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20" windowWidth="15135" windowHeight="9000" tabRatio="602" firstSheet="1" activeTab="6"/>
  </bookViews>
  <sheets>
    <sheet name="SGV" sheetId="55" state="veryHidden" r:id="rId1"/>
    <sheet name="CX23.1" sheetId="35" r:id="rId2"/>
    <sheet name="CX23.2" sheetId="41" r:id="rId3"/>
    <sheet name="CX23.3" sheetId="42" r:id="rId4"/>
    <sheet name="CK11.2 (kỲ 2)" sheetId="56" r:id="rId5"/>
    <sheet name="CKT20" sheetId="40" r:id="rId6"/>
    <sheet name="CX19LT" sheetId="38" r:id="rId7"/>
  </sheets>
  <definedNames>
    <definedName name="_xlnm._FilterDatabase" localSheetId="4" hidden="1">'CK11.2 (kỲ 2)'!$A$1:$GK$36</definedName>
    <definedName name="_xlnm._FilterDatabase" localSheetId="5" hidden="1">'CKT20'!$A$1:$GW$90</definedName>
    <definedName name="_xlnm._FilterDatabase" localSheetId="6" hidden="1">CX19LT!$A$1:$IJ$50</definedName>
    <definedName name="_xlnm._FilterDatabase" localSheetId="1" hidden="1">CX23.1!$A$1:$GY$43</definedName>
    <definedName name="_xlnm._FilterDatabase" localSheetId="2" hidden="1">CX23.2!$A$1:$GP$46</definedName>
    <definedName name="_xlnm._FilterDatabase" localSheetId="3" hidden="1">CX23.3!$A$1:$HD$109</definedName>
  </definedNames>
  <calcPr calcId="125725"/>
</workbook>
</file>

<file path=xl/calcChain.xml><?xml version="1.0" encoding="utf-8"?>
<calcChain xmlns="http://schemas.openxmlformats.org/spreadsheetml/2006/main">
  <c r="FH3" i="41"/>
  <c r="GG3" i="56"/>
  <c r="GG4"/>
  <c r="GG5"/>
  <c r="GG6"/>
  <c r="GG7"/>
  <c r="GG8"/>
  <c r="GG9"/>
  <c r="GG10"/>
  <c r="GG11"/>
  <c r="GG12"/>
  <c r="GG13"/>
  <c r="GG14"/>
  <c r="GG15"/>
  <c r="GG16"/>
  <c r="GG17"/>
  <c r="GG18"/>
  <c r="GG19"/>
  <c r="GG20"/>
  <c r="GG21"/>
  <c r="GG22"/>
  <c r="GG23"/>
  <c r="GG24"/>
  <c r="GG25"/>
  <c r="GG26"/>
  <c r="GG27"/>
  <c r="GG28"/>
  <c r="GG29"/>
  <c r="GG30"/>
  <c r="GG31"/>
  <c r="GG32"/>
  <c r="GG33"/>
  <c r="GG34"/>
  <c r="GG35"/>
  <c r="GG36"/>
  <c r="GG2"/>
  <c r="CD3"/>
  <c r="CJ3"/>
  <c r="CD4"/>
  <c r="CJ4"/>
  <c r="CD5"/>
  <c r="CJ5"/>
  <c r="CD6"/>
  <c r="CJ6"/>
  <c r="CD7"/>
  <c r="CJ7"/>
  <c r="CD8"/>
  <c r="CJ8"/>
  <c r="CD9"/>
  <c r="CJ9"/>
  <c r="CD10"/>
  <c r="CJ10"/>
  <c r="CD11"/>
  <c r="CJ11"/>
  <c r="CD12"/>
  <c r="CJ12"/>
  <c r="CD13"/>
  <c r="CJ13"/>
  <c r="CD14"/>
  <c r="CJ14"/>
  <c r="CD15"/>
  <c r="CJ15"/>
  <c r="CD16"/>
  <c r="CJ16"/>
  <c r="CD17"/>
  <c r="CJ17"/>
  <c r="CD18"/>
  <c r="CJ18"/>
  <c r="CD19"/>
  <c r="CJ19"/>
  <c r="CD20"/>
  <c r="CJ20"/>
  <c r="CD21"/>
  <c r="CJ21"/>
  <c r="CD22"/>
  <c r="CJ22"/>
  <c r="CD23"/>
  <c r="CJ23"/>
  <c r="CD24"/>
  <c r="CJ24"/>
  <c r="CD25"/>
  <c r="CJ25"/>
  <c r="CD26"/>
  <c r="CJ26"/>
  <c r="CD27"/>
  <c r="CJ27"/>
  <c r="CD28"/>
  <c r="CJ28"/>
  <c r="CD29"/>
  <c r="CJ29"/>
  <c r="CD30"/>
  <c r="CJ30"/>
  <c r="CD31"/>
  <c r="CJ31"/>
  <c r="CD32"/>
  <c r="CJ32"/>
  <c r="CD33"/>
  <c r="CJ33"/>
  <c r="CD34"/>
  <c r="CJ34"/>
  <c r="CD35"/>
  <c r="CJ35"/>
  <c r="CD36"/>
  <c r="CJ36"/>
  <c r="CD2"/>
  <c r="CJ2"/>
  <c r="DR63" l="1"/>
  <c r="DS63" s="1"/>
  <c r="DQ63"/>
  <c r="DF63"/>
  <c r="DG63" s="1"/>
  <c r="DE63"/>
  <c r="CJ63"/>
  <c r="CD63"/>
  <c r="BW63"/>
  <c r="BY63" s="1"/>
  <c r="BZ63" s="1"/>
  <c r="CA63" s="1"/>
  <c r="BV63"/>
  <c r="BK63"/>
  <c r="BM63" s="1"/>
  <c r="BN63" s="1"/>
  <c r="BO63" s="1"/>
  <c r="BJ63"/>
  <c r="AY63"/>
  <c r="BA63" s="1"/>
  <c r="BB63" s="1"/>
  <c r="BC63" s="1"/>
  <c r="AX63"/>
  <c r="AN63"/>
  <c r="AM63"/>
  <c r="AO63" s="1"/>
  <c r="AP63" s="1"/>
  <c r="AQ63" s="1"/>
  <c r="AL63"/>
  <c r="CT63"/>
  <c r="CS63"/>
  <c r="AA63"/>
  <c r="AC63" s="1"/>
  <c r="AD63" s="1"/>
  <c r="AE63" s="1"/>
  <c r="Z63"/>
  <c r="R63"/>
  <c r="S63" s="1"/>
  <c r="T63" s="1"/>
  <c r="Q63"/>
  <c r="L63"/>
  <c r="M63" s="1"/>
  <c r="N63" s="1"/>
  <c r="K63"/>
  <c r="DR62"/>
  <c r="DT62" s="1"/>
  <c r="DU62" s="1"/>
  <c r="DV62" s="1"/>
  <c r="DQ62"/>
  <c r="DF62"/>
  <c r="DH62" s="1"/>
  <c r="DI62" s="1"/>
  <c r="DJ62" s="1"/>
  <c r="DE62"/>
  <c r="CJ62"/>
  <c r="CD62"/>
  <c r="BW62"/>
  <c r="BX62" s="1"/>
  <c r="BV62"/>
  <c r="BK62"/>
  <c r="BL62" s="1"/>
  <c r="BJ62"/>
  <c r="AY62"/>
  <c r="AZ62" s="1"/>
  <c r="AX62"/>
  <c r="AM62"/>
  <c r="AN62" s="1"/>
  <c r="AL62"/>
  <c r="CT62"/>
  <c r="CU62" s="1"/>
  <c r="CS62"/>
  <c r="AA62"/>
  <c r="AB62" s="1"/>
  <c r="Z62"/>
  <c r="R62"/>
  <c r="S62" s="1"/>
  <c r="T62" s="1"/>
  <c r="Q62"/>
  <c r="L62"/>
  <c r="M62" s="1"/>
  <c r="N62" s="1"/>
  <c r="K62"/>
  <c r="CJ61"/>
  <c r="CD61"/>
  <c r="BX61"/>
  <c r="BW61"/>
  <c r="BY61" s="1"/>
  <c r="BZ61" s="1"/>
  <c r="CA61" s="1"/>
  <c r="BK61"/>
  <c r="BL61" s="1"/>
  <c r="AY61"/>
  <c r="BA61" s="1"/>
  <c r="BB61" s="1"/>
  <c r="BC61" s="1"/>
  <c r="AM61"/>
  <c r="AN61" s="1"/>
  <c r="CT61"/>
  <c r="CU61" s="1"/>
  <c r="AA61"/>
  <c r="AB61" s="1"/>
  <c r="R61"/>
  <c r="S61" s="1"/>
  <c r="T61" s="1"/>
  <c r="Q61"/>
  <c r="L61"/>
  <c r="M61" s="1"/>
  <c r="N61" s="1"/>
  <c r="K61"/>
  <c r="CJ60"/>
  <c r="CD60"/>
  <c r="BW60"/>
  <c r="BX60" s="1"/>
  <c r="BK60"/>
  <c r="BM60" s="1"/>
  <c r="BN60" s="1"/>
  <c r="BO60" s="1"/>
  <c r="AY60"/>
  <c r="AZ60" s="1"/>
  <c r="AM60"/>
  <c r="AO60" s="1"/>
  <c r="AP60" s="1"/>
  <c r="AQ60" s="1"/>
  <c r="CT60"/>
  <c r="CU60" s="1"/>
  <c r="AA60"/>
  <c r="AC60" s="1"/>
  <c r="AD60" s="1"/>
  <c r="AE60" s="1"/>
  <c r="R60"/>
  <c r="S60" s="1"/>
  <c r="T60" s="1"/>
  <c r="Q60"/>
  <c r="L60"/>
  <c r="M60" s="1"/>
  <c r="N60" s="1"/>
  <c r="K60"/>
  <c r="CJ59"/>
  <c r="CD59"/>
  <c r="BW59"/>
  <c r="BY59" s="1"/>
  <c r="BZ59" s="1"/>
  <c r="CA59" s="1"/>
  <c r="BK59"/>
  <c r="BL59" s="1"/>
  <c r="AY59"/>
  <c r="BA59" s="1"/>
  <c r="BB59" s="1"/>
  <c r="BC59" s="1"/>
  <c r="AM59"/>
  <c r="AN59" s="1"/>
  <c r="CT59"/>
  <c r="CU59" s="1"/>
  <c r="AA59"/>
  <c r="AB59" s="1"/>
  <c r="R59"/>
  <c r="S59" s="1"/>
  <c r="T59" s="1"/>
  <c r="Q59"/>
  <c r="L59"/>
  <c r="M59" s="1"/>
  <c r="N59" s="1"/>
  <c r="K59"/>
  <c r="CJ58"/>
  <c r="CD58"/>
  <c r="BW58"/>
  <c r="BX58" s="1"/>
  <c r="BK58"/>
  <c r="BM58" s="1"/>
  <c r="BN58" s="1"/>
  <c r="BO58" s="1"/>
  <c r="AY58"/>
  <c r="AZ58" s="1"/>
  <c r="AM58"/>
  <c r="AO58" s="1"/>
  <c r="AP58" s="1"/>
  <c r="AQ58" s="1"/>
  <c r="CT58"/>
  <c r="CU58" s="1"/>
  <c r="AA58"/>
  <c r="AC58" s="1"/>
  <c r="AD58" s="1"/>
  <c r="AE58" s="1"/>
  <c r="R58"/>
  <c r="S58" s="1"/>
  <c r="T58" s="1"/>
  <c r="Q58"/>
  <c r="L58"/>
  <c r="M58" s="1"/>
  <c r="N58" s="1"/>
  <c r="K58"/>
  <c r="CJ57"/>
  <c r="CD57"/>
  <c r="BW57"/>
  <c r="BY57" s="1"/>
  <c r="BZ57" s="1"/>
  <c r="CA57" s="1"/>
  <c r="BK57"/>
  <c r="BL57" s="1"/>
  <c r="AY57"/>
  <c r="BA57" s="1"/>
  <c r="BB57" s="1"/>
  <c r="BC57" s="1"/>
  <c r="AM57"/>
  <c r="AN57" s="1"/>
  <c r="CT57"/>
  <c r="AA57"/>
  <c r="AB57" s="1"/>
  <c r="R57"/>
  <c r="S57" s="1"/>
  <c r="T57" s="1"/>
  <c r="Q57"/>
  <c r="L57"/>
  <c r="M57" s="1"/>
  <c r="N57" s="1"/>
  <c r="K57"/>
  <c r="CJ56"/>
  <c r="CD56"/>
  <c r="BW56"/>
  <c r="BX56" s="1"/>
  <c r="BK56"/>
  <c r="BM56" s="1"/>
  <c r="BN56" s="1"/>
  <c r="BO56" s="1"/>
  <c r="AY56"/>
  <c r="AZ56" s="1"/>
  <c r="AM56"/>
  <c r="AO56" s="1"/>
  <c r="AP56" s="1"/>
  <c r="AQ56" s="1"/>
  <c r="CT56"/>
  <c r="CU56" s="1"/>
  <c r="AA56"/>
  <c r="AC56" s="1"/>
  <c r="AD56" s="1"/>
  <c r="AE56" s="1"/>
  <c r="R56"/>
  <c r="S56" s="1"/>
  <c r="T56" s="1"/>
  <c r="Q56"/>
  <c r="L56"/>
  <c r="M56" s="1"/>
  <c r="N56" s="1"/>
  <c r="K56"/>
  <c r="CJ55"/>
  <c r="CD55"/>
  <c r="BX55"/>
  <c r="BW55"/>
  <c r="BY55" s="1"/>
  <c r="BZ55" s="1"/>
  <c r="CA55" s="1"/>
  <c r="BK55"/>
  <c r="BL55" s="1"/>
  <c r="AY55"/>
  <c r="BA55" s="1"/>
  <c r="BB55" s="1"/>
  <c r="BC55" s="1"/>
  <c r="AM55"/>
  <c r="AN55" s="1"/>
  <c r="CT55"/>
  <c r="CU55" s="1"/>
  <c r="AA55"/>
  <c r="AB55" s="1"/>
  <c r="R55"/>
  <c r="S55" s="1"/>
  <c r="T55" s="1"/>
  <c r="Q55"/>
  <c r="L55"/>
  <c r="M55" s="1"/>
  <c r="N55" s="1"/>
  <c r="K55"/>
  <c r="CJ54"/>
  <c r="CD54"/>
  <c r="BW54"/>
  <c r="BX54" s="1"/>
  <c r="BK54"/>
  <c r="BM54" s="1"/>
  <c r="BN54" s="1"/>
  <c r="BO54" s="1"/>
  <c r="AY54"/>
  <c r="AZ54" s="1"/>
  <c r="AM54"/>
  <c r="AO54" s="1"/>
  <c r="AP54" s="1"/>
  <c r="AQ54" s="1"/>
  <c r="CT54"/>
  <c r="CU54" s="1"/>
  <c r="AA54"/>
  <c r="AC54" s="1"/>
  <c r="AD54" s="1"/>
  <c r="AE54" s="1"/>
  <c r="R54"/>
  <c r="S54" s="1"/>
  <c r="T54" s="1"/>
  <c r="Q54"/>
  <c r="L54"/>
  <c r="M54" s="1"/>
  <c r="N54" s="1"/>
  <c r="K54"/>
  <c r="CJ53"/>
  <c r="CD53"/>
  <c r="BW53"/>
  <c r="BY53" s="1"/>
  <c r="BZ53" s="1"/>
  <c r="CA53" s="1"/>
  <c r="BK53"/>
  <c r="BL53" s="1"/>
  <c r="AY53"/>
  <c r="BA53" s="1"/>
  <c r="BB53" s="1"/>
  <c r="BC53" s="1"/>
  <c r="AM53"/>
  <c r="AN53" s="1"/>
  <c r="CT53"/>
  <c r="AA53"/>
  <c r="AB53" s="1"/>
  <c r="R53"/>
  <c r="S53" s="1"/>
  <c r="T53" s="1"/>
  <c r="Q53"/>
  <c r="L53"/>
  <c r="M53" s="1"/>
  <c r="N53" s="1"/>
  <c r="K53"/>
  <c r="CJ52"/>
  <c r="CD52"/>
  <c r="BW52"/>
  <c r="BX52" s="1"/>
  <c r="BK52"/>
  <c r="BM52" s="1"/>
  <c r="BN52" s="1"/>
  <c r="BO52" s="1"/>
  <c r="AY52"/>
  <c r="AZ52" s="1"/>
  <c r="AM52"/>
  <c r="AO52" s="1"/>
  <c r="AP52" s="1"/>
  <c r="AQ52" s="1"/>
  <c r="CT52"/>
  <c r="CU52" s="1"/>
  <c r="AA52"/>
  <c r="AC52" s="1"/>
  <c r="AD52" s="1"/>
  <c r="AE52" s="1"/>
  <c r="R52"/>
  <c r="S52" s="1"/>
  <c r="T52" s="1"/>
  <c r="Q52"/>
  <c r="L52"/>
  <c r="M52" s="1"/>
  <c r="N52" s="1"/>
  <c r="K52"/>
  <c r="CJ51"/>
  <c r="CD51"/>
  <c r="BW51"/>
  <c r="BY51" s="1"/>
  <c r="BZ51" s="1"/>
  <c r="CA51" s="1"/>
  <c r="BK51"/>
  <c r="BL51" s="1"/>
  <c r="AY51"/>
  <c r="BA51" s="1"/>
  <c r="BB51" s="1"/>
  <c r="BC51" s="1"/>
  <c r="AM51"/>
  <c r="AN51" s="1"/>
  <c r="CU51"/>
  <c r="CT51"/>
  <c r="AA51"/>
  <c r="AB51" s="1"/>
  <c r="R51"/>
  <c r="S51" s="1"/>
  <c r="T51" s="1"/>
  <c r="Q51"/>
  <c r="L51"/>
  <c r="M51" s="1"/>
  <c r="N51" s="1"/>
  <c r="K51"/>
  <c r="CJ50"/>
  <c r="CD50"/>
  <c r="BW50"/>
  <c r="BX50" s="1"/>
  <c r="BK50"/>
  <c r="BM50" s="1"/>
  <c r="BN50" s="1"/>
  <c r="BO50" s="1"/>
  <c r="AY50"/>
  <c r="BA50" s="1"/>
  <c r="BB50" s="1"/>
  <c r="BC50" s="1"/>
  <c r="AM50"/>
  <c r="AO50" s="1"/>
  <c r="AP50" s="1"/>
  <c r="AQ50" s="1"/>
  <c r="CT50"/>
  <c r="CV50" s="1"/>
  <c r="CW50" s="1"/>
  <c r="AA50"/>
  <c r="R50"/>
  <c r="S50" s="1"/>
  <c r="T50" s="1"/>
  <c r="Q50"/>
  <c r="L50"/>
  <c r="M50" s="1"/>
  <c r="N50" s="1"/>
  <c r="K50"/>
  <c r="BV44"/>
  <c r="BJ44"/>
  <c r="AX44"/>
  <c r="AL44"/>
  <c r="CS44"/>
  <c r="Z44"/>
  <c r="BV43"/>
  <c r="BJ43"/>
  <c r="AX43"/>
  <c r="AL43"/>
  <c r="CS43"/>
  <c r="Z43"/>
  <c r="BV42"/>
  <c r="BJ42"/>
  <c r="AX42"/>
  <c r="AL42"/>
  <c r="CS42"/>
  <c r="Z42"/>
  <c r="BV41"/>
  <c r="BJ41"/>
  <c r="AX41"/>
  <c r="AL41"/>
  <c r="CS41"/>
  <c r="Z41"/>
  <c r="BV40"/>
  <c r="BJ40"/>
  <c r="AX40"/>
  <c r="AL40"/>
  <c r="CS40"/>
  <c r="Z40"/>
  <c r="BV39"/>
  <c r="BJ39"/>
  <c r="AX39"/>
  <c r="AL39"/>
  <c r="CS39"/>
  <c r="Z39"/>
  <c r="BV38"/>
  <c r="BJ38"/>
  <c r="AX38"/>
  <c r="AL38"/>
  <c r="CS38"/>
  <c r="Z38"/>
  <c r="BV37"/>
  <c r="BJ37"/>
  <c r="AX37"/>
  <c r="AL37"/>
  <c r="CS37"/>
  <c r="Z37"/>
  <c r="FZ36"/>
  <c r="GB36" s="1"/>
  <c r="GC36" s="1"/>
  <c r="GD36" s="1"/>
  <c r="FY36"/>
  <c r="FN36"/>
  <c r="FP36" s="1"/>
  <c r="FQ36" s="1"/>
  <c r="FR36" s="1"/>
  <c r="FM36"/>
  <c r="FB36"/>
  <c r="FD36" s="1"/>
  <c r="FE36" s="1"/>
  <c r="FF36" s="1"/>
  <c r="FA36"/>
  <c r="EP36"/>
  <c r="ER36" s="1"/>
  <c r="ES36" s="1"/>
  <c r="ET36" s="1"/>
  <c r="EO36"/>
  <c r="ED36"/>
  <c r="EC36"/>
  <c r="DR36"/>
  <c r="DT36" s="1"/>
  <c r="DU36" s="1"/>
  <c r="DV36" s="1"/>
  <c r="DQ36"/>
  <c r="DF36"/>
  <c r="DH36" s="1"/>
  <c r="DI36" s="1"/>
  <c r="DJ36" s="1"/>
  <c r="DE36"/>
  <c r="BW36"/>
  <c r="BY36" s="1"/>
  <c r="BZ36" s="1"/>
  <c r="CA36" s="1"/>
  <c r="BV36"/>
  <c r="BL36"/>
  <c r="BK36"/>
  <c r="BM36" s="1"/>
  <c r="BN36" s="1"/>
  <c r="BO36" s="1"/>
  <c r="BJ36"/>
  <c r="AY36"/>
  <c r="BA36" s="1"/>
  <c r="BB36" s="1"/>
  <c r="BC36" s="1"/>
  <c r="AX36"/>
  <c r="AM36"/>
  <c r="AO36" s="1"/>
  <c r="AP36" s="1"/>
  <c r="AQ36" s="1"/>
  <c r="AL36"/>
  <c r="CT36"/>
  <c r="CS36"/>
  <c r="AA36"/>
  <c r="AC36" s="1"/>
  <c r="AD36" s="1"/>
  <c r="AE36" s="1"/>
  <c r="Z36"/>
  <c r="R36"/>
  <c r="S36" s="1"/>
  <c r="T36" s="1"/>
  <c r="Q36"/>
  <c r="L36"/>
  <c r="M36" s="1"/>
  <c r="N36" s="1"/>
  <c r="K36"/>
  <c r="FZ35"/>
  <c r="GA35" s="1"/>
  <c r="FY35"/>
  <c r="FP35"/>
  <c r="FQ35" s="1"/>
  <c r="FR35" s="1"/>
  <c r="FN35"/>
  <c r="FO35" s="1"/>
  <c r="FM35"/>
  <c r="FB35"/>
  <c r="FC35" s="1"/>
  <c r="FA35"/>
  <c r="EP35"/>
  <c r="EQ35" s="1"/>
  <c r="EO35"/>
  <c r="ED35"/>
  <c r="EE35" s="1"/>
  <c r="EC35"/>
  <c r="DR35"/>
  <c r="DS35" s="1"/>
  <c r="DQ35"/>
  <c r="DF35"/>
  <c r="DG35" s="1"/>
  <c r="DE35"/>
  <c r="BX35"/>
  <c r="BW35"/>
  <c r="BY35" s="1"/>
  <c r="BZ35" s="1"/>
  <c r="CA35" s="1"/>
  <c r="BV35"/>
  <c r="BK35"/>
  <c r="BM35" s="1"/>
  <c r="BN35" s="1"/>
  <c r="BO35" s="1"/>
  <c r="BJ35"/>
  <c r="AY35"/>
  <c r="BA35" s="1"/>
  <c r="BB35" s="1"/>
  <c r="BC35" s="1"/>
  <c r="AX35"/>
  <c r="AM35"/>
  <c r="AO35" s="1"/>
  <c r="AP35" s="1"/>
  <c r="AQ35" s="1"/>
  <c r="AL35"/>
  <c r="CT35"/>
  <c r="GH35" s="1"/>
  <c r="GI35" s="1"/>
  <c r="CS35"/>
  <c r="AA35"/>
  <c r="Z35"/>
  <c r="R35"/>
  <c r="S35" s="1"/>
  <c r="T35" s="1"/>
  <c r="Q35"/>
  <c r="L35"/>
  <c r="M35" s="1"/>
  <c r="N35" s="1"/>
  <c r="K35"/>
  <c r="GB34"/>
  <c r="GC34" s="1"/>
  <c r="GD34" s="1"/>
  <c r="FZ34"/>
  <c r="GA34" s="1"/>
  <c r="FY34"/>
  <c r="FN34"/>
  <c r="FO34" s="1"/>
  <c r="FM34"/>
  <c r="FB34"/>
  <c r="FC34" s="1"/>
  <c r="FA34"/>
  <c r="EP34"/>
  <c r="EQ34" s="1"/>
  <c r="EO34"/>
  <c r="ED34"/>
  <c r="EE34" s="1"/>
  <c r="EC34"/>
  <c r="DR34"/>
  <c r="DS34" s="1"/>
  <c r="DQ34"/>
  <c r="DF34"/>
  <c r="DG34" s="1"/>
  <c r="DE34"/>
  <c r="BX34"/>
  <c r="BW34"/>
  <c r="BY34" s="1"/>
  <c r="BZ34" s="1"/>
  <c r="CA34" s="1"/>
  <c r="BV34"/>
  <c r="BK34"/>
  <c r="BM34" s="1"/>
  <c r="BN34" s="1"/>
  <c r="BO34" s="1"/>
  <c r="BJ34"/>
  <c r="AY34"/>
  <c r="BA34" s="1"/>
  <c r="BB34" s="1"/>
  <c r="BC34" s="1"/>
  <c r="AX34"/>
  <c r="AM34"/>
  <c r="AO34" s="1"/>
  <c r="AP34" s="1"/>
  <c r="AQ34" s="1"/>
  <c r="AL34"/>
  <c r="CT34"/>
  <c r="GH34" s="1"/>
  <c r="GI34" s="1"/>
  <c r="CS34"/>
  <c r="AA34"/>
  <c r="AC34" s="1"/>
  <c r="AD34" s="1"/>
  <c r="AE34" s="1"/>
  <c r="Z34"/>
  <c r="R34"/>
  <c r="S34" s="1"/>
  <c r="T34" s="1"/>
  <c r="Q34"/>
  <c r="L34"/>
  <c r="M34" s="1"/>
  <c r="N34" s="1"/>
  <c r="K34"/>
  <c r="GB33"/>
  <c r="GC33" s="1"/>
  <c r="GD33" s="1"/>
  <c r="FZ33"/>
  <c r="GA33" s="1"/>
  <c r="FY33"/>
  <c r="FN33"/>
  <c r="FO33" s="1"/>
  <c r="FM33"/>
  <c r="FB33"/>
  <c r="FC33" s="1"/>
  <c r="FA33"/>
  <c r="EP33"/>
  <c r="EQ33" s="1"/>
  <c r="EO33"/>
  <c r="ED33"/>
  <c r="EE33" s="1"/>
  <c r="EC33"/>
  <c r="DR33"/>
  <c r="DS33" s="1"/>
  <c r="DQ33"/>
  <c r="DF33"/>
  <c r="DG33" s="1"/>
  <c r="DE33"/>
  <c r="BX33"/>
  <c r="BW33"/>
  <c r="BY33" s="1"/>
  <c r="BZ33" s="1"/>
  <c r="CA33" s="1"/>
  <c r="BV33"/>
  <c r="BK33"/>
  <c r="BM33" s="1"/>
  <c r="BN33" s="1"/>
  <c r="BO33" s="1"/>
  <c r="BJ33"/>
  <c r="AY33"/>
  <c r="BA33" s="1"/>
  <c r="BB33" s="1"/>
  <c r="BC33" s="1"/>
  <c r="AX33"/>
  <c r="AM33"/>
  <c r="AO33" s="1"/>
  <c r="AP33" s="1"/>
  <c r="AQ33" s="1"/>
  <c r="AL33"/>
  <c r="CT33"/>
  <c r="GH33" s="1"/>
  <c r="GI33" s="1"/>
  <c r="CS33"/>
  <c r="AA33"/>
  <c r="Z33"/>
  <c r="R33"/>
  <c r="S33" s="1"/>
  <c r="T33" s="1"/>
  <c r="Q33"/>
  <c r="L33"/>
  <c r="M33" s="1"/>
  <c r="N33" s="1"/>
  <c r="K33"/>
  <c r="GB32"/>
  <c r="GC32" s="1"/>
  <c r="GD32" s="1"/>
  <c r="FZ32"/>
  <c r="GA32" s="1"/>
  <c r="FY32"/>
  <c r="FN32"/>
  <c r="FO32" s="1"/>
  <c r="FM32"/>
  <c r="FB32"/>
  <c r="FC32" s="1"/>
  <c r="FA32"/>
  <c r="EP32"/>
  <c r="EQ32" s="1"/>
  <c r="EO32"/>
  <c r="ED32"/>
  <c r="EE32" s="1"/>
  <c r="EC32"/>
  <c r="DR32"/>
  <c r="DS32" s="1"/>
  <c r="DQ32"/>
  <c r="DF32"/>
  <c r="DG32" s="1"/>
  <c r="DE32"/>
  <c r="BW32"/>
  <c r="BY32" s="1"/>
  <c r="BZ32" s="1"/>
  <c r="CA32" s="1"/>
  <c r="BV32"/>
  <c r="BK32"/>
  <c r="BM32" s="1"/>
  <c r="BN32" s="1"/>
  <c r="BO32" s="1"/>
  <c r="BJ32"/>
  <c r="AY32"/>
  <c r="BA32" s="1"/>
  <c r="BB32" s="1"/>
  <c r="BC32" s="1"/>
  <c r="AX32"/>
  <c r="AM32"/>
  <c r="AO32" s="1"/>
  <c r="AP32" s="1"/>
  <c r="AQ32" s="1"/>
  <c r="AL32"/>
  <c r="CT32"/>
  <c r="CS32"/>
  <c r="AA32"/>
  <c r="AC32" s="1"/>
  <c r="AD32" s="1"/>
  <c r="AE32" s="1"/>
  <c r="Z32"/>
  <c r="R32"/>
  <c r="S32" s="1"/>
  <c r="T32" s="1"/>
  <c r="Q32"/>
  <c r="L32"/>
  <c r="M32" s="1"/>
  <c r="N32" s="1"/>
  <c r="K32"/>
  <c r="FZ31"/>
  <c r="GB31" s="1"/>
  <c r="GC31" s="1"/>
  <c r="GD31" s="1"/>
  <c r="FY31"/>
  <c r="FO31"/>
  <c r="FN31"/>
  <c r="FP31" s="1"/>
  <c r="FQ31" s="1"/>
  <c r="FR31" s="1"/>
  <c r="FM31"/>
  <c r="FB31"/>
  <c r="FD31" s="1"/>
  <c r="FE31" s="1"/>
  <c r="FF31" s="1"/>
  <c r="FA31"/>
  <c r="EP31"/>
  <c r="ER31" s="1"/>
  <c r="ES31" s="1"/>
  <c r="ET31" s="1"/>
  <c r="EO31"/>
  <c r="ED31"/>
  <c r="EE31" s="1"/>
  <c r="EC31"/>
  <c r="DR31"/>
  <c r="DT31" s="1"/>
  <c r="DU31" s="1"/>
  <c r="DV31" s="1"/>
  <c r="DQ31"/>
  <c r="DF31"/>
  <c r="DH31" s="1"/>
  <c r="DI31" s="1"/>
  <c r="DJ31" s="1"/>
  <c r="DE31"/>
  <c r="BW31"/>
  <c r="BY31" s="1"/>
  <c r="BZ31" s="1"/>
  <c r="CA31" s="1"/>
  <c r="BV31"/>
  <c r="BK31"/>
  <c r="BM31" s="1"/>
  <c r="BN31" s="1"/>
  <c r="BO31" s="1"/>
  <c r="BJ31"/>
  <c r="AY31"/>
  <c r="BA31" s="1"/>
  <c r="BB31" s="1"/>
  <c r="BC31" s="1"/>
  <c r="AX31"/>
  <c r="AM31"/>
  <c r="AO31" s="1"/>
  <c r="AP31" s="1"/>
  <c r="AQ31" s="1"/>
  <c r="AL31"/>
  <c r="CT31"/>
  <c r="GH31" s="1"/>
  <c r="GI31" s="1"/>
  <c r="CS31"/>
  <c r="AA31"/>
  <c r="Z31"/>
  <c r="R31"/>
  <c r="S31" s="1"/>
  <c r="T31" s="1"/>
  <c r="Q31"/>
  <c r="L31"/>
  <c r="M31" s="1"/>
  <c r="N31" s="1"/>
  <c r="K31"/>
  <c r="FZ30"/>
  <c r="GB30" s="1"/>
  <c r="GC30" s="1"/>
  <c r="GD30" s="1"/>
  <c r="FY30"/>
  <c r="FN30"/>
  <c r="FP30" s="1"/>
  <c r="FQ30" s="1"/>
  <c r="FR30" s="1"/>
  <c r="FM30"/>
  <c r="FC30"/>
  <c r="FB30"/>
  <c r="FD30" s="1"/>
  <c r="FE30" s="1"/>
  <c r="FF30" s="1"/>
  <c r="FA30"/>
  <c r="EP30"/>
  <c r="ER30" s="1"/>
  <c r="ES30" s="1"/>
  <c r="ET30" s="1"/>
  <c r="EO30"/>
  <c r="ED30"/>
  <c r="EE30" s="1"/>
  <c r="EC30"/>
  <c r="DR30"/>
  <c r="DT30" s="1"/>
  <c r="DU30" s="1"/>
  <c r="DV30" s="1"/>
  <c r="DQ30"/>
  <c r="DF30"/>
  <c r="DH30" s="1"/>
  <c r="DI30" s="1"/>
  <c r="DJ30" s="1"/>
  <c r="DE30"/>
  <c r="BW30"/>
  <c r="BY30" s="1"/>
  <c r="BZ30" s="1"/>
  <c r="CA30" s="1"/>
  <c r="BV30"/>
  <c r="BK30"/>
  <c r="BM30" s="1"/>
  <c r="BN30" s="1"/>
  <c r="BO30" s="1"/>
  <c r="BJ30"/>
  <c r="AY30"/>
  <c r="BA30" s="1"/>
  <c r="BB30" s="1"/>
  <c r="BC30" s="1"/>
  <c r="AX30"/>
  <c r="AM30"/>
  <c r="AO30" s="1"/>
  <c r="AP30" s="1"/>
  <c r="AQ30" s="1"/>
  <c r="AL30"/>
  <c r="CT30"/>
  <c r="GH30" s="1"/>
  <c r="GI30" s="1"/>
  <c r="CS30"/>
  <c r="AA30"/>
  <c r="AC30" s="1"/>
  <c r="AD30" s="1"/>
  <c r="AE30" s="1"/>
  <c r="Z30"/>
  <c r="R30"/>
  <c r="S30" s="1"/>
  <c r="T30" s="1"/>
  <c r="Q30"/>
  <c r="L30"/>
  <c r="M30" s="1"/>
  <c r="N30" s="1"/>
  <c r="K30"/>
  <c r="FZ29"/>
  <c r="GB29" s="1"/>
  <c r="GC29" s="1"/>
  <c r="GD29" s="1"/>
  <c r="FY29"/>
  <c r="FN29"/>
  <c r="FP29" s="1"/>
  <c r="FQ29" s="1"/>
  <c r="FR29" s="1"/>
  <c r="FM29"/>
  <c r="FB29"/>
  <c r="FD29" s="1"/>
  <c r="FE29" s="1"/>
  <c r="FF29" s="1"/>
  <c r="FA29"/>
  <c r="EQ29"/>
  <c r="EP29"/>
  <c r="ER29" s="1"/>
  <c r="ES29" s="1"/>
  <c r="ET29" s="1"/>
  <c r="EO29"/>
  <c r="ED29"/>
  <c r="EE29" s="1"/>
  <c r="EC29"/>
  <c r="DR29"/>
  <c r="DT29" s="1"/>
  <c r="DU29" s="1"/>
  <c r="DV29" s="1"/>
  <c r="DQ29"/>
  <c r="DF29"/>
  <c r="DH29" s="1"/>
  <c r="DI29" s="1"/>
  <c r="DJ29" s="1"/>
  <c r="DE29"/>
  <c r="BW29"/>
  <c r="BY29" s="1"/>
  <c r="BZ29" s="1"/>
  <c r="CA29" s="1"/>
  <c r="BV29"/>
  <c r="BK29"/>
  <c r="BM29" s="1"/>
  <c r="BN29" s="1"/>
  <c r="BO29" s="1"/>
  <c r="BJ29"/>
  <c r="AY29"/>
  <c r="BA29" s="1"/>
  <c r="BB29" s="1"/>
  <c r="BC29" s="1"/>
  <c r="AX29"/>
  <c r="AM29"/>
  <c r="AO29" s="1"/>
  <c r="AP29" s="1"/>
  <c r="AQ29" s="1"/>
  <c r="AL29"/>
  <c r="CT29"/>
  <c r="CS29"/>
  <c r="AA29"/>
  <c r="Z29"/>
  <c r="R29"/>
  <c r="S29" s="1"/>
  <c r="T29" s="1"/>
  <c r="Q29"/>
  <c r="L29"/>
  <c r="M29" s="1"/>
  <c r="N29" s="1"/>
  <c r="K29"/>
  <c r="FZ28"/>
  <c r="GB28" s="1"/>
  <c r="GC28" s="1"/>
  <c r="GD28" s="1"/>
  <c r="FY28"/>
  <c r="FN28"/>
  <c r="FP28" s="1"/>
  <c r="FQ28" s="1"/>
  <c r="FR28" s="1"/>
  <c r="FM28"/>
  <c r="FB28"/>
  <c r="FD28" s="1"/>
  <c r="FE28" s="1"/>
  <c r="FF28" s="1"/>
  <c r="FA28"/>
  <c r="EP28"/>
  <c r="ER28" s="1"/>
  <c r="ES28" s="1"/>
  <c r="ET28" s="1"/>
  <c r="EO28"/>
  <c r="EE28"/>
  <c r="ED28"/>
  <c r="EC28"/>
  <c r="DR28"/>
  <c r="DT28" s="1"/>
  <c r="DU28" s="1"/>
  <c r="DV28" s="1"/>
  <c r="DQ28"/>
  <c r="DF28"/>
  <c r="DH28" s="1"/>
  <c r="DI28" s="1"/>
  <c r="DJ28" s="1"/>
  <c r="DE28"/>
  <c r="BW28"/>
  <c r="BY28" s="1"/>
  <c r="BZ28" s="1"/>
  <c r="CA28" s="1"/>
  <c r="BV28"/>
  <c r="BK28"/>
  <c r="BM28" s="1"/>
  <c r="BN28" s="1"/>
  <c r="BO28" s="1"/>
  <c r="BJ28"/>
  <c r="AY28"/>
  <c r="BA28" s="1"/>
  <c r="BB28" s="1"/>
  <c r="BC28" s="1"/>
  <c r="AX28"/>
  <c r="AM28"/>
  <c r="AO28" s="1"/>
  <c r="AP28" s="1"/>
  <c r="AQ28" s="1"/>
  <c r="AL28"/>
  <c r="CT28"/>
  <c r="CS28"/>
  <c r="AA28"/>
  <c r="AC28" s="1"/>
  <c r="AD28" s="1"/>
  <c r="AE28" s="1"/>
  <c r="Z28"/>
  <c r="R28"/>
  <c r="S28" s="1"/>
  <c r="T28" s="1"/>
  <c r="Q28"/>
  <c r="L28"/>
  <c r="M28" s="1"/>
  <c r="N28" s="1"/>
  <c r="K28"/>
  <c r="FZ27"/>
  <c r="GB27" s="1"/>
  <c r="GC27" s="1"/>
  <c r="GD27" s="1"/>
  <c r="FY27"/>
  <c r="FN27"/>
  <c r="FP27" s="1"/>
  <c r="FQ27" s="1"/>
  <c r="FR27" s="1"/>
  <c r="FM27"/>
  <c r="FB27"/>
  <c r="FD27" s="1"/>
  <c r="FE27" s="1"/>
  <c r="FF27" s="1"/>
  <c r="FA27"/>
  <c r="EP27"/>
  <c r="ER27" s="1"/>
  <c r="ES27" s="1"/>
  <c r="ET27" s="1"/>
  <c r="EO27"/>
  <c r="ED27"/>
  <c r="EE27" s="1"/>
  <c r="EC27"/>
  <c r="DS27"/>
  <c r="DR27"/>
  <c r="DT27" s="1"/>
  <c r="DU27" s="1"/>
  <c r="DV27" s="1"/>
  <c r="DQ27"/>
  <c r="DF27"/>
  <c r="DH27" s="1"/>
  <c r="DI27" s="1"/>
  <c r="DJ27" s="1"/>
  <c r="DE27"/>
  <c r="BW27"/>
  <c r="BY27" s="1"/>
  <c r="BZ27" s="1"/>
  <c r="CA27" s="1"/>
  <c r="BV27"/>
  <c r="BK27"/>
  <c r="BM27" s="1"/>
  <c r="BN27" s="1"/>
  <c r="BO27" s="1"/>
  <c r="BJ27"/>
  <c r="AY27"/>
  <c r="BA27" s="1"/>
  <c r="BB27" s="1"/>
  <c r="BC27" s="1"/>
  <c r="AX27"/>
  <c r="AM27"/>
  <c r="AO27" s="1"/>
  <c r="AP27" s="1"/>
  <c r="AQ27" s="1"/>
  <c r="AL27"/>
  <c r="CT27"/>
  <c r="CS27"/>
  <c r="AA27"/>
  <c r="Z27"/>
  <c r="R27"/>
  <c r="S27" s="1"/>
  <c r="T27" s="1"/>
  <c r="Q27"/>
  <c r="L27"/>
  <c r="M27" s="1"/>
  <c r="N27" s="1"/>
  <c r="K27"/>
  <c r="FZ26"/>
  <c r="GB26" s="1"/>
  <c r="GC26" s="1"/>
  <c r="GD26" s="1"/>
  <c r="FY26"/>
  <c r="FN26"/>
  <c r="FP26" s="1"/>
  <c r="FQ26" s="1"/>
  <c r="FR26" s="1"/>
  <c r="FM26"/>
  <c r="FB26"/>
  <c r="FD26" s="1"/>
  <c r="FE26" s="1"/>
  <c r="FF26" s="1"/>
  <c r="FA26"/>
  <c r="EP26"/>
  <c r="ER26" s="1"/>
  <c r="ES26" s="1"/>
  <c r="ET26" s="1"/>
  <c r="EO26"/>
  <c r="ED26"/>
  <c r="EE26" s="1"/>
  <c r="EC26"/>
  <c r="DR26"/>
  <c r="DT26" s="1"/>
  <c r="DU26" s="1"/>
  <c r="DV26" s="1"/>
  <c r="DQ26"/>
  <c r="DG26"/>
  <c r="DF26"/>
  <c r="DH26" s="1"/>
  <c r="DI26" s="1"/>
  <c r="DJ26" s="1"/>
  <c r="DE26"/>
  <c r="BW26"/>
  <c r="BY26" s="1"/>
  <c r="BZ26" s="1"/>
  <c r="CA26" s="1"/>
  <c r="BV26"/>
  <c r="BK26"/>
  <c r="BM26" s="1"/>
  <c r="BN26" s="1"/>
  <c r="BO26" s="1"/>
  <c r="BJ26"/>
  <c r="AY26"/>
  <c r="BA26" s="1"/>
  <c r="BB26" s="1"/>
  <c r="BC26" s="1"/>
  <c r="AX26"/>
  <c r="AM26"/>
  <c r="AO26" s="1"/>
  <c r="AP26" s="1"/>
  <c r="AQ26" s="1"/>
  <c r="AL26"/>
  <c r="CT26"/>
  <c r="CS26"/>
  <c r="AA26"/>
  <c r="AC26" s="1"/>
  <c r="AD26" s="1"/>
  <c r="AE26" s="1"/>
  <c r="Z26"/>
  <c r="R26"/>
  <c r="S26" s="1"/>
  <c r="T26" s="1"/>
  <c r="Q26"/>
  <c r="L26"/>
  <c r="M26" s="1"/>
  <c r="N26" s="1"/>
  <c r="K26"/>
  <c r="FZ25"/>
  <c r="GB25" s="1"/>
  <c r="GC25" s="1"/>
  <c r="GD25" s="1"/>
  <c r="FY25"/>
  <c r="FN25"/>
  <c r="FP25" s="1"/>
  <c r="FQ25" s="1"/>
  <c r="FR25" s="1"/>
  <c r="FM25"/>
  <c r="FB25"/>
  <c r="FD25" s="1"/>
  <c r="FE25" s="1"/>
  <c r="FF25" s="1"/>
  <c r="FA25"/>
  <c r="EP25"/>
  <c r="ER25" s="1"/>
  <c r="ES25" s="1"/>
  <c r="ET25" s="1"/>
  <c r="EO25"/>
  <c r="ED25"/>
  <c r="EE25" s="1"/>
  <c r="EC25"/>
  <c r="DR25"/>
  <c r="DT25" s="1"/>
  <c r="DU25" s="1"/>
  <c r="DV25" s="1"/>
  <c r="DQ25"/>
  <c r="DF25"/>
  <c r="DH25" s="1"/>
  <c r="DI25" s="1"/>
  <c r="DJ25" s="1"/>
  <c r="DE25"/>
  <c r="BW25"/>
  <c r="BX25" s="1"/>
  <c r="BV25"/>
  <c r="BK25"/>
  <c r="BL25" s="1"/>
  <c r="BJ25"/>
  <c r="AY25"/>
  <c r="AZ25" s="1"/>
  <c r="AX25"/>
  <c r="AM25"/>
  <c r="AN25" s="1"/>
  <c r="AL25"/>
  <c r="CT25"/>
  <c r="CS25"/>
  <c r="AA25"/>
  <c r="Z25"/>
  <c r="T25"/>
  <c r="R25"/>
  <c r="S25" s="1"/>
  <c r="Q25"/>
  <c r="L25"/>
  <c r="M25" s="1"/>
  <c r="N25" s="1"/>
  <c r="K25"/>
  <c r="FZ24"/>
  <c r="GB24" s="1"/>
  <c r="GC24" s="1"/>
  <c r="GD24" s="1"/>
  <c r="FY24"/>
  <c r="FN24"/>
  <c r="FP24" s="1"/>
  <c r="FQ24" s="1"/>
  <c r="FR24" s="1"/>
  <c r="FM24"/>
  <c r="FB24"/>
  <c r="FD24" s="1"/>
  <c r="FE24" s="1"/>
  <c r="FF24" s="1"/>
  <c r="FA24"/>
  <c r="EP24"/>
  <c r="ER24" s="1"/>
  <c r="ES24" s="1"/>
  <c r="ET24" s="1"/>
  <c r="EO24"/>
  <c r="ED24"/>
  <c r="EE24" s="1"/>
  <c r="EC24"/>
  <c r="DR24"/>
  <c r="DT24" s="1"/>
  <c r="DU24" s="1"/>
  <c r="DV24" s="1"/>
  <c r="DQ24"/>
  <c r="DF24"/>
  <c r="DH24" s="1"/>
  <c r="DI24" s="1"/>
  <c r="DJ24" s="1"/>
  <c r="DE24"/>
  <c r="BW24"/>
  <c r="BX24" s="1"/>
  <c r="BV24"/>
  <c r="BK24"/>
  <c r="BL24" s="1"/>
  <c r="BJ24"/>
  <c r="AY24"/>
  <c r="AZ24" s="1"/>
  <c r="AX24"/>
  <c r="AM24"/>
  <c r="AN24" s="1"/>
  <c r="AL24"/>
  <c r="CT24"/>
  <c r="CS24"/>
  <c r="AA24"/>
  <c r="AB24" s="1"/>
  <c r="Z24"/>
  <c r="T24"/>
  <c r="R24"/>
  <c r="S24" s="1"/>
  <c r="Q24"/>
  <c r="L24"/>
  <c r="M24" s="1"/>
  <c r="N24" s="1"/>
  <c r="K24"/>
  <c r="FZ23"/>
  <c r="GB23" s="1"/>
  <c r="GC23" s="1"/>
  <c r="GD23" s="1"/>
  <c r="FY23"/>
  <c r="FN23"/>
  <c r="FP23" s="1"/>
  <c r="FQ23" s="1"/>
  <c r="FR23" s="1"/>
  <c r="FM23"/>
  <c r="FB23"/>
  <c r="FD23" s="1"/>
  <c r="FE23" s="1"/>
  <c r="FF23" s="1"/>
  <c r="FA23"/>
  <c r="EP23"/>
  <c r="ER23" s="1"/>
  <c r="ES23" s="1"/>
  <c r="ET23" s="1"/>
  <c r="EO23"/>
  <c r="ED23"/>
  <c r="EE23" s="1"/>
  <c r="EC23"/>
  <c r="DR23"/>
  <c r="DT23" s="1"/>
  <c r="DU23" s="1"/>
  <c r="DV23" s="1"/>
  <c r="DQ23"/>
  <c r="DF23"/>
  <c r="DH23" s="1"/>
  <c r="DI23" s="1"/>
  <c r="DJ23" s="1"/>
  <c r="DE23"/>
  <c r="BW23"/>
  <c r="BX23" s="1"/>
  <c r="BV23"/>
  <c r="BK23"/>
  <c r="BL23" s="1"/>
  <c r="BJ23"/>
  <c r="AY23"/>
  <c r="AZ23" s="1"/>
  <c r="AX23"/>
  <c r="AM23"/>
  <c r="AN23" s="1"/>
  <c r="AL23"/>
  <c r="CT23"/>
  <c r="CS23"/>
  <c r="AA23"/>
  <c r="Z23"/>
  <c r="T23"/>
  <c r="R23"/>
  <c r="S23" s="1"/>
  <c r="Q23"/>
  <c r="L23"/>
  <c r="M23" s="1"/>
  <c r="N23" s="1"/>
  <c r="K23"/>
  <c r="FZ22"/>
  <c r="GB22" s="1"/>
  <c r="GC22" s="1"/>
  <c r="GD22" s="1"/>
  <c r="FY22"/>
  <c r="FN22"/>
  <c r="FP22" s="1"/>
  <c r="FQ22" s="1"/>
  <c r="FR22" s="1"/>
  <c r="FM22"/>
  <c r="FB22"/>
  <c r="FD22" s="1"/>
  <c r="FE22" s="1"/>
  <c r="FF22" s="1"/>
  <c r="FA22"/>
  <c r="EP22"/>
  <c r="ER22" s="1"/>
  <c r="ES22" s="1"/>
  <c r="ET22" s="1"/>
  <c r="EO22"/>
  <c r="ED22"/>
  <c r="EE22" s="1"/>
  <c r="EC22"/>
  <c r="DR22"/>
  <c r="DT22" s="1"/>
  <c r="DU22" s="1"/>
  <c r="DV22" s="1"/>
  <c r="DQ22"/>
  <c r="DF22"/>
  <c r="DH22" s="1"/>
  <c r="DI22" s="1"/>
  <c r="DJ22" s="1"/>
  <c r="DE22"/>
  <c r="BW22"/>
  <c r="BX22" s="1"/>
  <c r="BV22"/>
  <c r="BK22"/>
  <c r="BL22" s="1"/>
  <c r="BJ22"/>
  <c r="AY22"/>
  <c r="AZ22" s="1"/>
  <c r="AX22"/>
  <c r="AM22"/>
  <c r="AN22" s="1"/>
  <c r="AL22"/>
  <c r="CT22"/>
  <c r="CS22"/>
  <c r="AA22"/>
  <c r="AB22" s="1"/>
  <c r="Z22"/>
  <c r="T22"/>
  <c r="R22"/>
  <c r="S22" s="1"/>
  <c r="Q22"/>
  <c r="L22"/>
  <c r="M22" s="1"/>
  <c r="N22" s="1"/>
  <c r="K22"/>
  <c r="FZ21"/>
  <c r="GB21" s="1"/>
  <c r="GC21" s="1"/>
  <c r="GD21" s="1"/>
  <c r="FY21"/>
  <c r="FN21"/>
  <c r="FP21" s="1"/>
  <c r="FQ21" s="1"/>
  <c r="FR21" s="1"/>
  <c r="FM21"/>
  <c r="FB21"/>
  <c r="FD21" s="1"/>
  <c r="FE21" s="1"/>
  <c r="FF21" s="1"/>
  <c r="FA21"/>
  <c r="EP21"/>
  <c r="ER21" s="1"/>
  <c r="ES21" s="1"/>
  <c r="ET21" s="1"/>
  <c r="EO21"/>
  <c r="ED21"/>
  <c r="EE21" s="1"/>
  <c r="EC21"/>
  <c r="DR21"/>
  <c r="DT21" s="1"/>
  <c r="DU21" s="1"/>
  <c r="DV21" s="1"/>
  <c r="DQ21"/>
  <c r="DF21"/>
  <c r="DH21" s="1"/>
  <c r="DI21" s="1"/>
  <c r="DJ21" s="1"/>
  <c r="DE21"/>
  <c r="BW21"/>
  <c r="BY21" s="1"/>
  <c r="BZ21" s="1"/>
  <c r="CA21" s="1"/>
  <c r="BV21"/>
  <c r="BK21"/>
  <c r="BM21" s="1"/>
  <c r="BN21" s="1"/>
  <c r="BO21" s="1"/>
  <c r="BJ21"/>
  <c r="AY21"/>
  <c r="BA21" s="1"/>
  <c r="BB21" s="1"/>
  <c r="BC21" s="1"/>
  <c r="AX21"/>
  <c r="AN21"/>
  <c r="AM21"/>
  <c r="AO21" s="1"/>
  <c r="AP21" s="1"/>
  <c r="AQ21" s="1"/>
  <c r="AL21"/>
  <c r="CT21"/>
  <c r="CS21"/>
  <c r="AA21"/>
  <c r="Z21"/>
  <c r="R21"/>
  <c r="S21" s="1"/>
  <c r="T21" s="1"/>
  <c r="Q21"/>
  <c r="L21"/>
  <c r="M21" s="1"/>
  <c r="N21" s="1"/>
  <c r="K21"/>
  <c r="FZ20"/>
  <c r="GB20" s="1"/>
  <c r="GC20" s="1"/>
  <c r="GD20" s="1"/>
  <c r="FY20"/>
  <c r="FN20"/>
  <c r="FP20" s="1"/>
  <c r="FQ20" s="1"/>
  <c r="FR20" s="1"/>
  <c r="FM20"/>
  <c r="FB20"/>
  <c r="FD20" s="1"/>
  <c r="FE20" s="1"/>
  <c r="FF20" s="1"/>
  <c r="FA20"/>
  <c r="EP20"/>
  <c r="ER20" s="1"/>
  <c r="ES20" s="1"/>
  <c r="ET20" s="1"/>
  <c r="EO20"/>
  <c r="ED20"/>
  <c r="EC20"/>
  <c r="DR20"/>
  <c r="DT20" s="1"/>
  <c r="DU20" s="1"/>
  <c r="DV20" s="1"/>
  <c r="DQ20"/>
  <c r="DF20"/>
  <c r="DH20" s="1"/>
  <c r="DI20" s="1"/>
  <c r="DJ20" s="1"/>
  <c r="DE20"/>
  <c r="BW20"/>
  <c r="BY20" s="1"/>
  <c r="BZ20" s="1"/>
  <c r="CA20" s="1"/>
  <c r="BV20"/>
  <c r="BK20"/>
  <c r="BM20" s="1"/>
  <c r="BN20" s="1"/>
  <c r="BO20" s="1"/>
  <c r="BJ20"/>
  <c r="AY20"/>
  <c r="BA20" s="1"/>
  <c r="BB20" s="1"/>
  <c r="BC20" s="1"/>
  <c r="AX20"/>
  <c r="AN20"/>
  <c r="AM20"/>
  <c r="AO20" s="1"/>
  <c r="AP20" s="1"/>
  <c r="AQ20" s="1"/>
  <c r="AL20"/>
  <c r="CT20"/>
  <c r="CS20"/>
  <c r="AA20"/>
  <c r="AC20" s="1"/>
  <c r="AD20" s="1"/>
  <c r="AE20" s="1"/>
  <c r="Z20"/>
  <c r="R20"/>
  <c r="S20" s="1"/>
  <c r="T20" s="1"/>
  <c r="Q20"/>
  <c r="L20"/>
  <c r="M20" s="1"/>
  <c r="N20" s="1"/>
  <c r="K20"/>
  <c r="FZ19"/>
  <c r="GB19" s="1"/>
  <c r="GC19" s="1"/>
  <c r="GD19" s="1"/>
  <c r="FY19"/>
  <c r="FN19"/>
  <c r="FP19" s="1"/>
  <c r="FQ19" s="1"/>
  <c r="FR19" s="1"/>
  <c r="FM19"/>
  <c r="FB19"/>
  <c r="FD19" s="1"/>
  <c r="FE19" s="1"/>
  <c r="FF19" s="1"/>
  <c r="FA19"/>
  <c r="EP19"/>
  <c r="ER19" s="1"/>
  <c r="ES19" s="1"/>
  <c r="ET19" s="1"/>
  <c r="EO19"/>
  <c r="ED19"/>
  <c r="EC19"/>
  <c r="DR19"/>
  <c r="DT19" s="1"/>
  <c r="DU19" s="1"/>
  <c r="DV19" s="1"/>
  <c r="DQ19"/>
  <c r="DF19"/>
  <c r="DH19" s="1"/>
  <c r="DI19" s="1"/>
  <c r="DJ19" s="1"/>
  <c r="DE19"/>
  <c r="BW19"/>
  <c r="BY19" s="1"/>
  <c r="BZ19" s="1"/>
  <c r="CA19" s="1"/>
  <c r="BV19"/>
  <c r="BK19"/>
  <c r="BM19" s="1"/>
  <c r="BN19" s="1"/>
  <c r="BO19" s="1"/>
  <c r="BJ19"/>
  <c r="AY19"/>
  <c r="BA19" s="1"/>
  <c r="BB19" s="1"/>
  <c r="BC19" s="1"/>
  <c r="AX19"/>
  <c r="AN19"/>
  <c r="AM19"/>
  <c r="AO19" s="1"/>
  <c r="AP19" s="1"/>
  <c r="AQ19" s="1"/>
  <c r="AL19"/>
  <c r="CT19"/>
  <c r="CS19"/>
  <c r="AA19"/>
  <c r="Z19"/>
  <c r="R19"/>
  <c r="S19" s="1"/>
  <c r="T19" s="1"/>
  <c r="Q19"/>
  <c r="L19"/>
  <c r="M19" s="1"/>
  <c r="N19" s="1"/>
  <c r="K19"/>
  <c r="FZ18"/>
  <c r="GB18" s="1"/>
  <c r="GC18" s="1"/>
  <c r="GD18" s="1"/>
  <c r="FY18"/>
  <c r="FN18"/>
  <c r="FP18" s="1"/>
  <c r="FQ18" s="1"/>
  <c r="FR18" s="1"/>
  <c r="FM18"/>
  <c r="FB18"/>
  <c r="FD18" s="1"/>
  <c r="FE18" s="1"/>
  <c r="FF18" s="1"/>
  <c r="FA18"/>
  <c r="EP18"/>
  <c r="ER18" s="1"/>
  <c r="ES18" s="1"/>
  <c r="ET18" s="1"/>
  <c r="EO18"/>
  <c r="ED18"/>
  <c r="EC18"/>
  <c r="DR18"/>
  <c r="DT18" s="1"/>
  <c r="DU18" s="1"/>
  <c r="DV18" s="1"/>
  <c r="DQ18"/>
  <c r="DF18"/>
  <c r="DH18" s="1"/>
  <c r="DI18" s="1"/>
  <c r="DJ18" s="1"/>
  <c r="DE18"/>
  <c r="BW18"/>
  <c r="BY18" s="1"/>
  <c r="BZ18" s="1"/>
  <c r="CA18" s="1"/>
  <c r="BV18"/>
  <c r="BK18"/>
  <c r="BM18" s="1"/>
  <c r="BN18" s="1"/>
  <c r="BO18" s="1"/>
  <c r="BJ18"/>
  <c r="AY18"/>
  <c r="BA18" s="1"/>
  <c r="BB18" s="1"/>
  <c r="BC18" s="1"/>
  <c r="AX18"/>
  <c r="AN18"/>
  <c r="AM18"/>
  <c r="AO18" s="1"/>
  <c r="AP18" s="1"/>
  <c r="AQ18" s="1"/>
  <c r="AL18"/>
  <c r="CT18"/>
  <c r="CS18"/>
  <c r="AA18"/>
  <c r="AC18" s="1"/>
  <c r="AD18" s="1"/>
  <c r="AE18" s="1"/>
  <c r="Z18"/>
  <c r="R18"/>
  <c r="S18" s="1"/>
  <c r="T18" s="1"/>
  <c r="Q18"/>
  <c r="L18"/>
  <c r="M18" s="1"/>
  <c r="N18" s="1"/>
  <c r="K18"/>
  <c r="FZ17"/>
  <c r="GB17" s="1"/>
  <c r="GC17" s="1"/>
  <c r="GD17" s="1"/>
  <c r="FY17"/>
  <c r="FN17"/>
  <c r="FP17" s="1"/>
  <c r="FQ17" s="1"/>
  <c r="FR17" s="1"/>
  <c r="FM17"/>
  <c r="FB17"/>
  <c r="FD17" s="1"/>
  <c r="FE17" s="1"/>
  <c r="FF17" s="1"/>
  <c r="FA17"/>
  <c r="EP17"/>
  <c r="ER17" s="1"/>
  <c r="ES17" s="1"/>
  <c r="ET17" s="1"/>
  <c r="EO17"/>
  <c r="ED17"/>
  <c r="EC17"/>
  <c r="DR17"/>
  <c r="DT17" s="1"/>
  <c r="DU17" s="1"/>
  <c r="DV17" s="1"/>
  <c r="DQ17"/>
  <c r="DF17"/>
  <c r="DH17" s="1"/>
  <c r="DI17" s="1"/>
  <c r="DJ17" s="1"/>
  <c r="DE17"/>
  <c r="BW17"/>
  <c r="BY17" s="1"/>
  <c r="BZ17" s="1"/>
  <c r="CA17" s="1"/>
  <c r="BV17"/>
  <c r="BK17"/>
  <c r="BM17" s="1"/>
  <c r="BN17" s="1"/>
  <c r="BO17" s="1"/>
  <c r="BJ17"/>
  <c r="AY17"/>
  <c r="BA17" s="1"/>
  <c r="BB17" s="1"/>
  <c r="BC17" s="1"/>
  <c r="AX17"/>
  <c r="AN17"/>
  <c r="AM17"/>
  <c r="AO17" s="1"/>
  <c r="AP17" s="1"/>
  <c r="AQ17" s="1"/>
  <c r="AL17"/>
  <c r="CT17"/>
  <c r="CS17"/>
  <c r="AA17"/>
  <c r="Z17"/>
  <c r="R17"/>
  <c r="S17" s="1"/>
  <c r="T17" s="1"/>
  <c r="Q17"/>
  <c r="L17"/>
  <c r="M17" s="1"/>
  <c r="N17" s="1"/>
  <c r="K17"/>
  <c r="FZ16"/>
  <c r="GB16" s="1"/>
  <c r="GC16" s="1"/>
  <c r="GD16" s="1"/>
  <c r="FY16"/>
  <c r="FN16"/>
  <c r="FP16" s="1"/>
  <c r="FQ16" s="1"/>
  <c r="FR16" s="1"/>
  <c r="FM16"/>
  <c r="FB16"/>
  <c r="FD16" s="1"/>
  <c r="FE16" s="1"/>
  <c r="FF16" s="1"/>
  <c r="FA16"/>
  <c r="EP16"/>
  <c r="ER16" s="1"/>
  <c r="ES16" s="1"/>
  <c r="ET16" s="1"/>
  <c r="EO16"/>
  <c r="ED16"/>
  <c r="EC16"/>
  <c r="DR16"/>
  <c r="DT16" s="1"/>
  <c r="DU16" s="1"/>
  <c r="DV16" s="1"/>
  <c r="DQ16"/>
  <c r="DF16"/>
  <c r="DH16" s="1"/>
  <c r="DI16" s="1"/>
  <c r="DJ16" s="1"/>
  <c r="DE16"/>
  <c r="BW16"/>
  <c r="BY16" s="1"/>
  <c r="BZ16" s="1"/>
  <c r="CA16" s="1"/>
  <c r="BV16"/>
  <c r="BK16"/>
  <c r="BM16" s="1"/>
  <c r="BN16" s="1"/>
  <c r="BO16" s="1"/>
  <c r="BJ16"/>
  <c r="AY16"/>
  <c r="BA16" s="1"/>
  <c r="BB16" s="1"/>
  <c r="BC16" s="1"/>
  <c r="AX16"/>
  <c r="AN16"/>
  <c r="AM16"/>
  <c r="AO16" s="1"/>
  <c r="AP16" s="1"/>
  <c r="AQ16" s="1"/>
  <c r="AL16"/>
  <c r="CT16"/>
  <c r="CS16"/>
  <c r="AA16"/>
  <c r="AC16" s="1"/>
  <c r="AD16" s="1"/>
  <c r="AE16" s="1"/>
  <c r="Z16"/>
  <c r="R16"/>
  <c r="S16" s="1"/>
  <c r="T16" s="1"/>
  <c r="Q16"/>
  <c r="L16"/>
  <c r="M16" s="1"/>
  <c r="N16" s="1"/>
  <c r="K16"/>
  <c r="FZ15"/>
  <c r="GB15" s="1"/>
  <c r="GC15" s="1"/>
  <c r="GD15" s="1"/>
  <c r="FY15"/>
  <c r="FN15"/>
  <c r="FP15" s="1"/>
  <c r="FQ15" s="1"/>
  <c r="FR15" s="1"/>
  <c r="FM15"/>
  <c r="FB15"/>
  <c r="FD15" s="1"/>
  <c r="FE15" s="1"/>
  <c r="FF15" s="1"/>
  <c r="FA15"/>
  <c r="EP15"/>
  <c r="ER15" s="1"/>
  <c r="ES15" s="1"/>
  <c r="ET15" s="1"/>
  <c r="EO15"/>
  <c r="ED15"/>
  <c r="EC15"/>
  <c r="DR15"/>
  <c r="DT15" s="1"/>
  <c r="DU15" s="1"/>
  <c r="DV15" s="1"/>
  <c r="DQ15"/>
  <c r="DF15"/>
  <c r="DH15" s="1"/>
  <c r="DI15" s="1"/>
  <c r="DJ15" s="1"/>
  <c r="DE15"/>
  <c r="BW15"/>
  <c r="BY15" s="1"/>
  <c r="BZ15" s="1"/>
  <c r="CA15" s="1"/>
  <c r="BV15"/>
  <c r="BK15"/>
  <c r="BM15" s="1"/>
  <c r="BN15" s="1"/>
  <c r="BO15" s="1"/>
  <c r="BJ15"/>
  <c r="AY15"/>
  <c r="BA15" s="1"/>
  <c r="BB15" s="1"/>
  <c r="BC15" s="1"/>
  <c r="AX15"/>
  <c r="AN15"/>
  <c r="AM15"/>
  <c r="AO15" s="1"/>
  <c r="AP15" s="1"/>
  <c r="AQ15" s="1"/>
  <c r="AL15"/>
  <c r="CT15"/>
  <c r="CS15"/>
  <c r="AA15"/>
  <c r="Z15"/>
  <c r="R15"/>
  <c r="S15" s="1"/>
  <c r="T15" s="1"/>
  <c r="Q15"/>
  <c r="L15"/>
  <c r="M15" s="1"/>
  <c r="N15" s="1"/>
  <c r="K15"/>
  <c r="FZ14"/>
  <c r="GB14" s="1"/>
  <c r="GC14" s="1"/>
  <c r="GD14" s="1"/>
  <c r="FY14"/>
  <c r="FN14"/>
  <c r="FP14" s="1"/>
  <c r="FQ14" s="1"/>
  <c r="FR14" s="1"/>
  <c r="FM14"/>
  <c r="FB14"/>
  <c r="FD14" s="1"/>
  <c r="FE14" s="1"/>
  <c r="FF14" s="1"/>
  <c r="FA14"/>
  <c r="EP14"/>
  <c r="ER14" s="1"/>
  <c r="ES14" s="1"/>
  <c r="ET14" s="1"/>
  <c r="EO14"/>
  <c r="ED14"/>
  <c r="EC14"/>
  <c r="DR14"/>
  <c r="DT14" s="1"/>
  <c r="DU14" s="1"/>
  <c r="DV14" s="1"/>
  <c r="DQ14"/>
  <c r="DF14"/>
  <c r="DH14" s="1"/>
  <c r="DI14" s="1"/>
  <c r="DJ14" s="1"/>
  <c r="DE14"/>
  <c r="BW14"/>
  <c r="BY14" s="1"/>
  <c r="BZ14" s="1"/>
  <c r="CA14" s="1"/>
  <c r="BV14"/>
  <c r="BK14"/>
  <c r="BM14" s="1"/>
  <c r="BN14" s="1"/>
  <c r="BO14" s="1"/>
  <c r="BJ14"/>
  <c r="AY14"/>
  <c r="BA14" s="1"/>
  <c r="BB14" s="1"/>
  <c r="BC14" s="1"/>
  <c r="AX14"/>
  <c r="AN14"/>
  <c r="AM14"/>
  <c r="AO14" s="1"/>
  <c r="AP14" s="1"/>
  <c r="AQ14" s="1"/>
  <c r="AL14"/>
  <c r="CT14"/>
  <c r="CS14"/>
  <c r="AA14"/>
  <c r="AC14" s="1"/>
  <c r="AD14" s="1"/>
  <c r="AE14" s="1"/>
  <c r="Z14"/>
  <c r="R14"/>
  <c r="S14" s="1"/>
  <c r="T14" s="1"/>
  <c r="Q14"/>
  <c r="L14"/>
  <c r="M14" s="1"/>
  <c r="N14" s="1"/>
  <c r="K14"/>
  <c r="FZ13"/>
  <c r="GA13" s="1"/>
  <c r="FY13"/>
  <c r="FN13"/>
  <c r="FO13" s="1"/>
  <c r="FM13"/>
  <c r="FB13"/>
  <c r="FD13" s="1"/>
  <c r="FE13" s="1"/>
  <c r="FF13" s="1"/>
  <c r="FA13"/>
  <c r="EP13"/>
  <c r="EQ13" s="1"/>
  <c r="EO13"/>
  <c r="ED13"/>
  <c r="EF13" s="1"/>
  <c r="EG13" s="1"/>
  <c r="EC13"/>
  <c r="DR13"/>
  <c r="DS13" s="1"/>
  <c r="DQ13"/>
  <c r="DF13"/>
  <c r="DH13" s="1"/>
  <c r="DI13" s="1"/>
  <c r="DJ13" s="1"/>
  <c r="DE13"/>
  <c r="BW13"/>
  <c r="BY13" s="1"/>
  <c r="BZ13" s="1"/>
  <c r="CA13" s="1"/>
  <c r="BV13"/>
  <c r="BL13"/>
  <c r="BK13"/>
  <c r="BM13" s="1"/>
  <c r="BN13" s="1"/>
  <c r="BO13" s="1"/>
  <c r="BJ13"/>
  <c r="AY13"/>
  <c r="BA13" s="1"/>
  <c r="BB13" s="1"/>
  <c r="BC13" s="1"/>
  <c r="AX13"/>
  <c r="AM13"/>
  <c r="AO13" s="1"/>
  <c r="AP13" s="1"/>
  <c r="AQ13" s="1"/>
  <c r="AL13"/>
  <c r="CT13"/>
  <c r="GH13" s="1"/>
  <c r="GI13" s="1"/>
  <c r="CS13"/>
  <c r="AB13"/>
  <c r="AA13"/>
  <c r="Z13"/>
  <c r="R13"/>
  <c r="S13" s="1"/>
  <c r="T13" s="1"/>
  <c r="Q13"/>
  <c r="L13"/>
  <c r="M13" s="1"/>
  <c r="N13" s="1"/>
  <c r="K13"/>
  <c r="FZ12"/>
  <c r="GA12" s="1"/>
  <c r="FY12"/>
  <c r="FN12"/>
  <c r="FP12" s="1"/>
  <c r="FQ12" s="1"/>
  <c r="FR12" s="1"/>
  <c r="FM12"/>
  <c r="FB12"/>
  <c r="FC12" s="1"/>
  <c r="FA12"/>
  <c r="EP12"/>
  <c r="ER12" s="1"/>
  <c r="ES12" s="1"/>
  <c r="ET12" s="1"/>
  <c r="EO12"/>
  <c r="ED12"/>
  <c r="EE12" s="1"/>
  <c r="EC12"/>
  <c r="DR12"/>
  <c r="DS12" s="1"/>
  <c r="DQ12"/>
  <c r="DF12"/>
  <c r="DG12" s="1"/>
  <c r="DE12"/>
  <c r="BW12"/>
  <c r="BY12" s="1"/>
  <c r="BZ12" s="1"/>
  <c r="CA12" s="1"/>
  <c r="BV12"/>
  <c r="BK12"/>
  <c r="BM12" s="1"/>
  <c r="BN12" s="1"/>
  <c r="BO12" s="1"/>
  <c r="BJ12"/>
  <c r="AY12"/>
  <c r="BA12" s="1"/>
  <c r="BB12" s="1"/>
  <c r="BC12" s="1"/>
  <c r="AX12"/>
  <c r="AM12"/>
  <c r="AO12" s="1"/>
  <c r="AP12" s="1"/>
  <c r="AQ12" s="1"/>
  <c r="AL12"/>
  <c r="CT12"/>
  <c r="GH12" s="1"/>
  <c r="GI12" s="1"/>
  <c r="CS12"/>
  <c r="AB12"/>
  <c r="AA12"/>
  <c r="AC12" s="1"/>
  <c r="AD12" s="1"/>
  <c r="AE12" s="1"/>
  <c r="Z12"/>
  <c r="R12"/>
  <c r="S12" s="1"/>
  <c r="T12" s="1"/>
  <c r="Q12"/>
  <c r="L12"/>
  <c r="M12" s="1"/>
  <c r="N12" s="1"/>
  <c r="K12"/>
  <c r="FZ11"/>
  <c r="GB11" s="1"/>
  <c r="GC11" s="1"/>
  <c r="GD11" s="1"/>
  <c r="FY11"/>
  <c r="FN11"/>
  <c r="FP11" s="1"/>
  <c r="FQ11" s="1"/>
  <c r="FR11" s="1"/>
  <c r="FM11"/>
  <c r="FB11"/>
  <c r="FC11" s="1"/>
  <c r="FA11"/>
  <c r="EP11"/>
  <c r="EQ11" s="1"/>
  <c r="EO11"/>
  <c r="ED11"/>
  <c r="EC11"/>
  <c r="DR11"/>
  <c r="DS11" s="1"/>
  <c r="DQ11"/>
  <c r="DF11"/>
  <c r="DH11" s="1"/>
  <c r="DI11" s="1"/>
  <c r="DJ11" s="1"/>
  <c r="DE11"/>
  <c r="BW11"/>
  <c r="BY11" s="1"/>
  <c r="BZ11" s="1"/>
  <c r="CA11" s="1"/>
  <c r="BV11"/>
  <c r="BK11"/>
  <c r="BM11" s="1"/>
  <c r="BN11" s="1"/>
  <c r="BO11" s="1"/>
  <c r="BJ11"/>
  <c r="AY11"/>
  <c r="BA11" s="1"/>
  <c r="BB11" s="1"/>
  <c r="BC11" s="1"/>
  <c r="AX11"/>
  <c r="AM11"/>
  <c r="AO11" s="1"/>
  <c r="AP11" s="1"/>
  <c r="AQ11" s="1"/>
  <c r="AL11"/>
  <c r="CT11"/>
  <c r="GH11" s="1"/>
  <c r="GI11" s="1"/>
  <c r="CS11"/>
  <c r="AB11"/>
  <c r="AA11"/>
  <c r="Z11"/>
  <c r="R11"/>
  <c r="S11" s="1"/>
  <c r="T11" s="1"/>
  <c r="Q11"/>
  <c r="L11"/>
  <c r="M11" s="1"/>
  <c r="N11" s="1"/>
  <c r="K11"/>
  <c r="FZ10"/>
  <c r="GB10" s="1"/>
  <c r="GC10" s="1"/>
  <c r="GD10" s="1"/>
  <c r="FY10"/>
  <c r="FN10"/>
  <c r="FO10" s="1"/>
  <c r="FM10"/>
  <c r="FB10"/>
  <c r="FD10" s="1"/>
  <c r="FE10" s="1"/>
  <c r="FF10" s="1"/>
  <c r="FA10"/>
  <c r="EP10"/>
  <c r="EQ10" s="1"/>
  <c r="EO10"/>
  <c r="ED10"/>
  <c r="EC10"/>
  <c r="DR10"/>
  <c r="DT10" s="1"/>
  <c r="DU10" s="1"/>
  <c r="DV10" s="1"/>
  <c r="DQ10"/>
  <c r="DF10"/>
  <c r="DG10" s="1"/>
  <c r="DE10"/>
  <c r="BW10"/>
  <c r="BY10" s="1"/>
  <c r="BZ10" s="1"/>
  <c r="CA10" s="1"/>
  <c r="BV10"/>
  <c r="BK10"/>
  <c r="BM10" s="1"/>
  <c r="BN10" s="1"/>
  <c r="BO10" s="1"/>
  <c r="BJ10"/>
  <c r="AY10"/>
  <c r="BA10" s="1"/>
  <c r="BB10" s="1"/>
  <c r="BC10" s="1"/>
  <c r="AX10"/>
  <c r="AM10"/>
  <c r="AO10" s="1"/>
  <c r="AP10" s="1"/>
  <c r="AQ10" s="1"/>
  <c r="AL10"/>
  <c r="CU10"/>
  <c r="CT10"/>
  <c r="GH10" s="1"/>
  <c r="GI10" s="1"/>
  <c r="CS10"/>
  <c r="AA10"/>
  <c r="AC10" s="1"/>
  <c r="AD10" s="1"/>
  <c r="AE10" s="1"/>
  <c r="Z10"/>
  <c r="R10"/>
  <c r="S10" s="1"/>
  <c r="T10" s="1"/>
  <c r="Q10"/>
  <c r="L10"/>
  <c r="M10" s="1"/>
  <c r="N10" s="1"/>
  <c r="K10"/>
  <c r="FZ9"/>
  <c r="GB9" s="1"/>
  <c r="GC9" s="1"/>
  <c r="GD9" s="1"/>
  <c r="FY9"/>
  <c r="FN9"/>
  <c r="FP9" s="1"/>
  <c r="FQ9" s="1"/>
  <c r="FR9" s="1"/>
  <c r="FM9"/>
  <c r="FB9"/>
  <c r="FD9" s="1"/>
  <c r="FE9" s="1"/>
  <c r="FF9" s="1"/>
  <c r="FA9"/>
  <c r="EP9"/>
  <c r="ER9" s="1"/>
  <c r="ES9" s="1"/>
  <c r="ET9" s="1"/>
  <c r="EO9"/>
  <c r="ED9"/>
  <c r="EC9"/>
  <c r="DR9"/>
  <c r="DT9" s="1"/>
  <c r="DU9" s="1"/>
  <c r="DV9" s="1"/>
  <c r="DQ9"/>
  <c r="DF9"/>
  <c r="DG9" s="1"/>
  <c r="DE9"/>
  <c r="BW9"/>
  <c r="BY9" s="1"/>
  <c r="BZ9" s="1"/>
  <c r="CA9" s="1"/>
  <c r="BV9"/>
  <c r="BK9"/>
  <c r="BM9" s="1"/>
  <c r="BN9" s="1"/>
  <c r="BO9" s="1"/>
  <c r="BJ9"/>
  <c r="AY9"/>
  <c r="BA9" s="1"/>
  <c r="BB9" s="1"/>
  <c r="BC9" s="1"/>
  <c r="AX9"/>
  <c r="AM9"/>
  <c r="AO9" s="1"/>
  <c r="AP9" s="1"/>
  <c r="AQ9" s="1"/>
  <c r="AL9"/>
  <c r="CU9"/>
  <c r="CT9"/>
  <c r="GH9" s="1"/>
  <c r="GI9" s="1"/>
  <c r="CS9"/>
  <c r="AA9"/>
  <c r="Z9"/>
  <c r="R9"/>
  <c r="S9" s="1"/>
  <c r="T9" s="1"/>
  <c r="Q9"/>
  <c r="L9"/>
  <c r="M9" s="1"/>
  <c r="N9" s="1"/>
  <c r="K9"/>
  <c r="FZ8"/>
  <c r="GA8" s="1"/>
  <c r="FY8"/>
  <c r="FN8"/>
  <c r="FO8" s="1"/>
  <c r="FM8"/>
  <c r="FB8"/>
  <c r="FD8" s="1"/>
  <c r="FE8" s="1"/>
  <c r="FF8" s="1"/>
  <c r="FA8"/>
  <c r="EP8"/>
  <c r="ER8" s="1"/>
  <c r="ES8" s="1"/>
  <c r="ET8" s="1"/>
  <c r="EO8"/>
  <c r="ED8"/>
  <c r="EE8" s="1"/>
  <c r="EC8"/>
  <c r="DR8"/>
  <c r="DS8" s="1"/>
  <c r="DQ8"/>
  <c r="DF8"/>
  <c r="DH8" s="1"/>
  <c r="DI8" s="1"/>
  <c r="DJ8" s="1"/>
  <c r="DE8"/>
  <c r="BW8"/>
  <c r="BY8" s="1"/>
  <c r="BZ8" s="1"/>
  <c r="CA8" s="1"/>
  <c r="BV8"/>
  <c r="BK8"/>
  <c r="BM8" s="1"/>
  <c r="BN8" s="1"/>
  <c r="BO8" s="1"/>
  <c r="BJ8"/>
  <c r="AY8"/>
  <c r="BA8" s="1"/>
  <c r="BB8" s="1"/>
  <c r="BC8" s="1"/>
  <c r="AX8"/>
  <c r="AM8"/>
  <c r="AO8" s="1"/>
  <c r="AP8" s="1"/>
  <c r="AQ8" s="1"/>
  <c r="AL8"/>
  <c r="CU8"/>
  <c r="CT8"/>
  <c r="GH8" s="1"/>
  <c r="GI8" s="1"/>
  <c r="CS8"/>
  <c r="AA8"/>
  <c r="AC8" s="1"/>
  <c r="AD8" s="1"/>
  <c r="AE8" s="1"/>
  <c r="Z8"/>
  <c r="R8"/>
  <c r="S8" s="1"/>
  <c r="T8" s="1"/>
  <c r="Q8"/>
  <c r="L8"/>
  <c r="M8" s="1"/>
  <c r="N8" s="1"/>
  <c r="K8"/>
  <c r="FZ7"/>
  <c r="GA7" s="1"/>
  <c r="FY7"/>
  <c r="FN7"/>
  <c r="FP7" s="1"/>
  <c r="FQ7" s="1"/>
  <c r="FR7" s="1"/>
  <c r="FM7"/>
  <c r="FB7"/>
  <c r="FC7" s="1"/>
  <c r="FA7"/>
  <c r="EP7"/>
  <c r="EQ7" s="1"/>
  <c r="EO7"/>
  <c r="ED7"/>
  <c r="EF7" s="1"/>
  <c r="EG7" s="1"/>
  <c r="EC7"/>
  <c r="DR7"/>
  <c r="DS7" s="1"/>
  <c r="DQ7"/>
  <c r="DF7"/>
  <c r="DH7" s="1"/>
  <c r="DI7" s="1"/>
  <c r="DJ7" s="1"/>
  <c r="DE7"/>
  <c r="BW7"/>
  <c r="BY7" s="1"/>
  <c r="BZ7" s="1"/>
  <c r="CA7" s="1"/>
  <c r="BV7"/>
  <c r="BK7"/>
  <c r="BM7" s="1"/>
  <c r="BN7" s="1"/>
  <c r="BO7" s="1"/>
  <c r="BJ7"/>
  <c r="AY7"/>
  <c r="BA7" s="1"/>
  <c r="BB7" s="1"/>
  <c r="BC7" s="1"/>
  <c r="AX7"/>
  <c r="AM7"/>
  <c r="AO7" s="1"/>
  <c r="AP7" s="1"/>
  <c r="AQ7" s="1"/>
  <c r="AL7"/>
  <c r="CU7"/>
  <c r="CT7"/>
  <c r="GH7" s="1"/>
  <c r="GI7" s="1"/>
  <c r="CS7"/>
  <c r="AA7"/>
  <c r="Z7"/>
  <c r="R7"/>
  <c r="S7" s="1"/>
  <c r="T7" s="1"/>
  <c r="Q7"/>
  <c r="L7"/>
  <c r="M7" s="1"/>
  <c r="N7" s="1"/>
  <c r="K7"/>
  <c r="FZ6"/>
  <c r="GA6" s="1"/>
  <c r="FY6"/>
  <c r="FN6"/>
  <c r="FO6" s="1"/>
  <c r="FM6"/>
  <c r="FB6"/>
  <c r="FC6" s="1"/>
  <c r="FA6"/>
  <c r="EP6"/>
  <c r="EQ6" s="1"/>
  <c r="EO6"/>
  <c r="ED6"/>
  <c r="EF6" s="1"/>
  <c r="EG6" s="1"/>
  <c r="EC6"/>
  <c r="DR6"/>
  <c r="DS6" s="1"/>
  <c r="DQ6"/>
  <c r="DF6"/>
  <c r="DH6" s="1"/>
  <c r="DI6" s="1"/>
  <c r="DJ6" s="1"/>
  <c r="DE6"/>
  <c r="BW6"/>
  <c r="BY6" s="1"/>
  <c r="BZ6" s="1"/>
  <c r="CA6" s="1"/>
  <c r="BV6"/>
  <c r="BK6"/>
  <c r="BM6" s="1"/>
  <c r="BN6" s="1"/>
  <c r="BO6" s="1"/>
  <c r="BJ6"/>
  <c r="AY6"/>
  <c r="BA6" s="1"/>
  <c r="BB6" s="1"/>
  <c r="BC6" s="1"/>
  <c r="AX6"/>
  <c r="AM6"/>
  <c r="AO6" s="1"/>
  <c r="AP6" s="1"/>
  <c r="AQ6" s="1"/>
  <c r="AL6"/>
  <c r="CU6"/>
  <c r="CT6"/>
  <c r="GH6" s="1"/>
  <c r="GI6" s="1"/>
  <c r="CS6"/>
  <c r="AA6"/>
  <c r="AC6" s="1"/>
  <c r="AD6" s="1"/>
  <c r="AE6" s="1"/>
  <c r="Z6"/>
  <c r="R6"/>
  <c r="S6" s="1"/>
  <c r="T6" s="1"/>
  <c r="Q6"/>
  <c r="L6"/>
  <c r="M6" s="1"/>
  <c r="N6" s="1"/>
  <c r="K6"/>
  <c r="FZ5"/>
  <c r="GB5" s="1"/>
  <c r="GC5" s="1"/>
  <c r="GD5" s="1"/>
  <c r="FY5"/>
  <c r="FN5"/>
  <c r="FP5" s="1"/>
  <c r="FQ5" s="1"/>
  <c r="FR5" s="1"/>
  <c r="FM5"/>
  <c r="FB5"/>
  <c r="FD5" s="1"/>
  <c r="FE5" s="1"/>
  <c r="FF5" s="1"/>
  <c r="FA5"/>
  <c r="EP5"/>
  <c r="ER5" s="1"/>
  <c r="ES5" s="1"/>
  <c r="ET5" s="1"/>
  <c r="EO5"/>
  <c r="ED5"/>
  <c r="EC5"/>
  <c r="DR5"/>
  <c r="DT5" s="1"/>
  <c r="DU5" s="1"/>
  <c r="DV5" s="1"/>
  <c r="DQ5"/>
  <c r="DF5"/>
  <c r="DG5" s="1"/>
  <c r="DE5"/>
  <c r="BW5"/>
  <c r="BY5" s="1"/>
  <c r="BZ5" s="1"/>
  <c r="CA5" s="1"/>
  <c r="BV5"/>
  <c r="BK5"/>
  <c r="BM5" s="1"/>
  <c r="BN5" s="1"/>
  <c r="BO5" s="1"/>
  <c r="BJ5"/>
  <c r="AY5"/>
  <c r="BA5" s="1"/>
  <c r="BB5" s="1"/>
  <c r="BC5" s="1"/>
  <c r="AX5"/>
  <c r="AM5"/>
  <c r="AO5" s="1"/>
  <c r="AP5" s="1"/>
  <c r="AQ5" s="1"/>
  <c r="AL5"/>
  <c r="CU5"/>
  <c r="CT5"/>
  <c r="GH5" s="1"/>
  <c r="GI5" s="1"/>
  <c r="CS5"/>
  <c r="AA5"/>
  <c r="Z5"/>
  <c r="R5"/>
  <c r="S5" s="1"/>
  <c r="T5" s="1"/>
  <c r="Q5"/>
  <c r="L5"/>
  <c r="M5" s="1"/>
  <c r="N5" s="1"/>
  <c r="K5"/>
  <c r="FZ4"/>
  <c r="GA4" s="1"/>
  <c r="FY4"/>
  <c r="FN4"/>
  <c r="FO4" s="1"/>
  <c r="FM4"/>
  <c r="FB4"/>
  <c r="FC4" s="1"/>
  <c r="FA4"/>
  <c r="EP4"/>
  <c r="EQ4" s="1"/>
  <c r="EO4"/>
  <c r="EF4"/>
  <c r="EG4" s="1"/>
  <c r="ED4"/>
  <c r="EC4"/>
  <c r="DR4"/>
  <c r="DS4" s="1"/>
  <c r="DQ4"/>
  <c r="DF4"/>
  <c r="DG4" s="1"/>
  <c r="DE4"/>
  <c r="BX4"/>
  <c r="BY4"/>
  <c r="BZ4" s="1"/>
  <c r="CA4" s="1"/>
  <c r="BV4"/>
  <c r="BK4"/>
  <c r="BM4" s="1"/>
  <c r="BN4" s="1"/>
  <c r="BO4" s="1"/>
  <c r="BJ4"/>
  <c r="AX4"/>
  <c r="AM4"/>
  <c r="AO4" s="1"/>
  <c r="AP4" s="1"/>
  <c r="AQ4" s="1"/>
  <c r="AL4"/>
  <c r="CT4"/>
  <c r="GH4" s="1"/>
  <c r="GI4" s="1"/>
  <c r="CS4"/>
  <c r="AA4"/>
  <c r="AC4" s="1"/>
  <c r="AD4" s="1"/>
  <c r="AE4" s="1"/>
  <c r="Z4"/>
  <c r="R4"/>
  <c r="S4" s="1"/>
  <c r="T4" s="1"/>
  <c r="Q4"/>
  <c r="L4"/>
  <c r="M4" s="1"/>
  <c r="N4" s="1"/>
  <c r="K4"/>
  <c r="FZ3"/>
  <c r="GA3" s="1"/>
  <c r="FY3"/>
  <c r="FP3"/>
  <c r="FQ3" s="1"/>
  <c r="FR3" s="1"/>
  <c r="FN3"/>
  <c r="FO3" s="1"/>
  <c r="FM3"/>
  <c r="FB3"/>
  <c r="FC3" s="1"/>
  <c r="FA3"/>
  <c r="EP3"/>
  <c r="EQ3" s="1"/>
  <c r="EO3"/>
  <c r="ED3"/>
  <c r="EE3" s="1"/>
  <c r="EC3"/>
  <c r="DR3"/>
  <c r="DS3" s="1"/>
  <c r="DQ3"/>
  <c r="DF3"/>
  <c r="DG3" s="1"/>
  <c r="DE3"/>
  <c r="BW3"/>
  <c r="BY3" s="1"/>
  <c r="BZ3" s="1"/>
  <c r="CA3" s="1"/>
  <c r="BV3"/>
  <c r="BK3"/>
  <c r="BM3" s="1"/>
  <c r="BN3" s="1"/>
  <c r="BO3" s="1"/>
  <c r="BJ3"/>
  <c r="AY3"/>
  <c r="BA3" s="1"/>
  <c r="BB3" s="1"/>
  <c r="BC3" s="1"/>
  <c r="AX3"/>
  <c r="AN3"/>
  <c r="AM3"/>
  <c r="AO3" s="1"/>
  <c r="AP3" s="1"/>
  <c r="AQ3" s="1"/>
  <c r="AL3"/>
  <c r="CT3"/>
  <c r="CS3"/>
  <c r="AA3"/>
  <c r="Z3"/>
  <c r="R3"/>
  <c r="S3" s="1"/>
  <c r="T3" s="1"/>
  <c r="Q3"/>
  <c r="L3"/>
  <c r="M3" s="1"/>
  <c r="N3" s="1"/>
  <c r="K3"/>
  <c r="FZ2"/>
  <c r="GA2" s="1"/>
  <c r="FY2"/>
  <c r="FN2"/>
  <c r="FO2" s="1"/>
  <c r="FM2"/>
  <c r="FB2"/>
  <c r="FC2" s="1"/>
  <c r="FA2"/>
  <c r="ER2"/>
  <c r="ES2" s="1"/>
  <c r="ET2" s="1"/>
  <c r="EP2"/>
  <c r="EQ2" s="1"/>
  <c r="EO2"/>
  <c r="ED2"/>
  <c r="EE2" s="1"/>
  <c r="EC2"/>
  <c r="DR2"/>
  <c r="DS2" s="1"/>
  <c r="DQ2"/>
  <c r="DF2"/>
  <c r="DG2" s="1"/>
  <c r="DE2"/>
  <c r="BW2"/>
  <c r="BY2" s="1"/>
  <c r="BZ2" s="1"/>
  <c r="CA2" s="1"/>
  <c r="BV2"/>
  <c r="BK2"/>
  <c r="BM2" s="1"/>
  <c r="BN2" s="1"/>
  <c r="BO2" s="1"/>
  <c r="BJ2"/>
  <c r="AY2"/>
  <c r="BA2" s="1"/>
  <c r="BB2" s="1"/>
  <c r="BC2" s="1"/>
  <c r="AX2"/>
  <c r="AM2"/>
  <c r="AO2" s="1"/>
  <c r="AP2" s="1"/>
  <c r="AQ2" s="1"/>
  <c r="AL2"/>
  <c r="CT2"/>
  <c r="CS2"/>
  <c r="AB2"/>
  <c r="AA2"/>
  <c r="Z2"/>
  <c r="R2"/>
  <c r="S2" s="1"/>
  <c r="T2" s="1"/>
  <c r="Q2"/>
  <c r="L2"/>
  <c r="M2" s="1"/>
  <c r="N2" s="1"/>
  <c r="K2"/>
  <c r="GH2" l="1"/>
  <c r="GI2" s="1"/>
  <c r="CV22"/>
  <c r="CW22" s="1"/>
  <c r="GH22"/>
  <c r="GI22" s="1"/>
  <c r="AB23"/>
  <c r="CE23"/>
  <c r="CF23" s="1"/>
  <c r="CK23"/>
  <c r="CL23" s="1"/>
  <c r="CV23"/>
  <c r="CW23" s="1"/>
  <c r="GH23"/>
  <c r="GI23" s="1"/>
  <c r="CV24"/>
  <c r="CW24" s="1"/>
  <c r="GH24"/>
  <c r="GI24" s="1"/>
  <c r="AB25"/>
  <c r="CE25"/>
  <c r="CF25" s="1"/>
  <c r="CK25"/>
  <c r="CL25" s="1"/>
  <c r="CV25"/>
  <c r="CW25" s="1"/>
  <c r="GH25"/>
  <c r="GI25" s="1"/>
  <c r="AC31"/>
  <c r="AD31" s="1"/>
  <c r="CK31"/>
  <c r="CL31" s="1"/>
  <c r="CE31"/>
  <c r="CF31" s="1"/>
  <c r="CU32"/>
  <c r="GH32"/>
  <c r="GI32" s="1"/>
  <c r="AC33"/>
  <c r="AD33" s="1"/>
  <c r="CE33"/>
  <c r="CF33" s="1"/>
  <c r="CK33"/>
  <c r="CL33" s="1"/>
  <c r="AC35"/>
  <c r="AD35" s="1"/>
  <c r="CE35"/>
  <c r="CF35" s="1"/>
  <c r="CK35"/>
  <c r="CL35" s="1"/>
  <c r="CM6"/>
  <c r="CN6" s="1"/>
  <c r="CK8"/>
  <c r="CL8" s="1"/>
  <c r="CM10"/>
  <c r="CN10" s="1"/>
  <c r="CK12"/>
  <c r="CL12" s="1"/>
  <c r="CM14"/>
  <c r="CN14" s="1"/>
  <c r="CK16"/>
  <c r="CL16" s="1"/>
  <c r="CM18"/>
  <c r="CN18" s="1"/>
  <c r="CK20"/>
  <c r="CL20" s="1"/>
  <c r="CK24"/>
  <c r="CL24" s="1"/>
  <c r="CM26"/>
  <c r="CN26" s="1"/>
  <c r="CK28"/>
  <c r="CL28" s="1"/>
  <c r="CM30"/>
  <c r="CN30" s="1"/>
  <c r="CM32"/>
  <c r="CN32" s="1"/>
  <c r="CK34"/>
  <c r="CL34" s="1"/>
  <c r="CM36"/>
  <c r="CN36" s="1"/>
  <c r="CE6"/>
  <c r="CF6" s="1"/>
  <c r="CE14"/>
  <c r="CF14" s="1"/>
  <c r="CE22"/>
  <c r="CF22" s="1"/>
  <c r="CE30"/>
  <c r="CF30" s="1"/>
  <c r="CE36"/>
  <c r="CF36" s="1"/>
  <c r="CE12"/>
  <c r="CF12" s="1"/>
  <c r="CE20"/>
  <c r="CF20" s="1"/>
  <c r="CE28"/>
  <c r="CF28" s="1"/>
  <c r="AC2"/>
  <c r="AD2" s="1"/>
  <c r="CE2"/>
  <c r="CK2"/>
  <c r="CL2" s="1"/>
  <c r="AC3"/>
  <c r="AD3" s="1"/>
  <c r="CE3"/>
  <c r="CF3" s="1"/>
  <c r="CK3"/>
  <c r="CL3" s="1"/>
  <c r="AC5"/>
  <c r="AD5" s="1"/>
  <c r="CE5"/>
  <c r="CF5" s="1"/>
  <c r="CK5"/>
  <c r="CL5" s="1"/>
  <c r="AC7"/>
  <c r="AD7" s="1"/>
  <c r="CE7"/>
  <c r="CF7" s="1"/>
  <c r="CK7"/>
  <c r="CL7" s="1"/>
  <c r="AC9"/>
  <c r="AD9" s="1"/>
  <c r="CE9"/>
  <c r="CF9" s="1"/>
  <c r="CK9"/>
  <c r="CL9" s="1"/>
  <c r="AC11"/>
  <c r="AD11" s="1"/>
  <c r="CE11"/>
  <c r="CF11" s="1"/>
  <c r="CK11"/>
  <c r="CL11" s="1"/>
  <c r="AC13"/>
  <c r="AD13" s="1"/>
  <c r="CE13"/>
  <c r="CF13" s="1"/>
  <c r="CK13"/>
  <c r="CL13" s="1"/>
  <c r="AC15"/>
  <c r="AD15" s="1"/>
  <c r="CE15"/>
  <c r="CF15" s="1"/>
  <c r="CK15"/>
  <c r="CL15" s="1"/>
  <c r="AC17"/>
  <c r="AD17" s="1"/>
  <c r="CE17"/>
  <c r="CF17" s="1"/>
  <c r="CK17"/>
  <c r="CL17" s="1"/>
  <c r="AC19"/>
  <c r="AD19" s="1"/>
  <c r="CE19"/>
  <c r="CF19" s="1"/>
  <c r="CK19"/>
  <c r="CL19" s="1"/>
  <c r="AC21"/>
  <c r="AD21" s="1"/>
  <c r="CE21"/>
  <c r="CF21" s="1"/>
  <c r="CK21"/>
  <c r="CL21" s="1"/>
  <c r="CU21"/>
  <c r="GH21"/>
  <c r="GI21" s="1"/>
  <c r="AC27"/>
  <c r="AD27" s="1"/>
  <c r="CE27"/>
  <c r="CF27" s="1"/>
  <c r="CK27"/>
  <c r="CL27" s="1"/>
  <c r="AC29"/>
  <c r="AD29" s="1"/>
  <c r="CE29"/>
  <c r="CF29" s="1"/>
  <c r="CK29"/>
  <c r="CL29" s="1"/>
  <c r="BL2"/>
  <c r="GH3"/>
  <c r="GI3" s="1"/>
  <c r="DT3"/>
  <c r="DU3" s="1"/>
  <c r="DV3" s="1"/>
  <c r="CU4"/>
  <c r="GB4"/>
  <c r="GC4" s="1"/>
  <c r="GD4" s="1"/>
  <c r="BX5"/>
  <c r="BX6"/>
  <c r="BX7"/>
  <c r="BX8"/>
  <c r="BX9"/>
  <c r="BX10"/>
  <c r="BL11"/>
  <c r="BL12"/>
  <c r="AN13"/>
  <c r="GH14"/>
  <c r="GI14" s="1"/>
  <c r="GH15"/>
  <c r="GI15" s="1"/>
  <c r="GH16"/>
  <c r="GI16" s="1"/>
  <c r="GH17"/>
  <c r="GI17" s="1"/>
  <c r="GH18"/>
  <c r="GI18" s="1"/>
  <c r="GH19"/>
  <c r="GI19" s="1"/>
  <c r="GH20"/>
  <c r="GI20" s="1"/>
  <c r="EQ21"/>
  <c r="EQ22"/>
  <c r="EQ23"/>
  <c r="EQ24"/>
  <c r="EQ25"/>
  <c r="GH26"/>
  <c r="GI26" s="1"/>
  <c r="FC26"/>
  <c r="GH27"/>
  <c r="GI27" s="1"/>
  <c r="FO27"/>
  <c r="GH28"/>
  <c r="GI28" s="1"/>
  <c r="GA28"/>
  <c r="GH29"/>
  <c r="GI29" s="1"/>
  <c r="DG30"/>
  <c r="DS31"/>
  <c r="EF32"/>
  <c r="EG32" s="1"/>
  <c r="CU33"/>
  <c r="EF33"/>
  <c r="EG33" s="1"/>
  <c r="CU34"/>
  <c r="EF34"/>
  <c r="EG34" s="1"/>
  <c r="CU35"/>
  <c r="EF35"/>
  <c r="EG35" s="1"/>
  <c r="AB36"/>
  <c r="GH36"/>
  <c r="GI36" s="1"/>
  <c r="CK50"/>
  <c r="CL50" s="1"/>
  <c r="CU50"/>
  <c r="BL54"/>
  <c r="BX57"/>
  <c r="AB58"/>
  <c r="BL60"/>
  <c r="BX63"/>
  <c r="CK6"/>
  <c r="CL6" s="1"/>
  <c r="CM8"/>
  <c r="CN8" s="1"/>
  <c r="CK10"/>
  <c r="CL10" s="1"/>
  <c r="CM12"/>
  <c r="CN12" s="1"/>
  <c r="CK14"/>
  <c r="CL14" s="1"/>
  <c r="CM16"/>
  <c r="CN16" s="1"/>
  <c r="CK18"/>
  <c r="CL18" s="1"/>
  <c r="CM20"/>
  <c r="CN20" s="1"/>
  <c r="CK22"/>
  <c r="CL22" s="1"/>
  <c r="CK26"/>
  <c r="CL26" s="1"/>
  <c r="CM28"/>
  <c r="CN28" s="1"/>
  <c r="CK30"/>
  <c r="CL30" s="1"/>
  <c r="CK32"/>
  <c r="CL32" s="1"/>
  <c r="CM34"/>
  <c r="CN34" s="1"/>
  <c r="CK36"/>
  <c r="CL36" s="1"/>
  <c r="CE10"/>
  <c r="CF10" s="1"/>
  <c r="CE18"/>
  <c r="CF18" s="1"/>
  <c r="CE26"/>
  <c r="CF26" s="1"/>
  <c r="CE32"/>
  <c r="CF32" s="1"/>
  <c r="CE8"/>
  <c r="CF8" s="1"/>
  <c r="CE16"/>
  <c r="CF16" s="1"/>
  <c r="CE24"/>
  <c r="CF24" s="1"/>
  <c r="CE34"/>
  <c r="CF34" s="1"/>
  <c r="BA4"/>
  <c r="BB4" s="1"/>
  <c r="CE4"/>
  <c r="CF4" s="1"/>
  <c r="CK4"/>
  <c r="CL4" s="1"/>
  <c r="AN2"/>
  <c r="DT2"/>
  <c r="DU2" s="1"/>
  <c r="DV2" s="1"/>
  <c r="FP2"/>
  <c r="FQ2" s="1"/>
  <c r="FR2" s="1"/>
  <c r="AB3"/>
  <c r="BL3"/>
  <c r="ER3"/>
  <c r="ES3" s="1"/>
  <c r="ET3" s="1"/>
  <c r="AZ4"/>
  <c r="DH4"/>
  <c r="DI4" s="1"/>
  <c r="DJ4" s="1"/>
  <c r="FD4"/>
  <c r="FE4" s="1"/>
  <c r="FF4" s="1"/>
  <c r="AZ5"/>
  <c r="AZ6"/>
  <c r="AZ7"/>
  <c r="AZ8"/>
  <c r="AZ9"/>
  <c r="AZ10"/>
  <c r="AN11"/>
  <c r="AN12"/>
  <c r="AB14"/>
  <c r="BL14"/>
  <c r="AB15"/>
  <c r="BL15"/>
  <c r="AB16"/>
  <c r="BL16"/>
  <c r="AB17"/>
  <c r="BL17"/>
  <c r="AB18"/>
  <c r="BL18"/>
  <c r="AB19"/>
  <c r="BL19"/>
  <c r="AB20"/>
  <c r="BL20"/>
  <c r="AB21"/>
  <c r="BL21"/>
  <c r="FO21"/>
  <c r="DS22"/>
  <c r="FO22"/>
  <c r="DS23"/>
  <c r="FO23"/>
  <c r="DS24"/>
  <c r="FO24"/>
  <c r="DS25"/>
  <c r="FO25"/>
  <c r="GA26"/>
  <c r="EQ27"/>
  <c r="DG28"/>
  <c r="FC28"/>
  <c r="DS29"/>
  <c r="FO29"/>
  <c r="GA30"/>
  <c r="EQ31"/>
  <c r="DH32"/>
  <c r="DI32" s="1"/>
  <c r="DJ32" s="1"/>
  <c r="FD32"/>
  <c r="FE32" s="1"/>
  <c r="FF32" s="1"/>
  <c r="AZ33"/>
  <c r="DH33"/>
  <c r="DI33" s="1"/>
  <c r="DJ33" s="1"/>
  <c r="FD33"/>
  <c r="FE33" s="1"/>
  <c r="FF33" s="1"/>
  <c r="AZ34"/>
  <c r="DH34"/>
  <c r="DI34" s="1"/>
  <c r="DJ34" s="1"/>
  <c r="FD34"/>
  <c r="FE34" s="1"/>
  <c r="FF34" s="1"/>
  <c r="AZ35"/>
  <c r="DH35"/>
  <c r="DI35" s="1"/>
  <c r="DJ35" s="1"/>
  <c r="FD35"/>
  <c r="FE35" s="1"/>
  <c r="FF35" s="1"/>
  <c r="AN36"/>
  <c r="BX51"/>
  <c r="AB54"/>
  <c r="BL58"/>
  <c r="BX59"/>
  <c r="AB60"/>
  <c r="DG62"/>
  <c r="AB63"/>
  <c r="CK63"/>
  <c r="CL63" s="1"/>
  <c r="BL63"/>
  <c r="CU11"/>
  <c r="AZ11"/>
  <c r="BX11"/>
  <c r="CU12"/>
  <c r="AZ12"/>
  <c r="BX12"/>
  <c r="CU13"/>
  <c r="AZ13"/>
  <c r="BX13"/>
  <c r="CU14"/>
  <c r="AZ14"/>
  <c r="BX14"/>
  <c r="CU15"/>
  <c r="AZ15"/>
  <c r="BX15"/>
  <c r="CU16"/>
  <c r="AZ16"/>
  <c r="BX16"/>
  <c r="CU17"/>
  <c r="AZ17"/>
  <c r="BX17"/>
  <c r="CU18"/>
  <c r="AZ18"/>
  <c r="BX18"/>
  <c r="CU19"/>
  <c r="AZ19"/>
  <c r="BX19"/>
  <c r="CU20"/>
  <c r="AZ20"/>
  <c r="BX20"/>
  <c r="AZ21"/>
  <c r="BX21"/>
  <c r="FC21"/>
  <c r="GA21"/>
  <c r="DG22"/>
  <c r="FC22"/>
  <c r="GA22"/>
  <c r="DG23"/>
  <c r="FC23"/>
  <c r="GA23"/>
  <c r="DG24"/>
  <c r="FC24"/>
  <c r="GA24"/>
  <c r="DG25"/>
  <c r="FC25"/>
  <c r="GA25"/>
  <c r="DS26"/>
  <c r="EQ26"/>
  <c r="FO26"/>
  <c r="DG27"/>
  <c r="FC27"/>
  <c r="GA27"/>
  <c r="DS28"/>
  <c r="EQ28"/>
  <c r="FO28"/>
  <c r="DG29"/>
  <c r="FC29"/>
  <c r="GA29"/>
  <c r="DS30"/>
  <c r="EQ30"/>
  <c r="FO30"/>
  <c r="DG31"/>
  <c r="FC31"/>
  <c r="GA31"/>
  <c r="DT32"/>
  <c r="DU32" s="1"/>
  <c r="DV32" s="1"/>
  <c r="ER32"/>
  <c r="ES32" s="1"/>
  <c r="ET32" s="1"/>
  <c r="FP32"/>
  <c r="FQ32" s="1"/>
  <c r="FR32" s="1"/>
  <c r="AB33"/>
  <c r="AN33"/>
  <c r="BL33"/>
  <c r="DT33"/>
  <c r="DU33" s="1"/>
  <c r="DV33" s="1"/>
  <c r="ER33"/>
  <c r="ES33" s="1"/>
  <c r="ET33" s="1"/>
  <c r="FP33"/>
  <c r="FQ33" s="1"/>
  <c r="FR33" s="1"/>
  <c r="AB34"/>
  <c r="AN34"/>
  <c r="BL34"/>
  <c r="DT34"/>
  <c r="DU34" s="1"/>
  <c r="DV34" s="1"/>
  <c r="ER34"/>
  <c r="ES34" s="1"/>
  <c r="ET34" s="1"/>
  <c r="FP34"/>
  <c r="FQ34" s="1"/>
  <c r="FR34" s="1"/>
  <c r="AB35"/>
  <c r="AN35"/>
  <c r="BL35"/>
  <c r="DT35"/>
  <c r="DU35" s="1"/>
  <c r="DV35" s="1"/>
  <c r="ER35"/>
  <c r="ES35" s="1"/>
  <c r="ET35" s="1"/>
  <c r="CK53"/>
  <c r="CL53" s="1"/>
  <c r="CK57"/>
  <c r="CL57" s="1"/>
  <c r="DS62"/>
  <c r="CU63"/>
  <c r="AZ63"/>
  <c r="CU2"/>
  <c r="AZ2"/>
  <c r="BX2"/>
  <c r="DH2"/>
  <c r="DI2" s="1"/>
  <c r="DJ2" s="1"/>
  <c r="EF2"/>
  <c r="EG2" s="1"/>
  <c r="EH2" s="1"/>
  <c r="FD2"/>
  <c r="FE2" s="1"/>
  <c r="FF2" s="1"/>
  <c r="GB2"/>
  <c r="GC2" s="1"/>
  <c r="GD2" s="1"/>
  <c r="CU3"/>
  <c r="AZ3"/>
  <c r="BX3"/>
  <c r="DH3"/>
  <c r="DI3" s="1"/>
  <c r="DJ3" s="1"/>
  <c r="EF3"/>
  <c r="EG3" s="1"/>
  <c r="EH3" s="1"/>
  <c r="FD3"/>
  <c r="FE3" s="1"/>
  <c r="FF3" s="1"/>
  <c r="GB3"/>
  <c r="GC3" s="1"/>
  <c r="GD3" s="1"/>
  <c r="AB4"/>
  <c r="AN4"/>
  <c r="BL4"/>
  <c r="DT4"/>
  <c r="DU4" s="1"/>
  <c r="DV4" s="1"/>
  <c r="ER4"/>
  <c r="ES4" s="1"/>
  <c r="ET4" s="1"/>
  <c r="FP4"/>
  <c r="FQ4" s="1"/>
  <c r="FR4" s="1"/>
  <c r="AB5"/>
  <c r="AN5"/>
  <c r="BL5"/>
  <c r="AB6"/>
  <c r="AN6"/>
  <c r="BL6"/>
  <c r="AB7"/>
  <c r="AN7"/>
  <c r="BL7"/>
  <c r="AB8"/>
  <c r="AN8"/>
  <c r="BL8"/>
  <c r="AB9"/>
  <c r="AN9"/>
  <c r="BL9"/>
  <c r="AB10"/>
  <c r="AN10"/>
  <c r="BL10"/>
  <c r="GB35"/>
  <c r="GC35" s="1"/>
  <c r="GD35" s="1"/>
  <c r="CU36"/>
  <c r="AZ36"/>
  <c r="BX36"/>
  <c r="AZ50"/>
  <c r="AZ51"/>
  <c r="AB52"/>
  <c r="CV52"/>
  <c r="CW52" s="1"/>
  <c r="AN52"/>
  <c r="BA52"/>
  <c r="BB52" s="1"/>
  <c r="BC52" s="1"/>
  <c r="BL52"/>
  <c r="BY52"/>
  <c r="BZ52" s="1"/>
  <c r="CA52" s="1"/>
  <c r="AC53"/>
  <c r="AD53" s="1"/>
  <c r="AE53" s="1"/>
  <c r="CU53"/>
  <c r="AO53"/>
  <c r="AP53" s="1"/>
  <c r="AQ53" s="1"/>
  <c r="AZ53"/>
  <c r="BM53"/>
  <c r="BN53" s="1"/>
  <c r="BO53" s="1"/>
  <c r="BX53"/>
  <c r="AN54"/>
  <c r="AZ55"/>
  <c r="AB56"/>
  <c r="CV56"/>
  <c r="CW56" s="1"/>
  <c r="AN56"/>
  <c r="BA56"/>
  <c r="BB56" s="1"/>
  <c r="BC56" s="1"/>
  <c r="BL56"/>
  <c r="BY56"/>
  <c r="BZ56" s="1"/>
  <c r="CA56" s="1"/>
  <c r="AC57"/>
  <c r="AD57" s="1"/>
  <c r="AE57" s="1"/>
  <c r="CU57"/>
  <c r="AO57"/>
  <c r="AP57" s="1"/>
  <c r="AQ57" s="1"/>
  <c r="AZ57"/>
  <c r="AN58"/>
  <c r="CK59"/>
  <c r="CL59" s="1"/>
  <c r="AZ59"/>
  <c r="AN60"/>
  <c r="CK61"/>
  <c r="CL61" s="1"/>
  <c r="AZ61"/>
  <c r="EH7"/>
  <c r="EH13"/>
  <c r="EH6"/>
  <c r="EE4"/>
  <c r="CX22"/>
  <c r="CX23"/>
  <c r="CX24"/>
  <c r="CX25"/>
  <c r="EH4"/>
  <c r="DH5"/>
  <c r="DI5" s="1"/>
  <c r="DJ5" s="1"/>
  <c r="EF5"/>
  <c r="EG5" s="1"/>
  <c r="DT6"/>
  <c r="DU6" s="1"/>
  <c r="DV6" s="1"/>
  <c r="ER6"/>
  <c r="ES6" s="1"/>
  <c r="ET6" s="1"/>
  <c r="FD6"/>
  <c r="FE6" s="1"/>
  <c r="FF6" s="1"/>
  <c r="FP6"/>
  <c r="FQ6" s="1"/>
  <c r="FR6" s="1"/>
  <c r="GB6"/>
  <c r="GC6" s="1"/>
  <c r="GD6" s="1"/>
  <c r="DT7"/>
  <c r="DU7" s="1"/>
  <c r="DV7" s="1"/>
  <c r="ER7"/>
  <c r="ES7" s="1"/>
  <c r="ET7" s="1"/>
  <c r="FD7"/>
  <c r="FE7" s="1"/>
  <c r="FF7" s="1"/>
  <c r="GB7"/>
  <c r="GC7" s="1"/>
  <c r="GD7" s="1"/>
  <c r="DT8"/>
  <c r="DU8" s="1"/>
  <c r="DV8" s="1"/>
  <c r="EF8"/>
  <c r="EG8" s="1"/>
  <c r="FP8"/>
  <c r="FQ8" s="1"/>
  <c r="FR8" s="1"/>
  <c r="GB8"/>
  <c r="GC8" s="1"/>
  <c r="GD8" s="1"/>
  <c r="DH9"/>
  <c r="DI9" s="1"/>
  <c r="DJ9" s="1"/>
  <c r="EF9"/>
  <c r="EG9" s="1"/>
  <c r="DH10"/>
  <c r="DI10" s="1"/>
  <c r="DJ10" s="1"/>
  <c r="ER10"/>
  <c r="ES10" s="1"/>
  <c r="ET10" s="1"/>
  <c r="FP10"/>
  <c r="FQ10" s="1"/>
  <c r="FR10" s="1"/>
  <c r="DT11"/>
  <c r="DU11" s="1"/>
  <c r="DV11" s="1"/>
  <c r="ER11"/>
  <c r="ES11" s="1"/>
  <c r="ET11" s="1"/>
  <c r="FD11"/>
  <c r="FE11" s="1"/>
  <c r="FF11" s="1"/>
  <c r="DH12"/>
  <c r="DI12" s="1"/>
  <c r="DJ12" s="1"/>
  <c r="DT12"/>
  <c r="DU12" s="1"/>
  <c r="DV12" s="1"/>
  <c r="EF12"/>
  <c r="EG12" s="1"/>
  <c r="FD12"/>
  <c r="FE12" s="1"/>
  <c r="FF12" s="1"/>
  <c r="GB12"/>
  <c r="GC12" s="1"/>
  <c r="GD12" s="1"/>
  <c r="DT13"/>
  <c r="DU13" s="1"/>
  <c r="DV13" s="1"/>
  <c r="ER13"/>
  <c r="ES13" s="1"/>
  <c r="ET13" s="1"/>
  <c r="FP13"/>
  <c r="FQ13" s="1"/>
  <c r="FR13" s="1"/>
  <c r="GB13"/>
  <c r="GC13" s="1"/>
  <c r="GD13" s="1"/>
  <c r="CV2"/>
  <c r="CW2" s="1"/>
  <c r="GJ2" s="1"/>
  <c r="GK2" s="1"/>
  <c r="CF2"/>
  <c r="CV3"/>
  <c r="CW3" s="1"/>
  <c r="CV4"/>
  <c r="CW4" s="1"/>
  <c r="GJ4" s="1"/>
  <c r="GK4" s="1"/>
  <c r="CV5"/>
  <c r="CW5" s="1"/>
  <c r="DS5"/>
  <c r="EE5"/>
  <c r="EQ5"/>
  <c r="FC5"/>
  <c r="FO5"/>
  <c r="GA5"/>
  <c r="CV6"/>
  <c r="CW6" s="1"/>
  <c r="DG6"/>
  <c r="EE6"/>
  <c r="CV7"/>
  <c r="CW7" s="1"/>
  <c r="DG7"/>
  <c r="EE7"/>
  <c r="FO7"/>
  <c r="CV8"/>
  <c r="CW8" s="1"/>
  <c r="DG8"/>
  <c r="EQ8"/>
  <c r="FC8"/>
  <c r="CV9"/>
  <c r="CW9" s="1"/>
  <c r="DS9"/>
  <c r="EE9"/>
  <c r="EQ9"/>
  <c r="FC9"/>
  <c r="FO9"/>
  <c r="GA9"/>
  <c r="CV10"/>
  <c r="CW10" s="1"/>
  <c r="DS10"/>
  <c r="EE10"/>
  <c r="FC10"/>
  <c r="GA10"/>
  <c r="CV11"/>
  <c r="CW11" s="1"/>
  <c r="DG11"/>
  <c r="EE11"/>
  <c r="FO11"/>
  <c r="GA11"/>
  <c r="CV12"/>
  <c r="CW12" s="1"/>
  <c r="EQ12"/>
  <c r="FO12"/>
  <c r="CV13"/>
  <c r="CW13" s="1"/>
  <c r="DG13"/>
  <c r="EE13"/>
  <c r="FC13"/>
  <c r="CV14"/>
  <c r="CW14" s="1"/>
  <c r="DG14"/>
  <c r="DS14"/>
  <c r="EE14"/>
  <c r="EQ14"/>
  <c r="FC14"/>
  <c r="FO14"/>
  <c r="GA14"/>
  <c r="CV15"/>
  <c r="CW15" s="1"/>
  <c r="DG15"/>
  <c r="DS15"/>
  <c r="EE15"/>
  <c r="EQ15"/>
  <c r="FC15"/>
  <c r="FO15"/>
  <c r="GA15"/>
  <c r="CV16"/>
  <c r="CW16" s="1"/>
  <c r="DG16"/>
  <c r="DS16"/>
  <c r="EE16"/>
  <c r="EQ16"/>
  <c r="FC16"/>
  <c r="FO16"/>
  <c r="GA16"/>
  <c r="CV17"/>
  <c r="CW17" s="1"/>
  <c r="DG17"/>
  <c r="DS17"/>
  <c r="EE17"/>
  <c r="EQ17"/>
  <c r="FC17"/>
  <c r="FO17"/>
  <c r="GA17"/>
  <c r="CV18"/>
  <c r="CW18" s="1"/>
  <c r="DG18"/>
  <c r="DS18"/>
  <c r="EE18"/>
  <c r="EQ18"/>
  <c r="FC18"/>
  <c r="FO18"/>
  <c r="GA18"/>
  <c r="CV19"/>
  <c r="CW19" s="1"/>
  <c r="DG19"/>
  <c r="DS19"/>
  <c r="EE19"/>
  <c r="EQ19"/>
  <c r="FC19"/>
  <c r="FO19"/>
  <c r="GA19"/>
  <c r="CV20"/>
  <c r="CW20" s="1"/>
  <c r="DG20"/>
  <c r="DS20"/>
  <c r="EE20"/>
  <c r="EQ20"/>
  <c r="FC20"/>
  <c r="FO20"/>
  <c r="GA20"/>
  <c r="CV21"/>
  <c r="CW21" s="1"/>
  <c r="DG21"/>
  <c r="DS21"/>
  <c r="AC22"/>
  <c r="AD22" s="1"/>
  <c r="AO22"/>
  <c r="AP22" s="1"/>
  <c r="AQ22" s="1"/>
  <c r="BA22"/>
  <c r="BB22" s="1"/>
  <c r="BC22" s="1"/>
  <c r="BM22"/>
  <c r="BN22" s="1"/>
  <c r="BO22" s="1"/>
  <c r="BY22"/>
  <c r="BZ22" s="1"/>
  <c r="CA22" s="1"/>
  <c r="AC23"/>
  <c r="AD23" s="1"/>
  <c r="AO23"/>
  <c r="AP23" s="1"/>
  <c r="AQ23" s="1"/>
  <c r="BA23"/>
  <c r="BB23" s="1"/>
  <c r="BC23" s="1"/>
  <c r="BM23"/>
  <c r="BN23" s="1"/>
  <c r="BO23" s="1"/>
  <c r="BY23"/>
  <c r="BZ23" s="1"/>
  <c r="CA23" s="1"/>
  <c r="AC24"/>
  <c r="AD24" s="1"/>
  <c r="AO24"/>
  <c r="AP24" s="1"/>
  <c r="AQ24" s="1"/>
  <c r="BA24"/>
  <c r="BB24" s="1"/>
  <c r="BC24" s="1"/>
  <c r="BM24"/>
  <c r="BN24" s="1"/>
  <c r="BO24" s="1"/>
  <c r="BY24"/>
  <c r="BZ24" s="1"/>
  <c r="CA24" s="1"/>
  <c r="AC25"/>
  <c r="AD25" s="1"/>
  <c r="AO25"/>
  <c r="AP25" s="1"/>
  <c r="AQ25" s="1"/>
  <c r="BA25"/>
  <c r="BB25" s="1"/>
  <c r="BC25" s="1"/>
  <c r="BM25"/>
  <c r="BN25" s="1"/>
  <c r="BO25" s="1"/>
  <c r="BY25"/>
  <c r="BZ25" s="1"/>
  <c r="CA25" s="1"/>
  <c r="CU22"/>
  <c r="CU23"/>
  <c r="CU24"/>
  <c r="CU25"/>
  <c r="EF10"/>
  <c r="EG10" s="1"/>
  <c r="EF11"/>
  <c r="EG11" s="1"/>
  <c r="EF14"/>
  <c r="EG14" s="1"/>
  <c r="EF15"/>
  <c r="EG15" s="1"/>
  <c r="EF16"/>
  <c r="EG16" s="1"/>
  <c r="EF17"/>
  <c r="EG17" s="1"/>
  <c r="EF18"/>
  <c r="EG18" s="1"/>
  <c r="EF19"/>
  <c r="EG19" s="1"/>
  <c r="EF20"/>
  <c r="EG20" s="1"/>
  <c r="EF21"/>
  <c r="EG21" s="1"/>
  <c r="EF22"/>
  <c r="EG22" s="1"/>
  <c r="EF23"/>
  <c r="EG23" s="1"/>
  <c r="EF24"/>
  <c r="EG24" s="1"/>
  <c r="EF25"/>
  <c r="EG25" s="1"/>
  <c r="AB26"/>
  <c r="CU26"/>
  <c r="AN26"/>
  <c r="AZ26"/>
  <c r="BL26"/>
  <c r="BX26"/>
  <c r="EF26"/>
  <c r="EG26" s="1"/>
  <c r="AB27"/>
  <c r="CU27"/>
  <c r="AN27"/>
  <c r="AZ27"/>
  <c r="BL27"/>
  <c r="BX27"/>
  <c r="EF27"/>
  <c r="EG27" s="1"/>
  <c r="AB28"/>
  <c r="CU28"/>
  <c r="AN28"/>
  <c r="AZ28"/>
  <c r="BL28"/>
  <c r="BX28"/>
  <c r="EF28"/>
  <c r="EG28" s="1"/>
  <c r="AB29"/>
  <c r="CU29"/>
  <c r="AN29"/>
  <c r="AZ29"/>
  <c r="BL29"/>
  <c r="BX29"/>
  <c r="EF29"/>
  <c r="EG29" s="1"/>
  <c r="AB30"/>
  <c r="CU30"/>
  <c r="AN30"/>
  <c r="AZ30"/>
  <c r="BL30"/>
  <c r="BX30"/>
  <c r="EF30"/>
  <c r="EG30" s="1"/>
  <c r="AB31"/>
  <c r="CU31"/>
  <c r="AN31"/>
  <c r="AZ31"/>
  <c r="BL31"/>
  <c r="BX31"/>
  <c r="EF31"/>
  <c r="EG31" s="1"/>
  <c r="AB32"/>
  <c r="AN32"/>
  <c r="AZ32"/>
  <c r="BL32"/>
  <c r="BX32"/>
  <c r="EH32"/>
  <c r="EH33"/>
  <c r="EH34"/>
  <c r="EH35"/>
  <c r="CX50"/>
  <c r="CV26"/>
  <c r="CW26" s="1"/>
  <c r="CV27"/>
  <c r="CW27" s="1"/>
  <c r="CV28"/>
  <c r="CW28" s="1"/>
  <c r="CV29"/>
  <c r="CW29" s="1"/>
  <c r="CV30"/>
  <c r="CW30" s="1"/>
  <c r="CV31"/>
  <c r="CW31" s="1"/>
  <c r="CV32"/>
  <c r="CW32" s="1"/>
  <c r="CV33"/>
  <c r="CW33" s="1"/>
  <c r="CV34"/>
  <c r="CW34" s="1"/>
  <c r="CV35"/>
  <c r="CW35" s="1"/>
  <c r="CV36"/>
  <c r="CW36" s="1"/>
  <c r="DG36"/>
  <c r="DS36"/>
  <c r="EE36"/>
  <c r="EQ36"/>
  <c r="FC36"/>
  <c r="FO36"/>
  <c r="GA36"/>
  <c r="AB50"/>
  <c r="AN50"/>
  <c r="BL50"/>
  <c r="BY50"/>
  <c r="BZ50" s="1"/>
  <c r="CA50" s="1"/>
  <c r="AC51"/>
  <c r="AD51" s="1"/>
  <c r="AE51" s="1"/>
  <c r="CK51"/>
  <c r="CL51" s="1"/>
  <c r="AO51"/>
  <c r="AP51" s="1"/>
  <c r="AQ51" s="1"/>
  <c r="BM51"/>
  <c r="BN51" s="1"/>
  <c r="BO51" s="1"/>
  <c r="CX52"/>
  <c r="CE52"/>
  <c r="CF52" s="1"/>
  <c r="CK52"/>
  <c r="CL52" s="1"/>
  <c r="CV54"/>
  <c r="CW54" s="1"/>
  <c r="BA54"/>
  <c r="BB54" s="1"/>
  <c r="BC54" s="1"/>
  <c r="BY54"/>
  <c r="BZ54" s="1"/>
  <c r="CA54" s="1"/>
  <c r="AC55"/>
  <c r="AD55" s="1"/>
  <c r="AE55" s="1"/>
  <c r="CK55"/>
  <c r="CL55" s="1"/>
  <c r="AO55"/>
  <c r="AP55" s="1"/>
  <c r="AQ55" s="1"/>
  <c r="BM55"/>
  <c r="BN55" s="1"/>
  <c r="BO55" s="1"/>
  <c r="CX56"/>
  <c r="CE56"/>
  <c r="CF56" s="1"/>
  <c r="CK56"/>
  <c r="CL56" s="1"/>
  <c r="EF36"/>
  <c r="EG36" s="1"/>
  <c r="AC50"/>
  <c r="AD50" s="1"/>
  <c r="AE50" s="1"/>
  <c r="CE50"/>
  <c r="CF50" s="1"/>
  <c r="CG52"/>
  <c r="CE54"/>
  <c r="CF54" s="1"/>
  <c r="CK54"/>
  <c r="CL54" s="1"/>
  <c r="CG56"/>
  <c r="BM57"/>
  <c r="BN57" s="1"/>
  <c r="BO57" s="1"/>
  <c r="CV58"/>
  <c r="CW58" s="1"/>
  <c r="BA58"/>
  <c r="BB58" s="1"/>
  <c r="BC58" s="1"/>
  <c r="BY58"/>
  <c r="BZ58" s="1"/>
  <c r="CA58" s="1"/>
  <c r="CE58"/>
  <c r="CF58" s="1"/>
  <c r="CK58"/>
  <c r="CL58" s="1"/>
  <c r="AC59"/>
  <c r="AD59" s="1"/>
  <c r="AE59" s="1"/>
  <c r="AO59"/>
  <c r="AP59" s="1"/>
  <c r="AQ59" s="1"/>
  <c r="BM59"/>
  <c r="BN59" s="1"/>
  <c r="BO59" s="1"/>
  <c r="CV60"/>
  <c r="CW60" s="1"/>
  <c r="BA60"/>
  <c r="BB60" s="1"/>
  <c r="BC60" s="1"/>
  <c r="BY60"/>
  <c r="BZ60" s="1"/>
  <c r="CA60" s="1"/>
  <c r="CE60"/>
  <c r="CF60" s="1"/>
  <c r="CK60"/>
  <c r="CL60" s="1"/>
  <c r="AC61"/>
  <c r="AD61" s="1"/>
  <c r="AE61" s="1"/>
  <c r="AO61"/>
  <c r="AP61" s="1"/>
  <c r="AQ61" s="1"/>
  <c r="BM61"/>
  <c r="BN61" s="1"/>
  <c r="BO61" s="1"/>
  <c r="AC62"/>
  <c r="AD62" s="1"/>
  <c r="AE62" s="1"/>
  <c r="CV62"/>
  <c r="CW62" s="1"/>
  <c r="AO62"/>
  <c r="AP62" s="1"/>
  <c r="AQ62" s="1"/>
  <c r="BA62"/>
  <c r="BB62" s="1"/>
  <c r="BC62" s="1"/>
  <c r="BM62"/>
  <c r="BN62" s="1"/>
  <c r="BO62" s="1"/>
  <c r="BY62"/>
  <c r="BZ62" s="1"/>
  <c r="CA62" s="1"/>
  <c r="CE62"/>
  <c r="CF62" s="1"/>
  <c r="CK62"/>
  <c r="CL62" s="1"/>
  <c r="DH63"/>
  <c r="DI63" s="1"/>
  <c r="DJ63" s="1"/>
  <c r="DT63"/>
  <c r="DU63" s="1"/>
  <c r="DV63" s="1"/>
  <c r="CV51"/>
  <c r="CW51" s="1"/>
  <c r="CE51"/>
  <c r="CF51" s="1"/>
  <c r="CV53"/>
  <c r="CW53" s="1"/>
  <c r="CE53"/>
  <c r="CF53" s="1"/>
  <c r="CV55"/>
  <c r="CW55" s="1"/>
  <c r="CE55"/>
  <c r="CF55" s="1"/>
  <c r="CV57"/>
  <c r="CW57" s="1"/>
  <c r="CE57"/>
  <c r="CF57" s="1"/>
  <c r="CV59"/>
  <c r="CW59" s="1"/>
  <c r="CE59"/>
  <c r="CF59" s="1"/>
  <c r="CV61"/>
  <c r="CW61" s="1"/>
  <c r="CE61"/>
  <c r="CF61" s="1"/>
  <c r="CV63"/>
  <c r="CW63" s="1"/>
  <c r="CE63"/>
  <c r="CF63" s="1"/>
  <c r="GS3" i="40"/>
  <c r="GS4"/>
  <c r="GS5"/>
  <c r="GS6"/>
  <c r="GS7"/>
  <c r="GS8"/>
  <c r="GS9"/>
  <c r="GS10"/>
  <c r="GS11"/>
  <c r="GS12"/>
  <c r="GS13"/>
  <c r="GS14"/>
  <c r="GS15"/>
  <c r="GS16"/>
  <c r="GS17"/>
  <c r="GS18"/>
  <c r="GS19"/>
  <c r="GS20"/>
  <c r="GS21"/>
  <c r="GS22"/>
  <c r="GS23"/>
  <c r="GS24"/>
  <c r="GS25"/>
  <c r="GS26"/>
  <c r="GS27"/>
  <c r="GS28"/>
  <c r="GS29"/>
  <c r="GS30"/>
  <c r="GS31"/>
  <c r="GS32"/>
  <c r="GS33"/>
  <c r="GS2"/>
  <c r="GJ35" i="56" l="1"/>
  <c r="GK35" s="1"/>
  <c r="CG35"/>
  <c r="GJ33"/>
  <c r="GK33" s="1"/>
  <c r="CG33"/>
  <c r="GJ31"/>
  <c r="GK31" s="1"/>
  <c r="CG31"/>
  <c r="GJ29"/>
  <c r="GK29" s="1"/>
  <c r="CG29"/>
  <c r="GJ27"/>
  <c r="GK27" s="1"/>
  <c r="CG27"/>
  <c r="AE25"/>
  <c r="CM25"/>
  <c r="CN25" s="1"/>
  <c r="AE23"/>
  <c r="CM23"/>
  <c r="CN23" s="1"/>
  <c r="GJ21"/>
  <c r="GK21" s="1"/>
  <c r="CG21"/>
  <c r="GJ20"/>
  <c r="GK20" s="1"/>
  <c r="CG20"/>
  <c r="GJ19"/>
  <c r="GK19" s="1"/>
  <c r="CG19"/>
  <c r="GJ18"/>
  <c r="GK18" s="1"/>
  <c r="CG18"/>
  <c r="GJ17"/>
  <c r="GK17" s="1"/>
  <c r="CG17"/>
  <c r="GJ16"/>
  <c r="GK16" s="1"/>
  <c r="CG16"/>
  <c r="GJ15"/>
  <c r="GK15" s="1"/>
  <c r="CG15"/>
  <c r="GJ14"/>
  <c r="GK14" s="1"/>
  <c r="CG14"/>
  <c r="GJ13"/>
  <c r="GK13" s="1"/>
  <c r="CG13"/>
  <c r="GJ11"/>
  <c r="GK11" s="1"/>
  <c r="CG11"/>
  <c r="GJ9"/>
  <c r="GK9" s="1"/>
  <c r="CG9"/>
  <c r="GJ8"/>
  <c r="GK8" s="1"/>
  <c r="CG8"/>
  <c r="GJ7"/>
  <c r="GK7" s="1"/>
  <c r="CG7"/>
  <c r="GJ5"/>
  <c r="GK5" s="1"/>
  <c r="CG5"/>
  <c r="GJ3"/>
  <c r="GK3" s="1"/>
  <c r="CG3"/>
  <c r="AE29"/>
  <c r="CM29"/>
  <c r="CN29" s="1"/>
  <c r="AE21"/>
  <c r="CM21"/>
  <c r="CN21" s="1"/>
  <c r="AE17"/>
  <c r="CM17"/>
  <c r="CN17" s="1"/>
  <c r="AE13"/>
  <c r="CM13"/>
  <c r="CN13" s="1"/>
  <c r="AE9"/>
  <c r="CM9"/>
  <c r="CN9" s="1"/>
  <c r="AE5"/>
  <c r="CM5"/>
  <c r="CN5" s="1"/>
  <c r="AE2"/>
  <c r="CM2"/>
  <c r="AE35"/>
  <c r="CM35"/>
  <c r="CN35" s="1"/>
  <c r="AE31"/>
  <c r="CM31"/>
  <c r="CN31" s="1"/>
  <c r="GJ25"/>
  <c r="GK25" s="1"/>
  <c r="CG25"/>
  <c r="GJ22"/>
  <c r="GK22" s="1"/>
  <c r="CG22"/>
  <c r="GJ36"/>
  <c r="GK36" s="1"/>
  <c r="CG36"/>
  <c r="GJ34"/>
  <c r="GK34" s="1"/>
  <c r="CG34"/>
  <c r="GJ32"/>
  <c r="GK32" s="1"/>
  <c r="CG32"/>
  <c r="GJ30"/>
  <c r="GK30" s="1"/>
  <c r="CG30"/>
  <c r="GJ28"/>
  <c r="GK28" s="1"/>
  <c r="CG28"/>
  <c r="GJ26"/>
  <c r="GK26" s="1"/>
  <c r="CG26"/>
  <c r="AE24"/>
  <c r="CM24"/>
  <c r="CN24" s="1"/>
  <c r="AE22"/>
  <c r="CM22"/>
  <c r="CN22" s="1"/>
  <c r="GJ12"/>
  <c r="GK12" s="1"/>
  <c r="CG12"/>
  <c r="GJ10"/>
  <c r="GK10" s="1"/>
  <c r="CG10"/>
  <c r="GJ6"/>
  <c r="GK6" s="1"/>
  <c r="CG6"/>
  <c r="AE27"/>
  <c r="CM27"/>
  <c r="CN27" s="1"/>
  <c r="AE19"/>
  <c r="CM19"/>
  <c r="CN19" s="1"/>
  <c r="AE15"/>
  <c r="CM15"/>
  <c r="CN15" s="1"/>
  <c r="AE11"/>
  <c r="CM11"/>
  <c r="CN11" s="1"/>
  <c r="AE7"/>
  <c r="CM7"/>
  <c r="CN7" s="1"/>
  <c r="AE3"/>
  <c r="CM3"/>
  <c r="CN3" s="1"/>
  <c r="AE33"/>
  <c r="CM33"/>
  <c r="CN33" s="1"/>
  <c r="GJ24"/>
  <c r="GK24" s="1"/>
  <c r="CG24"/>
  <c r="GJ23"/>
  <c r="GK23" s="1"/>
  <c r="CG23"/>
  <c r="BC4"/>
  <c r="CM4"/>
  <c r="CN4" s="1"/>
  <c r="CG4"/>
  <c r="CM56"/>
  <c r="CN56" s="1"/>
  <c r="CM52"/>
  <c r="CN52" s="1"/>
  <c r="CM63"/>
  <c r="CN63" s="1"/>
  <c r="CG63"/>
  <c r="CX63"/>
  <c r="CM61"/>
  <c r="CN61" s="1"/>
  <c r="CG61"/>
  <c r="CX61"/>
  <c r="CM59"/>
  <c r="CN59" s="1"/>
  <c r="CG59"/>
  <c r="CX59"/>
  <c r="CM57"/>
  <c r="CN57" s="1"/>
  <c r="CG57"/>
  <c r="CX57"/>
  <c r="CM55"/>
  <c r="CN55" s="1"/>
  <c r="CG55"/>
  <c r="CX55"/>
  <c r="CM53"/>
  <c r="CN53" s="1"/>
  <c r="CG53"/>
  <c r="CX53"/>
  <c r="CM51"/>
  <c r="CN51" s="1"/>
  <c r="CG51"/>
  <c r="CX51"/>
  <c r="CM60"/>
  <c r="CN60" s="1"/>
  <c r="CG60"/>
  <c r="CX60"/>
  <c r="CM58"/>
  <c r="CN58" s="1"/>
  <c r="CG58"/>
  <c r="CX58"/>
  <c r="CH56"/>
  <c r="CI56"/>
  <c r="CH52"/>
  <c r="CI52"/>
  <c r="CX54"/>
  <c r="CM54"/>
  <c r="CN54" s="1"/>
  <c r="CG54"/>
  <c r="CX32"/>
  <c r="CX31"/>
  <c r="CX30"/>
  <c r="CX29"/>
  <c r="CX28"/>
  <c r="CX27"/>
  <c r="CX26"/>
  <c r="EH31"/>
  <c r="EH30"/>
  <c r="EH29"/>
  <c r="EH28"/>
  <c r="EH27"/>
  <c r="EH26"/>
  <c r="EH20"/>
  <c r="EH18"/>
  <c r="EH16"/>
  <c r="EH14"/>
  <c r="EH11"/>
  <c r="CX21"/>
  <c r="CX20"/>
  <c r="CX18"/>
  <c r="CX17"/>
  <c r="CX15"/>
  <c r="CX13"/>
  <c r="CX12"/>
  <c r="CX11"/>
  <c r="CX10"/>
  <c r="CX9"/>
  <c r="CX7"/>
  <c r="CX6"/>
  <c r="CX5"/>
  <c r="CX4"/>
  <c r="CX3"/>
  <c r="CN2"/>
  <c r="CG2"/>
  <c r="CX2"/>
  <c r="EH9"/>
  <c r="EH5"/>
  <c r="CG50"/>
  <c r="CM62"/>
  <c r="CN62" s="1"/>
  <c r="CG62"/>
  <c r="CX62"/>
  <c r="EH36"/>
  <c r="CX36"/>
  <c r="CX35"/>
  <c r="CX34"/>
  <c r="CX33"/>
  <c r="EH25"/>
  <c r="EH24"/>
  <c r="EH23"/>
  <c r="EH22"/>
  <c r="EH21"/>
  <c r="EH19"/>
  <c r="EH17"/>
  <c r="EH15"/>
  <c r="EH10"/>
  <c r="CX19"/>
  <c r="CX16"/>
  <c r="CX14"/>
  <c r="CX8"/>
  <c r="EH12"/>
  <c r="EH8"/>
  <c r="CM50"/>
  <c r="CN50" s="1"/>
  <c r="GZ38" i="42"/>
  <c r="GZ39"/>
  <c r="GZ40"/>
  <c r="GZ41"/>
  <c r="GZ42"/>
  <c r="GZ43"/>
  <c r="GZ44"/>
  <c r="GZ45"/>
  <c r="GZ46"/>
  <c r="GZ38" i="41"/>
  <c r="GZ39"/>
  <c r="GZ3"/>
  <c r="GZ4"/>
  <c r="GZ5"/>
  <c r="GZ6"/>
  <c r="GZ7"/>
  <c r="GZ8"/>
  <c r="GZ9"/>
  <c r="GZ10"/>
  <c r="GZ11"/>
  <c r="GZ12"/>
  <c r="GZ13"/>
  <c r="GZ14"/>
  <c r="GZ15"/>
  <c r="GZ16"/>
  <c r="GZ17"/>
  <c r="GZ18"/>
  <c r="GZ19"/>
  <c r="GZ20"/>
  <c r="GZ21"/>
  <c r="GZ22"/>
  <c r="GZ23"/>
  <c r="GZ24"/>
  <c r="GZ25"/>
  <c r="GZ26"/>
  <c r="GZ27"/>
  <c r="GZ28"/>
  <c r="GZ29"/>
  <c r="GZ30"/>
  <c r="GZ31"/>
  <c r="GZ32"/>
  <c r="GZ33"/>
  <c r="GZ34"/>
  <c r="GZ35"/>
  <c r="GZ36"/>
  <c r="GZ37"/>
  <c r="GZ3" i="42"/>
  <c r="GZ4"/>
  <c r="GZ5"/>
  <c r="GZ6"/>
  <c r="GZ7"/>
  <c r="GZ8"/>
  <c r="GZ9"/>
  <c r="GZ10"/>
  <c r="GZ11"/>
  <c r="GZ12"/>
  <c r="GZ13"/>
  <c r="GZ14"/>
  <c r="GZ15"/>
  <c r="GZ16"/>
  <c r="GZ17"/>
  <c r="GZ18"/>
  <c r="GZ19"/>
  <c r="GZ20"/>
  <c r="GZ21"/>
  <c r="GZ22"/>
  <c r="GZ23"/>
  <c r="GZ24"/>
  <c r="GZ25"/>
  <c r="GZ26"/>
  <c r="GZ27"/>
  <c r="GZ28"/>
  <c r="GZ29"/>
  <c r="GZ30"/>
  <c r="GZ31"/>
  <c r="GZ32"/>
  <c r="GZ33"/>
  <c r="GZ34"/>
  <c r="GZ35"/>
  <c r="GZ36"/>
  <c r="GZ37"/>
  <c r="GZ3" i="35"/>
  <c r="GZ4"/>
  <c r="GZ5"/>
  <c r="GZ6"/>
  <c r="GZ7"/>
  <c r="GZ8"/>
  <c r="GZ9"/>
  <c r="GZ10"/>
  <c r="GZ11"/>
  <c r="GZ12"/>
  <c r="GZ13"/>
  <c r="GZ14"/>
  <c r="GZ15"/>
  <c r="GZ16"/>
  <c r="GZ17"/>
  <c r="GZ18"/>
  <c r="GZ19"/>
  <c r="GZ20"/>
  <c r="GZ21"/>
  <c r="GZ22"/>
  <c r="GZ23"/>
  <c r="GZ24"/>
  <c r="GZ25"/>
  <c r="GZ26"/>
  <c r="GZ27"/>
  <c r="GZ28"/>
  <c r="GZ29"/>
  <c r="GZ30"/>
  <c r="GZ31"/>
  <c r="GZ32"/>
  <c r="GZ33"/>
  <c r="GZ34"/>
  <c r="GZ35"/>
  <c r="GZ36"/>
  <c r="GZ37"/>
  <c r="GZ2" i="41"/>
  <c r="GZ2" i="42"/>
  <c r="GZ2" i="35"/>
  <c r="CH23" i="56" l="1"/>
  <c r="CI23"/>
  <c r="CH24"/>
  <c r="CI24"/>
  <c r="CH6"/>
  <c r="CI6"/>
  <c r="CH10"/>
  <c r="CI10"/>
  <c r="CH12"/>
  <c r="CI12"/>
  <c r="CH26"/>
  <c r="CI26"/>
  <c r="CH28"/>
  <c r="CI28"/>
  <c r="CH30"/>
  <c r="CI30"/>
  <c r="CH32"/>
  <c r="CI32"/>
  <c r="CH34"/>
  <c r="CI34"/>
  <c r="CH36"/>
  <c r="CI36"/>
  <c r="CH22"/>
  <c r="CI22"/>
  <c r="CH25"/>
  <c r="CI25"/>
  <c r="CH3"/>
  <c r="CI3"/>
  <c r="CH5"/>
  <c r="CI5"/>
  <c r="CH7"/>
  <c r="CI7"/>
  <c r="CH8"/>
  <c r="CI8"/>
  <c r="CH9"/>
  <c r="CI9"/>
  <c r="CH11"/>
  <c r="CI11"/>
  <c r="CH13"/>
  <c r="CI13"/>
  <c r="CH14"/>
  <c r="CI14"/>
  <c r="CH15"/>
  <c r="CI15"/>
  <c r="CH16"/>
  <c r="CI16"/>
  <c r="CH17"/>
  <c r="CI17"/>
  <c r="CH18"/>
  <c r="CI18"/>
  <c r="CH19"/>
  <c r="CI19"/>
  <c r="CH20"/>
  <c r="CI20"/>
  <c r="CH21"/>
  <c r="CI21"/>
  <c r="CH27"/>
  <c r="CI27"/>
  <c r="CH29"/>
  <c r="CI29"/>
  <c r="CI31"/>
  <c r="CH31"/>
  <c r="CH33"/>
  <c r="CI33"/>
  <c r="CH35"/>
  <c r="CI35"/>
  <c r="CH4"/>
  <c r="CI4"/>
  <c r="CH62"/>
  <c r="CI62"/>
  <c r="CH50"/>
  <c r="CI50"/>
  <c r="CH2"/>
  <c r="CI2"/>
  <c r="CH60"/>
  <c r="CI60"/>
  <c r="CH53"/>
  <c r="CI53"/>
  <c r="CH57"/>
  <c r="CI57"/>
  <c r="CH61"/>
  <c r="CI61"/>
  <c r="CH54"/>
  <c r="CI54"/>
  <c r="CH58"/>
  <c r="CI58"/>
  <c r="CH51"/>
  <c r="CI51"/>
  <c r="CH55"/>
  <c r="CI55"/>
  <c r="CH59"/>
  <c r="CI59"/>
  <c r="CH63"/>
  <c r="CI63"/>
  <c r="DO3" i="38" l="1"/>
  <c r="DO4"/>
  <c r="DO5"/>
  <c r="DO6"/>
  <c r="DO7"/>
  <c r="DO8"/>
  <c r="DO9"/>
  <c r="DO10"/>
  <c r="DO11"/>
  <c r="DO12"/>
  <c r="DO13"/>
  <c r="DO14"/>
  <c r="DO15"/>
  <c r="DO16"/>
  <c r="DO17"/>
  <c r="DO18"/>
  <c r="DO19"/>
  <c r="DO20"/>
  <c r="DO21"/>
  <c r="DO22"/>
  <c r="DO23"/>
  <c r="DO24"/>
  <c r="DO25"/>
  <c r="DO26"/>
  <c r="DO27"/>
  <c r="DO28"/>
  <c r="DO29"/>
  <c r="DO30"/>
  <c r="DO31"/>
  <c r="DO32"/>
  <c r="DO33"/>
  <c r="DO34"/>
  <c r="DO35"/>
  <c r="DO36"/>
  <c r="DO37"/>
  <c r="DO38"/>
  <c r="DO39"/>
  <c r="DO40"/>
  <c r="DO41"/>
  <c r="DO42"/>
  <c r="DO43"/>
  <c r="DO44"/>
  <c r="DO45"/>
  <c r="DO46"/>
  <c r="DO47"/>
  <c r="DO48"/>
  <c r="DO49"/>
  <c r="DO50"/>
  <c r="DO2"/>
  <c r="HZ3"/>
  <c r="IA3" s="1"/>
  <c r="IG3"/>
  <c r="HZ4"/>
  <c r="IA4" s="1"/>
  <c r="IG4"/>
  <c r="HZ5"/>
  <c r="IA5" s="1"/>
  <c r="IG5"/>
  <c r="HZ6"/>
  <c r="IA6" s="1"/>
  <c r="IG6"/>
  <c r="HZ7"/>
  <c r="IA7" s="1"/>
  <c r="IG7"/>
  <c r="HZ8"/>
  <c r="IA8" s="1"/>
  <c r="IG8"/>
  <c r="HZ9"/>
  <c r="IA9" s="1"/>
  <c r="IG9"/>
  <c r="HZ10"/>
  <c r="IA10" s="1"/>
  <c r="IG10"/>
  <c r="EJ3"/>
  <c r="EJ4"/>
  <c r="EJ5"/>
  <c r="EJ6"/>
  <c r="EJ7"/>
  <c r="EJ8"/>
  <c r="EJ9"/>
  <c r="EJ10"/>
  <c r="EJ2"/>
  <c r="DX2"/>
  <c r="DI2"/>
  <c r="DI11"/>
  <c r="IB8" l="1"/>
  <c r="IC8" s="1"/>
  <c r="IB4"/>
  <c r="IC4" s="1"/>
  <c r="IB10"/>
  <c r="IC10" s="1"/>
  <c r="IB7"/>
  <c r="IC7" s="1"/>
  <c r="IB6"/>
  <c r="IC6" s="1"/>
  <c r="IB9"/>
  <c r="IC9" s="1"/>
  <c r="IB5"/>
  <c r="IC5" s="1"/>
  <c r="ID5" s="1"/>
  <c r="IB3"/>
  <c r="IC3" s="1"/>
  <c r="ID9" l="1"/>
  <c r="ID4"/>
  <c r="ID3"/>
  <c r="ID7"/>
  <c r="ID6"/>
  <c r="ID10"/>
  <c r="ID8"/>
  <c r="IG2"/>
  <c r="GR44" i="42"/>
  <c r="GS44"/>
  <c r="GT44" s="1"/>
  <c r="GR45"/>
  <c r="GS45"/>
  <c r="GU45" s="1"/>
  <c r="GV45" s="1"/>
  <c r="GW45" s="1"/>
  <c r="GR46"/>
  <c r="GS46"/>
  <c r="GT46" s="1"/>
  <c r="GU44" l="1"/>
  <c r="GV44" s="1"/>
  <c r="GW44" s="1"/>
  <c r="GU46"/>
  <c r="GV46" s="1"/>
  <c r="GW46" s="1"/>
  <c r="GT45"/>
  <c r="GR3" i="41" l="1"/>
  <c r="GS3"/>
  <c r="GT3" s="1"/>
  <c r="GR4"/>
  <c r="GS4"/>
  <c r="GT4" s="1"/>
  <c r="GR5"/>
  <c r="GS5"/>
  <c r="GT5" s="1"/>
  <c r="GR6"/>
  <c r="GS6"/>
  <c r="GT6" s="1"/>
  <c r="GR7"/>
  <c r="GS7"/>
  <c r="GT7" s="1"/>
  <c r="GR8"/>
  <c r="GS8"/>
  <c r="GT8" s="1"/>
  <c r="GR9"/>
  <c r="GS9"/>
  <c r="GT9" s="1"/>
  <c r="GR10"/>
  <c r="GS10"/>
  <c r="GT10" s="1"/>
  <c r="GR11"/>
  <c r="GS11"/>
  <c r="GT11" s="1"/>
  <c r="GR12"/>
  <c r="GS12"/>
  <c r="GT12" s="1"/>
  <c r="GR13"/>
  <c r="GS13"/>
  <c r="GT13" s="1"/>
  <c r="GR14"/>
  <c r="GS14"/>
  <c r="GT14" s="1"/>
  <c r="GR15"/>
  <c r="GS15"/>
  <c r="GT15" s="1"/>
  <c r="GR16"/>
  <c r="GS16"/>
  <c r="GT16" s="1"/>
  <c r="GR17"/>
  <c r="GS17"/>
  <c r="GT17" s="1"/>
  <c r="GR18"/>
  <c r="GS18"/>
  <c r="GT18" s="1"/>
  <c r="GR19"/>
  <c r="GS19"/>
  <c r="GT19" s="1"/>
  <c r="GR20"/>
  <c r="GS20"/>
  <c r="GT20" s="1"/>
  <c r="GR21"/>
  <c r="GS21"/>
  <c r="GT21" s="1"/>
  <c r="GR22"/>
  <c r="GS22"/>
  <c r="GT22" s="1"/>
  <c r="GR23"/>
  <c r="GS23"/>
  <c r="GT23" s="1"/>
  <c r="GR24"/>
  <c r="GS24"/>
  <c r="GT24" s="1"/>
  <c r="GR25"/>
  <c r="GS25"/>
  <c r="GT25" s="1"/>
  <c r="GR26"/>
  <c r="GS26"/>
  <c r="GT26" s="1"/>
  <c r="GR27"/>
  <c r="GS27"/>
  <c r="GT27" s="1"/>
  <c r="GR28"/>
  <c r="GS28"/>
  <c r="GT28" s="1"/>
  <c r="GR29"/>
  <c r="GS29"/>
  <c r="GT29" s="1"/>
  <c r="GR30"/>
  <c r="GS30"/>
  <c r="GT30" s="1"/>
  <c r="GR31"/>
  <c r="GS31"/>
  <c r="GT31" s="1"/>
  <c r="GR32"/>
  <c r="GS32"/>
  <c r="GT32" s="1"/>
  <c r="GR33"/>
  <c r="GS33"/>
  <c r="GT33" s="1"/>
  <c r="GR34"/>
  <c r="GS34"/>
  <c r="GT34" s="1"/>
  <c r="GR35"/>
  <c r="GS35"/>
  <c r="GT35" s="1"/>
  <c r="GR36"/>
  <c r="GS36"/>
  <c r="GT36" s="1"/>
  <c r="GR37"/>
  <c r="GS37"/>
  <c r="GT37" s="1"/>
  <c r="GR38"/>
  <c r="GS38"/>
  <c r="GT38" s="1"/>
  <c r="GR39"/>
  <c r="GS39"/>
  <c r="GU39" s="1"/>
  <c r="GV39" s="1"/>
  <c r="GW39" s="1"/>
  <c r="GR40"/>
  <c r="GS40"/>
  <c r="GT40" s="1"/>
  <c r="GR41"/>
  <c r="GS41"/>
  <c r="GT41" s="1"/>
  <c r="GR42"/>
  <c r="GS42"/>
  <c r="GU42" s="1"/>
  <c r="GV42" s="1"/>
  <c r="GW42" s="1"/>
  <c r="GR43"/>
  <c r="GS43"/>
  <c r="GT43" s="1"/>
  <c r="GR3" i="42"/>
  <c r="GS3"/>
  <c r="GU3" s="1"/>
  <c r="GV3" s="1"/>
  <c r="GW3" s="1"/>
  <c r="GR4"/>
  <c r="GS4"/>
  <c r="GT4" s="1"/>
  <c r="GR5"/>
  <c r="GS5"/>
  <c r="GT5" s="1"/>
  <c r="GR6"/>
  <c r="GS6"/>
  <c r="GT6" s="1"/>
  <c r="GR7"/>
  <c r="GS7"/>
  <c r="GT7" s="1"/>
  <c r="GR8"/>
  <c r="GS8"/>
  <c r="GT8" s="1"/>
  <c r="GR9"/>
  <c r="GS9"/>
  <c r="GT9" s="1"/>
  <c r="GR10"/>
  <c r="GS10"/>
  <c r="GT10" s="1"/>
  <c r="GR11"/>
  <c r="GS11"/>
  <c r="GT11" s="1"/>
  <c r="GR12"/>
  <c r="GS12"/>
  <c r="GT12" s="1"/>
  <c r="GR13"/>
  <c r="GS13"/>
  <c r="GT13" s="1"/>
  <c r="GR14"/>
  <c r="GS14"/>
  <c r="GT14" s="1"/>
  <c r="GR15"/>
  <c r="GS15"/>
  <c r="GT15" s="1"/>
  <c r="GR16"/>
  <c r="GS16"/>
  <c r="GT16" s="1"/>
  <c r="GR17"/>
  <c r="GS17"/>
  <c r="GT17" s="1"/>
  <c r="GR18"/>
  <c r="GS18"/>
  <c r="GT18" s="1"/>
  <c r="GR19"/>
  <c r="GS19"/>
  <c r="GT19" s="1"/>
  <c r="GR20"/>
  <c r="GS20"/>
  <c r="GT20" s="1"/>
  <c r="GR21"/>
  <c r="GS21"/>
  <c r="GT21" s="1"/>
  <c r="GR22"/>
  <c r="GS22"/>
  <c r="GT22" s="1"/>
  <c r="GR23"/>
  <c r="GS23"/>
  <c r="GT23" s="1"/>
  <c r="GR24"/>
  <c r="GS24"/>
  <c r="GT24" s="1"/>
  <c r="GR25"/>
  <c r="GS25"/>
  <c r="GT25" s="1"/>
  <c r="GR26"/>
  <c r="GS26"/>
  <c r="GT26" s="1"/>
  <c r="GR27"/>
  <c r="GS27"/>
  <c r="GT27" s="1"/>
  <c r="GR28"/>
  <c r="GS28"/>
  <c r="GT28" s="1"/>
  <c r="GR29"/>
  <c r="GS29"/>
  <c r="GT29" s="1"/>
  <c r="GR30"/>
  <c r="GS30"/>
  <c r="GT30" s="1"/>
  <c r="GR31"/>
  <c r="GS31"/>
  <c r="GT31" s="1"/>
  <c r="GR32"/>
  <c r="GS32"/>
  <c r="GT32" s="1"/>
  <c r="GR33"/>
  <c r="GS33"/>
  <c r="GT33" s="1"/>
  <c r="GR34"/>
  <c r="GS34"/>
  <c r="GT34" s="1"/>
  <c r="GR35"/>
  <c r="GS35"/>
  <c r="GT35" s="1"/>
  <c r="GR36"/>
  <c r="GS36"/>
  <c r="GT36" s="1"/>
  <c r="GR37"/>
  <c r="GS37"/>
  <c r="GT37" s="1"/>
  <c r="GR38"/>
  <c r="GS38"/>
  <c r="GT38" s="1"/>
  <c r="GR39"/>
  <c r="GS39"/>
  <c r="GT39" s="1"/>
  <c r="GR40"/>
  <c r="GS40"/>
  <c r="GT40" s="1"/>
  <c r="GR41"/>
  <c r="GS41"/>
  <c r="GT41" s="1"/>
  <c r="GR42"/>
  <c r="GS42"/>
  <c r="GT42" s="1"/>
  <c r="GR43"/>
  <c r="GS43"/>
  <c r="GT43" s="1"/>
  <c r="GR3" i="35"/>
  <c r="GS3"/>
  <c r="GT3" s="1"/>
  <c r="GR4"/>
  <c r="GS4"/>
  <c r="GT4" s="1"/>
  <c r="GR5"/>
  <c r="GS5"/>
  <c r="GT5" s="1"/>
  <c r="GR6"/>
  <c r="GS6"/>
  <c r="GT6" s="1"/>
  <c r="GR7"/>
  <c r="GS7"/>
  <c r="GT7" s="1"/>
  <c r="GR8"/>
  <c r="GS8"/>
  <c r="GT8" s="1"/>
  <c r="GR9"/>
  <c r="GS9"/>
  <c r="GT9" s="1"/>
  <c r="GR10"/>
  <c r="GS10"/>
  <c r="GT10" s="1"/>
  <c r="GR11"/>
  <c r="GS11"/>
  <c r="GT11" s="1"/>
  <c r="GR12"/>
  <c r="GS12"/>
  <c r="GT12" s="1"/>
  <c r="GR13"/>
  <c r="GS13"/>
  <c r="GT13" s="1"/>
  <c r="GR14"/>
  <c r="GS14"/>
  <c r="GT14" s="1"/>
  <c r="GR15"/>
  <c r="GS15"/>
  <c r="GT15" s="1"/>
  <c r="GR16"/>
  <c r="GS16"/>
  <c r="GT16" s="1"/>
  <c r="GR17"/>
  <c r="GS17"/>
  <c r="GT17" s="1"/>
  <c r="GR18"/>
  <c r="GS18"/>
  <c r="GT18" s="1"/>
  <c r="GR19"/>
  <c r="GS19"/>
  <c r="GT19" s="1"/>
  <c r="GR20"/>
  <c r="GS20"/>
  <c r="GT20" s="1"/>
  <c r="GR21"/>
  <c r="GS21"/>
  <c r="GT21" s="1"/>
  <c r="GR22"/>
  <c r="GS22"/>
  <c r="GT22" s="1"/>
  <c r="GR23"/>
  <c r="GS23"/>
  <c r="GT23" s="1"/>
  <c r="GR24"/>
  <c r="GS24"/>
  <c r="GT24" s="1"/>
  <c r="GR25"/>
  <c r="GS25"/>
  <c r="GT25" s="1"/>
  <c r="GR26"/>
  <c r="GS26"/>
  <c r="GT26" s="1"/>
  <c r="GR27"/>
  <c r="GS27"/>
  <c r="GT27" s="1"/>
  <c r="GR28"/>
  <c r="GS28"/>
  <c r="GT28" s="1"/>
  <c r="GR29"/>
  <c r="GS29"/>
  <c r="GT29" s="1"/>
  <c r="GR30"/>
  <c r="GS30"/>
  <c r="GT30" s="1"/>
  <c r="GR31"/>
  <c r="GS31"/>
  <c r="GT31" s="1"/>
  <c r="GR32"/>
  <c r="GS32"/>
  <c r="GT32" s="1"/>
  <c r="GR33"/>
  <c r="GS33"/>
  <c r="GT33" s="1"/>
  <c r="GR34"/>
  <c r="GS34"/>
  <c r="GT34" s="1"/>
  <c r="GR35"/>
  <c r="GS35"/>
  <c r="GT35" s="1"/>
  <c r="GR36"/>
  <c r="GS36"/>
  <c r="GT36" s="1"/>
  <c r="GR37"/>
  <c r="GS37"/>
  <c r="GT37" s="1"/>
  <c r="GR38"/>
  <c r="GS38"/>
  <c r="GT38" s="1"/>
  <c r="GR39"/>
  <c r="GS39"/>
  <c r="GT39" s="1"/>
  <c r="GR40"/>
  <c r="GS40"/>
  <c r="GT40" s="1"/>
  <c r="GR41"/>
  <c r="GS41"/>
  <c r="GT41" s="1"/>
  <c r="GR42"/>
  <c r="GS42"/>
  <c r="GT42" s="1"/>
  <c r="GR43"/>
  <c r="GS43"/>
  <c r="GT43" s="1"/>
  <c r="GS2" i="41"/>
  <c r="GT2" s="1"/>
  <c r="GR2"/>
  <c r="GS2" i="42"/>
  <c r="GT2" s="1"/>
  <c r="GR2"/>
  <c r="GS2" i="35"/>
  <c r="GT2" s="1"/>
  <c r="GR2"/>
  <c r="GK3" i="40"/>
  <c r="GL3"/>
  <c r="GM3" s="1"/>
  <c r="GK4"/>
  <c r="GL4"/>
  <c r="GM4" s="1"/>
  <c r="GK5"/>
  <c r="GL5"/>
  <c r="GM5" s="1"/>
  <c r="GK6"/>
  <c r="GL6"/>
  <c r="GN6" s="1"/>
  <c r="GO6" s="1"/>
  <c r="GP6" s="1"/>
  <c r="GK7"/>
  <c r="GL7"/>
  <c r="GM7" s="1"/>
  <c r="GK8"/>
  <c r="GL8"/>
  <c r="GM8" s="1"/>
  <c r="GK9"/>
  <c r="GL9"/>
  <c r="GM9" s="1"/>
  <c r="GK10"/>
  <c r="GL10"/>
  <c r="GM10" s="1"/>
  <c r="GK11"/>
  <c r="GL11"/>
  <c r="GM11" s="1"/>
  <c r="GK12"/>
  <c r="GL12"/>
  <c r="GM12" s="1"/>
  <c r="GK13"/>
  <c r="GL13"/>
  <c r="GM13" s="1"/>
  <c r="GK14"/>
  <c r="GL14"/>
  <c r="GM14" s="1"/>
  <c r="GK15"/>
  <c r="GL15"/>
  <c r="GN15" s="1"/>
  <c r="GO15" s="1"/>
  <c r="GP15" s="1"/>
  <c r="GK16"/>
  <c r="GL16"/>
  <c r="GN16" s="1"/>
  <c r="GO16" s="1"/>
  <c r="GP16" s="1"/>
  <c r="GK17"/>
  <c r="GL17"/>
  <c r="GM17" s="1"/>
  <c r="GK18"/>
  <c r="GL18"/>
  <c r="GM18" s="1"/>
  <c r="GK19"/>
  <c r="GL19"/>
  <c r="GM19" s="1"/>
  <c r="GK20"/>
  <c r="GL20"/>
  <c r="GM20" s="1"/>
  <c r="GK21"/>
  <c r="GL21"/>
  <c r="GM21" s="1"/>
  <c r="GK22"/>
  <c r="GL22"/>
  <c r="GM22" s="1"/>
  <c r="GK23"/>
  <c r="GL23"/>
  <c r="GN23" s="1"/>
  <c r="GO23" s="1"/>
  <c r="GP23" s="1"/>
  <c r="GK24"/>
  <c r="GL24"/>
  <c r="GN24" s="1"/>
  <c r="GO24" s="1"/>
  <c r="GP24" s="1"/>
  <c r="GK25"/>
  <c r="GL25"/>
  <c r="GM25" s="1"/>
  <c r="GK26"/>
  <c r="GL26"/>
  <c r="GN26" s="1"/>
  <c r="GO26" s="1"/>
  <c r="GP26" s="1"/>
  <c r="GK27"/>
  <c r="GL27"/>
  <c r="GN27" s="1"/>
  <c r="GO27" s="1"/>
  <c r="GP27" s="1"/>
  <c r="GK28"/>
  <c r="GL28"/>
  <c r="GN28" s="1"/>
  <c r="GO28" s="1"/>
  <c r="GP28" s="1"/>
  <c r="GK29"/>
  <c r="GL29"/>
  <c r="GM29" s="1"/>
  <c r="GK30"/>
  <c r="GL30"/>
  <c r="GN30" s="1"/>
  <c r="GO30" s="1"/>
  <c r="GP30" s="1"/>
  <c r="GK31"/>
  <c r="GL31"/>
  <c r="GM31" s="1"/>
  <c r="GK32"/>
  <c r="GL32"/>
  <c r="GN32" s="1"/>
  <c r="GO32" s="1"/>
  <c r="GP32" s="1"/>
  <c r="GK33"/>
  <c r="GL33"/>
  <c r="GN33" s="1"/>
  <c r="GO33" s="1"/>
  <c r="GP33" s="1"/>
  <c r="GK34"/>
  <c r="GL34"/>
  <c r="GM34" s="1"/>
  <c r="GK35"/>
  <c r="GL35"/>
  <c r="GN35" s="1"/>
  <c r="GO35" s="1"/>
  <c r="GP35" s="1"/>
  <c r="GK36"/>
  <c r="GL36"/>
  <c r="GN36" s="1"/>
  <c r="GO36" s="1"/>
  <c r="GP36" s="1"/>
  <c r="GK37"/>
  <c r="GL37"/>
  <c r="GM37" s="1"/>
  <c r="GK38"/>
  <c r="GL38"/>
  <c r="GN38" s="1"/>
  <c r="GO38" s="1"/>
  <c r="GP38" s="1"/>
  <c r="GK39"/>
  <c r="GL39"/>
  <c r="GM39" s="1"/>
  <c r="GK40"/>
  <c r="GL40"/>
  <c r="GN40" s="1"/>
  <c r="GO40" s="1"/>
  <c r="GP40" s="1"/>
  <c r="GK41"/>
  <c r="GL41"/>
  <c r="GN41" s="1"/>
  <c r="GO41" s="1"/>
  <c r="GP41" s="1"/>
  <c r="GK42"/>
  <c r="GL42"/>
  <c r="GM42" s="1"/>
  <c r="GK43"/>
  <c r="GL43"/>
  <c r="GN43" s="1"/>
  <c r="GO43" s="1"/>
  <c r="GP43" s="1"/>
  <c r="GK44"/>
  <c r="GL44"/>
  <c r="GM44" s="1"/>
  <c r="GK45"/>
  <c r="GL45"/>
  <c r="GM45" s="1"/>
  <c r="GK46"/>
  <c r="GL46"/>
  <c r="GM46" s="1"/>
  <c r="GL2"/>
  <c r="GM2" s="1"/>
  <c r="GK2"/>
  <c r="GU5" i="42" l="1"/>
  <c r="GV5" s="1"/>
  <c r="GW5" s="1"/>
  <c r="GU38" i="41"/>
  <c r="GV38" s="1"/>
  <c r="GW38" s="1"/>
  <c r="GU36"/>
  <c r="GV36" s="1"/>
  <c r="GW36" s="1"/>
  <c r="GU34"/>
  <c r="GV34" s="1"/>
  <c r="GW34" s="1"/>
  <c r="GU32"/>
  <c r="GV32" s="1"/>
  <c r="GW32" s="1"/>
  <c r="GU30"/>
  <c r="GV30" s="1"/>
  <c r="GW30" s="1"/>
  <c r="GU28"/>
  <c r="GV28" s="1"/>
  <c r="GW28" s="1"/>
  <c r="GU26"/>
  <c r="GV26" s="1"/>
  <c r="GW26" s="1"/>
  <c r="GU24"/>
  <c r="GV24" s="1"/>
  <c r="GW24" s="1"/>
  <c r="GU22"/>
  <c r="GV22" s="1"/>
  <c r="GW22" s="1"/>
  <c r="GU20"/>
  <c r="GV20" s="1"/>
  <c r="GW20" s="1"/>
  <c r="GU18"/>
  <c r="GV18" s="1"/>
  <c r="GW18" s="1"/>
  <c r="GU16"/>
  <c r="GV16" s="1"/>
  <c r="GW16" s="1"/>
  <c r="GU14"/>
  <c r="GV14" s="1"/>
  <c r="GW14" s="1"/>
  <c r="GU12"/>
  <c r="GV12" s="1"/>
  <c r="GW12" s="1"/>
  <c r="GU10"/>
  <c r="GV10" s="1"/>
  <c r="GW10" s="1"/>
  <c r="GU8"/>
  <c r="GV8" s="1"/>
  <c r="GW8" s="1"/>
  <c r="GU6"/>
  <c r="GV6" s="1"/>
  <c r="GW6" s="1"/>
  <c r="GU4"/>
  <c r="GV4" s="1"/>
  <c r="GW4" s="1"/>
  <c r="GU40"/>
  <c r="GV40" s="1"/>
  <c r="GW40" s="1"/>
  <c r="GU37"/>
  <c r="GV37" s="1"/>
  <c r="GW37" s="1"/>
  <c r="GU35"/>
  <c r="GV35" s="1"/>
  <c r="GW35" s="1"/>
  <c r="GU33"/>
  <c r="GV33" s="1"/>
  <c r="GW33" s="1"/>
  <c r="GU31"/>
  <c r="GV31" s="1"/>
  <c r="GW31" s="1"/>
  <c r="GU29"/>
  <c r="GV29" s="1"/>
  <c r="GW29" s="1"/>
  <c r="GU27"/>
  <c r="GV27" s="1"/>
  <c r="GW27" s="1"/>
  <c r="GU25"/>
  <c r="GV25" s="1"/>
  <c r="GW25" s="1"/>
  <c r="GU23"/>
  <c r="GV23" s="1"/>
  <c r="GW23" s="1"/>
  <c r="GU21"/>
  <c r="GV21" s="1"/>
  <c r="GW21" s="1"/>
  <c r="GU19"/>
  <c r="GV19" s="1"/>
  <c r="GW19" s="1"/>
  <c r="GU17"/>
  <c r="GV17" s="1"/>
  <c r="GW17" s="1"/>
  <c r="GU15"/>
  <c r="GV15" s="1"/>
  <c r="GW15" s="1"/>
  <c r="GU13"/>
  <c r="GV13" s="1"/>
  <c r="GW13" s="1"/>
  <c r="GU11"/>
  <c r="GV11" s="1"/>
  <c r="GW11" s="1"/>
  <c r="GU9"/>
  <c r="GV9" s="1"/>
  <c r="GW9" s="1"/>
  <c r="GU7"/>
  <c r="GV7" s="1"/>
  <c r="GW7" s="1"/>
  <c r="GU5"/>
  <c r="GV5" s="1"/>
  <c r="GW5" s="1"/>
  <c r="GU3"/>
  <c r="GV3" s="1"/>
  <c r="GW3" s="1"/>
  <c r="GU43" i="35"/>
  <c r="GV43" s="1"/>
  <c r="GW43" s="1"/>
  <c r="GU42"/>
  <c r="GV42" s="1"/>
  <c r="GW42" s="1"/>
  <c r="GU41"/>
  <c r="GV41" s="1"/>
  <c r="GW41" s="1"/>
  <c r="GU40"/>
  <c r="GV40" s="1"/>
  <c r="GW40" s="1"/>
  <c r="GU39"/>
  <c r="GV39" s="1"/>
  <c r="GW39" s="1"/>
  <c r="GU38"/>
  <c r="GV38" s="1"/>
  <c r="GW38" s="1"/>
  <c r="GU37"/>
  <c r="GV37" s="1"/>
  <c r="GW37" s="1"/>
  <c r="GU36"/>
  <c r="GV36" s="1"/>
  <c r="GW36" s="1"/>
  <c r="GU35"/>
  <c r="GV35" s="1"/>
  <c r="GW35" s="1"/>
  <c r="GU34"/>
  <c r="GV34" s="1"/>
  <c r="GW34" s="1"/>
  <c r="GU33"/>
  <c r="GV33" s="1"/>
  <c r="GW33" s="1"/>
  <c r="GU32"/>
  <c r="GV32" s="1"/>
  <c r="GW32" s="1"/>
  <c r="GU31"/>
  <c r="GV31" s="1"/>
  <c r="GW31" s="1"/>
  <c r="GU30"/>
  <c r="GV30" s="1"/>
  <c r="GW30" s="1"/>
  <c r="GU29"/>
  <c r="GV29" s="1"/>
  <c r="GW29" s="1"/>
  <c r="GU28"/>
  <c r="GV28" s="1"/>
  <c r="GW28" s="1"/>
  <c r="GU27"/>
  <c r="GV27" s="1"/>
  <c r="GW27" s="1"/>
  <c r="GU26"/>
  <c r="GV26" s="1"/>
  <c r="GW26" s="1"/>
  <c r="GU25"/>
  <c r="GV25" s="1"/>
  <c r="GW25" s="1"/>
  <c r="GU24"/>
  <c r="GV24" s="1"/>
  <c r="GW24" s="1"/>
  <c r="GU23"/>
  <c r="GV23" s="1"/>
  <c r="GW23" s="1"/>
  <c r="GU22"/>
  <c r="GV22" s="1"/>
  <c r="GW22" s="1"/>
  <c r="GU21"/>
  <c r="GV21" s="1"/>
  <c r="GW21" s="1"/>
  <c r="GU20"/>
  <c r="GV20" s="1"/>
  <c r="GW20" s="1"/>
  <c r="GU19"/>
  <c r="GV19" s="1"/>
  <c r="GW19" s="1"/>
  <c r="GU18"/>
  <c r="GV18" s="1"/>
  <c r="GW18" s="1"/>
  <c r="GU17"/>
  <c r="GV17" s="1"/>
  <c r="GW17" s="1"/>
  <c r="GU16"/>
  <c r="GV16" s="1"/>
  <c r="GW16" s="1"/>
  <c r="GU15"/>
  <c r="GV15" s="1"/>
  <c r="GW15" s="1"/>
  <c r="GU14"/>
  <c r="GV14" s="1"/>
  <c r="GW14" s="1"/>
  <c r="GU13"/>
  <c r="GV13" s="1"/>
  <c r="GW13" s="1"/>
  <c r="GU12"/>
  <c r="GV12" s="1"/>
  <c r="GW12" s="1"/>
  <c r="GU11"/>
  <c r="GV11" s="1"/>
  <c r="GW11" s="1"/>
  <c r="GU10"/>
  <c r="GV10" s="1"/>
  <c r="GW10" s="1"/>
  <c r="GU9"/>
  <c r="GV9" s="1"/>
  <c r="GW9" s="1"/>
  <c r="GU8"/>
  <c r="GV8" s="1"/>
  <c r="GW8" s="1"/>
  <c r="GU7"/>
  <c r="GV7" s="1"/>
  <c r="GW7" s="1"/>
  <c r="GU6"/>
  <c r="GV6" s="1"/>
  <c r="GW6" s="1"/>
  <c r="GU5"/>
  <c r="GV5" s="1"/>
  <c r="GW5" s="1"/>
  <c r="GU4"/>
  <c r="GV4" s="1"/>
  <c r="GW4" s="1"/>
  <c r="GU3"/>
  <c r="GV3" s="1"/>
  <c r="GW3" s="1"/>
  <c r="GU43" i="42"/>
  <c r="GV43" s="1"/>
  <c r="GW43" s="1"/>
  <c r="GU42"/>
  <c r="GV42" s="1"/>
  <c r="GW42" s="1"/>
  <c r="GU41"/>
  <c r="GV41" s="1"/>
  <c r="GW41" s="1"/>
  <c r="GU40"/>
  <c r="GV40" s="1"/>
  <c r="GW40" s="1"/>
  <c r="GU39"/>
  <c r="GV39" s="1"/>
  <c r="GW39" s="1"/>
  <c r="GU38"/>
  <c r="GV38" s="1"/>
  <c r="GW38" s="1"/>
  <c r="GU37"/>
  <c r="GV37" s="1"/>
  <c r="GW37" s="1"/>
  <c r="GU36"/>
  <c r="GV36" s="1"/>
  <c r="GW36" s="1"/>
  <c r="GU35"/>
  <c r="GV35" s="1"/>
  <c r="GW35" s="1"/>
  <c r="GU34"/>
  <c r="GV34" s="1"/>
  <c r="GW34" s="1"/>
  <c r="GU33"/>
  <c r="GV33" s="1"/>
  <c r="GW33" s="1"/>
  <c r="GU32"/>
  <c r="GV32" s="1"/>
  <c r="GW32" s="1"/>
  <c r="GU31"/>
  <c r="GV31" s="1"/>
  <c r="GW31" s="1"/>
  <c r="GU30"/>
  <c r="GV30" s="1"/>
  <c r="GW30" s="1"/>
  <c r="GU29"/>
  <c r="GV29" s="1"/>
  <c r="GW29" s="1"/>
  <c r="GU28"/>
  <c r="GV28" s="1"/>
  <c r="GW28" s="1"/>
  <c r="GU27"/>
  <c r="GV27" s="1"/>
  <c r="GW27" s="1"/>
  <c r="GU26"/>
  <c r="GV26" s="1"/>
  <c r="GW26" s="1"/>
  <c r="GU25"/>
  <c r="GV25" s="1"/>
  <c r="GW25" s="1"/>
  <c r="GU24"/>
  <c r="GV24" s="1"/>
  <c r="GW24" s="1"/>
  <c r="GU23"/>
  <c r="GV23" s="1"/>
  <c r="GW23" s="1"/>
  <c r="GU22"/>
  <c r="GV22" s="1"/>
  <c r="GW22" s="1"/>
  <c r="GU21"/>
  <c r="GV21" s="1"/>
  <c r="GW21" s="1"/>
  <c r="GU20"/>
  <c r="GV20" s="1"/>
  <c r="GW20" s="1"/>
  <c r="GU19"/>
  <c r="GV19" s="1"/>
  <c r="GW19" s="1"/>
  <c r="GU18"/>
  <c r="GV18" s="1"/>
  <c r="GW18" s="1"/>
  <c r="GU17"/>
  <c r="GV17" s="1"/>
  <c r="GW17" s="1"/>
  <c r="GU16"/>
  <c r="GV16" s="1"/>
  <c r="GW16" s="1"/>
  <c r="GU15"/>
  <c r="GV15" s="1"/>
  <c r="GW15" s="1"/>
  <c r="GU14"/>
  <c r="GV14" s="1"/>
  <c r="GW14" s="1"/>
  <c r="GU13"/>
  <c r="GV13" s="1"/>
  <c r="GW13" s="1"/>
  <c r="GU12"/>
  <c r="GV12" s="1"/>
  <c r="GW12" s="1"/>
  <c r="GU11"/>
  <c r="GV11" s="1"/>
  <c r="GW11" s="1"/>
  <c r="GU10"/>
  <c r="GV10" s="1"/>
  <c r="GW10" s="1"/>
  <c r="GU9"/>
  <c r="GV9" s="1"/>
  <c r="GW9" s="1"/>
  <c r="GU8"/>
  <c r="GV8" s="1"/>
  <c r="GW8" s="1"/>
  <c r="GU7"/>
  <c r="GV7" s="1"/>
  <c r="GW7" s="1"/>
  <c r="GU6"/>
  <c r="GV6" s="1"/>
  <c r="GW6" s="1"/>
  <c r="GU4"/>
  <c r="GV4" s="1"/>
  <c r="GW4" s="1"/>
  <c r="GU43" i="41"/>
  <c r="GV43" s="1"/>
  <c r="GW43" s="1"/>
  <c r="GU41"/>
  <c r="GV41" s="1"/>
  <c r="GW41" s="1"/>
  <c r="GT3" i="42"/>
  <c r="GT42" i="41"/>
  <c r="GT39"/>
  <c r="GU2" i="35"/>
  <c r="GV2" s="1"/>
  <c r="GW2" s="1"/>
  <c r="GU2" i="42"/>
  <c r="GV2" s="1"/>
  <c r="GW2" s="1"/>
  <c r="GU2" i="41"/>
  <c r="GV2" s="1"/>
  <c r="GW2" s="1"/>
  <c r="GN46" i="40"/>
  <c r="GO46" s="1"/>
  <c r="GP46" s="1"/>
  <c r="GN45"/>
  <c r="GO45" s="1"/>
  <c r="GP45" s="1"/>
  <c r="GN21"/>
  <c r="GO21" s="1"/>
  <c r="GP21" s="1"/>
  <c r="GN20"/>
  <c r="GO20" s="1"/>
  <c r="GP20" s="1"/>
  <c r="GN19"/>
  <c r="GO19" s="1"/>
  <c r="GP19" s="1"/>
  <c r="GN18"/>
  <c r="GO18" s="1"/>
  <c r="GP18" s="1"/>
  <c r="GN13"/>
  <c r="GO13" s="1"/>
  <c r="GP13" s="1"/>
  <c r="GN12"/>
  <c r="GO12" s="1"/>
  <c r="GP12" s="1"/>
  <c r="GN11"/>
  <c r="GO11" s="1"/>
  <c r="GP11" s="1"/>
  <c r="GN10"/>
  <c r="GO10" s="1"/>
  <c r="GP10" s="1"/>
  <c r="GN9"/>
  <c r="GO9" s="1"/>
  <c r="GP9" s="1"/>
  <c r="GN8"/>
  <c r="GO8" s="1"/>
  <c r="GP8" s="1"/>
  <c r="GN7"/>
  <c r="GO7" s="1"/>
  <c r="GP7" s="1"/>
  <c r="GN5"/>
  <c r="GO5" s="1"/>
  <c r="GP5" s="1"/>
  <c r="GN4"/>
  <c r="GO4" s="1"/>
  <c r="GP4" s="1"/>
  <c r="GN3"/>
  <c r="GO3" s="1"/>
  <c r="GP3" s="1"/>
  <c r="GN44"/>
  <c r="GO44" s="1"/>
  <c r="GP44" s="1"/>
  <c r="GN42"/>
  <c r="GO42" s="1"/>
  <c r="GP42" s="1"/>
  <c r="GN39"/>
  <c r="GO39" s="1"/>
  <c r="GP39" s="1"/>
  <c r="GN37"/>
  <c r="GO37" s="1"/>
  <c r="GP37" s="1"/>
  <c r="GN34"/>
  <c r="GO34" s="1"/>
  <c r="GP34" s="1"/>
  <c r="GN31"/>
  <c r="GO31" s="1"/>
  <c r="GP31" s="1"/>
  <c r="GN29"/>
  <c r="GO29" s="1"/>
  <c r="GP29" s="1"/>
  <c r="GN25"/>
  <c r="GO25" s="1"/>
  <c r="GP25" s="1"/>
  <c r="GN22"/>
  <c r="GO22" s="1"/>
  <c r="GP22" s="1"/>
  <c r="GN17"/>
  <c r="GO17" s="1"/>
  <c r="GP17" s="1"/>
  <c r="GN14"/>
  <c r="GO14" s="1"/>
  <c r="GP14" s="1"/>
  <c r="GM43"/>
  <c r="GM41"/>
  <c r="GM40"/>
  <c r="GM38"/>
  <c r="GM36"/>
  <c r="GM35"/>
  <c r="GM33"/>
  <c r="GM32"/>
  <c r="GM30"/>
  <c r="GM28"/>
  <c r="GM27"/>
  <c r="GM26"/>
  <c r="GM24"/>
  <c r="GM23"/>
  <c r="GM16"/>
  <c r="GM15"/>
  <c r="GM6"/>
  <c r="GN2"/>
  <c r="GO2" s="1"/>
  <c r="GP2" s="1"/>
  <c r="GF44" i="42" l="1"/>
  <c r="GG44"/>
  <c r="GH44" s="1"/>
  <c r="GF45"/>
  <c r="GG45"/>
  <c r="GH45" s="1"/>
  <c r="GF46"/>
  <c r="GG46"/>
  <c r="GH46" s="1"/>
  <c r="GI45" l="1"/>
  <c r="GJ45" s="1"/>
  <c r="GK45" s="1"/>
  <c r="GI44"/>
  <c r="GJ44" s="1"/>
  <c r="GK44" s="1"/>
  <c r="GI46"/>
  <c r="GJ46" s="1"/>
  <c r="GK46" s="1"/>
  <c r="DI3" i="38" l="1"/>
  <c r="DI4"/>
  <c r="DI5"/>
  <c r="DI6"/>
  <c r="DI7"/>
  <c r="DI8"/>
  <c r="DI9"/>
  <c r="DI10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HZ2"/>
  <c r="IB2" l="1"/>
  <c r="IC2" s="1"/>
  <c r="IA2"/>
  <c r="ID2" l="1"/>
  <c r="HP3" l="1"/>
  <c r="HQ3"/>
  <c r="HP4"/>
  <c r="HQ4"/>
  <c r="HP5"/>
  <c r="HQ5"/>
  <c r="HP6"/>
  <c r="HQ6"/>
  <c r="HP7"/>
  <c r="HQ7"/>
  <c r="HP8"/>
  <c r="HQ8"/>
  <c r="HP9"/>
  <c r="HQ9"/>
  <c r="HP10"/>
  <c r="HQ10"/>
  <c r="HQ2"/>
  <c r="HP2"/>
  <c r="FY3" i="40"/>
  <c r="FZ3"/>
  <c r="GA3" s="1"/>
  <c r="FY4"/>
  <c r="FZ4"/>
  <c r="GA4" s="1"/>
  <c r="FY5"/>
  <c r="FZ5"/>
  <c r="GA5" s="1"/>
  <c r="FY6"/>
  <c r="FZ6"/>
  <c r="GA6" s="1"/>
  <c r="FY7"/>
  <c r="FZ7"/>
  <c r="GA7" s="1"/>
  <c r="FY8"/>
  <c r="FZ8"/>
  <c r="GA8" s="1"/>
  <c r="FY9"/>
  <c r="FZ9"/>
  <c r="GA9" s="1"/>
  <c r="FY10"/>
  <c r="FZ10"/>
  <c r="GA10" s="1"/>
  <c r="FY11"/>
  <c r="FZ11"/>
  <c r="GA11" s="1"/>
  <c r="FY12"/>
  <c r="FZ12"/>
  <c r="GA12" s="1"/>
  <c r="FY13"/>
  <c r="FZ13"/>
  <c r="GA13" s="1"/>
  <c r="FY14"/>
  <c r="FZ14"/>
  <c r="GA14" s="1"/>
  <c r="FY15"/>
  <c r="FZ15"/>
  <c r="GA15" s="1"/>
  <c r="FY16"/>
  <c r="FZ16"/>
  <c r="GB16" s="1"/>
  <c r="GC16" s="1"/>
  <c r="GD16" s="1"/>
  <c r="FY17"/>
  <c r="FZ17"/>
  <c r="GB17" s="1"/>
  <c r="GC17" s="1"/>
  <c r="GD17" s="1"/>
  <c r="FY18"/>
  <c r="FZ18"/>
  <c r="GA18" s="1"/>
  <c r="FY19"/>
  <c r="FZ19"/>
  <c r="GA19" s="1"/>
  <c r="FY20"/>
  <c r="FZ20"/>
  <c r="GB20" s="1"/>
  <c r="GC20" s="1"/>
  <c r="GD20" s="1"/>
  <c r="FY21"/>
  <c r="FZ21"/>
  <c r="GA21" s="1"/>
  <c r="FY22"/>
  <c r="FZ22"/>
  <c r="GA22" s="1"/>
  <c r="FY23"/>
  <c r="FZ23"/>
  <c r="GA23" s="1"/>
  <c r="FY24"/>
  <c r="FZ24"/>
  <c r="GA24" s="1"/>
  <c r="FY25"/>
  <c r="FZ25"/>
  <c r="GA25" s="1"/>
  <c r="FY26"/>
  <c r="FZ26"/>
  <c r="GA26" s="1"/>
  <c r="FY27"/>
  <c r="FZ27"/>
  <c r="GA27" s="1"/>
  <c r="FY28"/>
  <c r="FZ28"/>
  <c r="GA28" s="1"/>
  <c r="FY29"/>
  <c r="FZ29"/>
  <c r="GB29" s="1"/>
  <c r="GC29" s="1"/>
  <c r="GD29" s="1"/>
  <c r="FY30"/>
  <c r="FZ30"/>
  <c r="GA30" s="1"/>
  <c r="FY31"/>
  <c r="FZ31"/>
  <c r="GA31" s="1"/>
  <c r="FY32"/>
  <c r="FZ32"/>
  <c r="GA32" s="1"/>
  <c r="FY33"/>
  <c r="FZ33"/>
  <c r="GA33" s="1"/>
  <c r="FY34"/>
  <c r="FZ34"/>
  <c r="GA34" s="1"/>
  <c r="FY35"/>
  <c r="FZ35"/>
  <c r="GA35" s="1"/>
  <c r="FY36"/>
  <c r="FZ36"/>
  <c r="GA36" s="1"/>
  <c r="FY37"/>
  <c r="FZ37"/>
  <c r="GA37" s="1"/>
  <c r="FY38"/>
  <c r="FZ38"/>
  <c r="GA38" s="1"/>
  <c r="FY39"/>
  <c r="FZ39"/>
  <c r="GA39" s="1"/>
  <c r="FY40"/>
  <c r="FZ40"/>
  <c r="GA40" s="1"/>
  <c r="FY41"/>
  <c r="FZ41"/>
  <c r="GA41" s="1"/>
  <c r="FY42"/>
  <c r="FZ42"/>
  <c r="GA42" s="1"/>
  <c r="FY43"/>
  <c r="FZ43"/>
  <c r="GA43" s="1"/>
  <c r="FY44"/>
  <c r="FZ44"/>
  <c r="GA44" s="1"/>
  <c r="FY45"/>
  <c r="FZ45"/>
  <c r="GA45" s="1"/>
  <c r="FY46"/>
  <c r="FZ46"/>
  <c r="GA46" s="1"/>
  <c r="FZ2"/>
  <c r="GB2" s="1"/>
  <c r="GC2" s="1"/>
  <c r="GD2" s="1"/>
  <c r="FY2"/>
  <c r="GF3" i="35"/>
  <c r="GG3"/>
  <c r="GH3" s="1"/>
  <c r="GF4"/>
  <c r="GG4"/>
  <c r="GH4" s="1"/>
  <c r="GF5"/>
  <c r="GG5"/>
  <c r="GH5" s="1"/>
  <c r="GF6"/>
  <c r="GG6"/>
  <c r="GH6" s="1"/>
  <c r="GF7"/>
  <c r="GG7"/>
  <c r="GH7" s="1"/>
  <c r="GF8"/>
  <c r="GG8"/>
  <c r="GH8" s="1"/>
  <c r="GF9"/>
  <c r="GG9"/>
  <c r="GI9" s="1"/>
  <c r="GJ9" s="1"/>
  <c r="GK9" s="1"/>
  <c r="GF10"/>
  <c r="GG10"/>
  <c r="GH10" s="1"/>
  <c r="GF11"/>
  <c r="GG11"/>
  <c r="GI11" s="1"/>
  <c r="GJ11" s="1"/>
  <c r="GK11" s="1"/>
  <c r="GF12"/>
  <c r="GG12"/>
  <c r="GH12" s="1"/>
  <c r="GF13"/>
  <c r="GG13"/>
  <c r="GI13" s="1"/>
  <c r="GJ13" s="1"/>
  <c r="GK13" s="1"/>
  <c r="GF14"/>
  <c r="GG14"/>
  <c r="GH14" s="1"/>
  <c r="GF15"/>
  <c r="GG15"/>
  <c r="GH15" s="1"/>
  <c r="GF16"/>
  <c r="GG16"/>
  <c r="GH16" s="1"/>
  <c r="GF17"/>
  <c r="GG17"/>
  <c r="GH17" s="1"/>
  <c r="GF18"/>
  <c r="GG18"/>
  <c r="GH18" s="1"/>
  <c r="GF19"/>
  <c r="GG19"/>
  <c r="GH19" s="1"/>
  <c r="GF20"/>
  <c r="GG20"/>
  <c r="GH20" s="1"/>
  <c r="GF21"/>
  <c r="GG21"/>
  <c r="GI21" s="1"/>
  <c r="GJ21" s="1"/>
  <c r="GK21" s="1"/>
  <c r="GF22"/>
  <c r="GG22"/>
  <c r="GI22" s="1"/>
  <c r="GJ22" s="1"/>
  <c r="GK22" s="1"/>
  <c r="GF23"/>
  <c r="GG23"/>
  <c r="GH23" s="1"/>
  <c r="GF24"/>
  <c r="GG24"/>
  <c r="GI24" s="1"/>
  <c r="GJ24" s="1"/>
  <c r="GK24" s="1"/>
  <c r="GF25"/>
  <c r="GG25"/>
  <c r="GI25" s="1"/>
  <c r="GJ25" s="1"/>
  <c r="GK25" s="1"/>
  <c r="GF26"/>
  <c r="GG26"/>
  <c r="GH26" s="1"/>
  <c r="GF27"/>
  <c r="GG27"/>
  <c r="GI27" s="1"/>
  <c r="GJ27" s="1"/>
  <c r="GK27" s="1"/>
  <c r="GF28"/>
  <c r="GG28"/>
  <c r="GH28" s="1"/>
  <c r="GF29"/>
  <c r="GG29"/>
  <c r="GI29" s="1"/>
  <c r="GJ29" s="1"/>
  <c r="GK29" s="1"/>
  <c r="GF30"/>
  <c r="GG30"/>
  <c r="GI30" s="1"/>
  <c r="GJ30" s="1"/>
  <c r="GK30" s="1"/>
  <c r="GF31"/>
  <c r="GG31"/>
  <c r="GH31" s="1"/>
  <c r="GF32"/>
  <c r="GG32"/>
  <c r="GI32" s="1"/>
  <c r="GJ32" s="1"/>
  <c r="GK32" s="1"/>
  <c r="GF33"/>
  <c r="GG33"/>
  <c r="GH33" s="1"/>
  <c r="GF34"/>
  <c r="GG34"/>
  <c r="GH34" s="1"/>
  <c r="GF35"/>
  <c r="GG35"/>
  <c r="GH35" s="1"/>
  <c r="GF36"/>
  <c r="GG36"/>
  <c r="GH36" s="1"/>
  <c r="GF37"/>
  <c r="GG37"/>
  <c r="GH37" s="1"/>
  <c r="GF38"/>
  <c r="GG38"/>
  <c r="GH38" s="1"/>
  <c r="GF39"/>
  <c r="GG39"/>
  <c r="GH39" s="1"/>
  <c r="GF40"/>
  <c r="GG40"/>
  <c r="GI40" s="1"/>
  <c r="GJ40" s="1"/>
  <c r="GK40" s="1"/>
  <c r="GF41"/>
  <c r="GG41"/>
  <c r="GH41" s="1"/>
  <c r="GF42"/>
  <c r="GG42"/>
  <c r="GI42" s="1"/>
  <c r="GJ42" s="1"/>
  <c r="GK42" s="1"/>
  <c r="GF43"/>
  <c r="GG43"/>
  <c r="GI43" s="1"/>
  <c r="GJ43" s="1"/>
  <c r="GK43" s="1"/>
  <c r="GG2"/>
  <c r="GH2" s="1"/>
  <c r="GF2"/>
  <c r="HR10" i="38" l="1"/>
  <c r="HR9"/>
  <c r="HR8"/>
  <c r="HR7"/>
  <c r="HR6"/>
  <c r="HR5"/>
  <c r="HR4"/>
  <c r="HR3"/>
  <c r="HS6"/>
  <c r="HT6" s="1"/>
  <c r="HS10"/>
  <c r="HT10" s="1"/>
  <c r="HS8"/>
  <c r="HT8" s="1"/>
  <c r="HS4"/>
  <c r="HT4" s="1"/>
  <c r="HS9"/>
  <c r="HT9" s="1"/>
  <c r="HS7"/>
  <c r="HT7" s="1"/>
  <c r="HS5"/>
  <c r="HT5" s="1"/>
  <c r="HS3"/>
  <c r="HT3" s="1"/>
  <c r="HR2"/>
  <c r="GB40" i="40"/>
  <c r="GC40" s="1"/>
  <c r="GD40" s="1"/>
  <c r="GI18" i="35"/>
  <c r="GJ18" s="1"/>
  <c r="GK18" s="1"/>
  <c r="GI38"/>
  <c r="GJ38" s="1"/>
  <c r="GK38" s="1"/>
  <c r="GI10"/>
  <c r="GJ10" s="1"/>
  <c r="GK10" s="1"/>
  <c r="GI4"/>
  <c r="GJ4" s="1"/>
  <c r="GK4" s="1"/>
  <c r="GI39"/>
  <c r="GJ39" s="1"/>
  <c r="GK39" s="1"/>
  <c r="GI36"/>
  <c r="GJ36" s="1"/>
  <c r="GK36" s="1"/>
  <c r="GI16"/>
  <c r="GJ16" s="1"/>
  <c r="GK16" s="1"/>
  <c r="GI6"/>
  <c r="GJ6" s="1"/>
  <c r="GK6" s="1"/>
  <c r="GI3"/>
  <c r="GJ3" s="1"/>
  <c r="GK3" s="1"/>
  <c r="GI37"/>
  <c r="GJ37" s="1"/>
  <c r="GK37" s="1"/>
  <c r="GI35"/>
  <c r="GJ35" s="1"/>
  <c r="GK35" s="1"/>
  <c r="GI34"/>
  <c r="GJ34" s="1"/>
  <c r="GK34" s="1"/>
  <c r="GI20"/>
  <c r="GJ20" s="1"/>
  <c r="GK20" s="1"/>
  <c r="GI19"/>
  <c r="GJ19" s="1"/>
  <c r="GK19" s="1"/>
  <c r="GI17"/>
  <c r="GJ17" s="1"/>
  <c r="GK17" s="1"/>
  <c r="GI15"/>
  <c r="GJ15" s="1"/>
  <c r="GK15" s="1"/>
  <c r="GI8"/>
  <c r="GJ8" s="1"/>
  <c r="GK8" s="1"/>
  <c r="GI7"/>
  <c r="GJ7" s="1"/>
  <c r="GK7" s="1"/>
  <c r="HS2" i="38"/>
  <c r="HT2" s="1"/>
  <c r="GB13" i="40"/>
  <c r="GC13" s="1"/>
  <c r="GD13" s="1"/>
  <c r="GB44"/>
  <c r="GC44" s="1"/>
  <c r="GD44" s="1"/>
  <c r="GB36"/>
  <c r="GC36" s="1"/>
  <c r="GD36" s="1"/>
  <c r="GB22"/>
  <c r="GC22" s="1"/>
  <c r="GD22" s="1"/>
  <c r="GB5"/>
  <c r="GC5" s="1"/>
  <c r="GD5" s="1"/>
  <c r="GB46"/>
  <c r="GC46" s="1"/>
  <c r="GD46" s="1"/>
  <c r="GB42"/>
  <c r="GC42" s="1"/>
  <c r="GD42" s="1"/>
  <c r="GB38"/>
  <c r="GC38" s="1"/>
  <c r="GD38" s="1"/>
  <c r="GB34"/>
  <c r="GC34" s="1"/>
  <c r="GD34" s="1"/>
  <c r="GB45"/>
  <c r="GC45" s="1"/>
  <c r="GD45" s="1"/>
  <c r="GB43"/>
  <c r="GC43" s="1"/>
  <c r="GD43" s="1"/>
  <c r="GB41"/>
  <c r="GC41" s="1"/>
  <c r="GD41" s="1"/>
  <c r="GB39"/>
  <c r="GC39" s="1"/>
  <c r="GD39" s="1"/>
  <c r="GB37"/>
  <c r="GC37" s="1"/>
  <c r="GD37" s="1"/>
  <c r="GB35"/>
  <c r="GC35" s="1"/>
  <c r="GD35" s="1"/>
  <c r="GB31"/>
  <c r="GC31" s="1"/>
  <c r="GD31" s="1"/>
  <c r="GB19"/>
  <c r="GC19" s="1"/>
  <c r="GD19" s="1"/>
  <c r="GB8"/>
  <c r="GC8" s="1"/>
  <c r="GD8" s="1"/>
  <c r="GB4"/>
  <c r="GC4" s="1"/>
  <c r="GD4" s="1"/>
  <c r="GB6"/>
  <c r="GC6" s="1"/>
  <c r="GD6" s="1"/>
  <c r="GB15"/>
  <c r="GC15" s="1"/>
  <c r="GD15" s="1"/>
  <c r="GB11"/>
  <c r="GC11" s="1"/>
  <c r="GD11" s="1"/>
  <c r="GB33"/>
  <c r="GC33" s="1"/>
  <c r="GD33" s="1"/>
  <c r="GB30"/>
  <c r="GC30" s="1"/>
  <c r="GD30" s="1"/>
  <c r="GB21"/>
  <c r="GC21" s="1"/>
  <c r="GD21" s="1"/>
  <c r="GB18"/>
  <c r="GC18" s="1"/>
  <c r="GD18" s="1"/>
  <c r="GB14"/>
  <c r="GC14" s="1"/>
  <c r="GD14" s="1"/>
  <c r="GB12"/>
  <c r="GC12" s="1"/>
  <c r="GD12" s="1"/>
  <c r="GB10"/>
  <c r="GC10" s="1"/>
  <c r="GD10" s="1"/>
  <c r="GB7"/>
  <c r="GC7" s="1"/>
  <c r="GD7" s="1"/>
  <c r="GB3"/>
  <c r="GC3" s="1"/>
  <c r="GD3" s="1"/>
  <c r="GB32"/>
  <c r="GC32" s="1"/>
  <c r="GD32" s="1"/>
  <c r="GA29"/>
  <c r="GB28"/>
  <c r="GC28" s="1"/>
  <c r="GD28" s="1"/>
  <c r="GB27"/>
  <c r="GC27" s="1"/>
  <c r="GD27" s="1"/>
  <c r="GB26"/>
  <c r="GC26" s="1"/>
  <c r="GD26" s="1"/>
  <c r="GB25"/>
  <c r="GC25" s="1"/>
  <c r="GD25" s="1"/>
  <c r="GB24"/>
  <c r="GC24" s="1"/>
  <c r="GD24" s="1"/>
  <c r="GB23"/>
  <c r="GC23" s="1"/>
  <c r="GD23" s="1"/>
  <c r="GA20"/>
  <c r="GA17"/>
  <c r="GA16"/>
  <c r="GB9"/>
  <c r="GC9" s="1"/>
  <c r="GD9" s="1"/>
  <c r="GA2"/>
  <c r="GI5" i="35"/>
  <c r="GJ5" s="1"/>
  <c r="GK5" s="1"/>
  <c r="GI41"/>
  <c r="GJ41" s="1"/>
  <c r="GK41" s="1"/>
  <c r="GI33"/>
  <c r="GJ33" s="1"/>
  <c r="GK33" s="1"/>
  <c r="GI31"/>
  <c r="GJ31" s="1"/>
  <c r="GK31" s="1"/>
  <c r="GI28"/>
  <c r="GJ28" s="1"/>
  <c r="GK28" s="1"/>
  <c r="GI26"/>
  <c r="GJ26" s="1"/>
  <c r="GK26" s="1"/>
  <c r="GI23"/>
  <c r="GJ23" s="1"/>
  <c r="GK23" s="1"/>
  <c r="GI14"/>
  <c r="GJ14" s="1"/>
  <c r="GK14" s="1"/>
  <c r="GI12"/>
  <c r="GJ12" s="1"/>
  <c r="GK12" s="1"/>
  <c r="GH43"/>
  <c r="GH42"/>
  <c r="GH40"/>
  <c r="GH32"/>
  <c r="GH30"/>
  <c r="GH29"/>
  <c r="GH27"/>
  <c r="GH25"/>
  <c r="GH24"/>
  <c r="GH22"/>
  <c r="GH21"/>
  <c r="GH13"/>
  <c r="GH11"/>
  <c r="GH9"/>
  <c r="GI2"/>
  <c r="GJ2" s="1"/>
  <c r="GK2" s="1"/>
  <c r="HU5" i="38" l="1"/>
  <c r="HU9"/>
  <c r="HU8"/>
  <c r="HU6"/>
  <c r="HU3"/>
  <c r="HU7"/>
  <c r="HU4"/>
  <c r="HU10"/>
  <c r="HU2"/>
  <c r="GF3" i="42"/>
  <c r="GG3"/>
  <c r="GH3" s="1"/>
  <c r="GF4"/>
  <c r="GG4"/>
  <c r="GH4" s="1"/>
  <c r="GF5"/>
  <c r="GG5"/>
  <c r="GH5" s="1"/>
  <c r="GF6"/>
  <c r="GG6"/>
  <c r="GH6" s="1"/>
  <c r="GF7"/>
  <c r="GG7"/>
  <c r="GH7" s="1"/>
  <c r="GF8"/>
  <c r="GG8"/>
  <c r="GH8" s="1"/>
  <c r="GF9"/>
  <c r="GG9"/>
  <c r="GH9" s="1"/>
  <c r="GF10"/>
  <c r="GG10"/>
  <c r="GH10" s="1"/>
  <c r="GF11"/>
  <c r="GG11"/>
  <c r="GH11" s="1"/>
  <c r="GF12"/>
  <c r="GG12"/>
  <c r="GH12" s="1"/>
  <c r="GF13"/>
  <c r="GG13"/>
  <c r="GH13" s="1"/>
  <c r="GF14"/>
  <c r="GG14"/>
  <c r="GH14" s="1"/>
  <c r="GF15"/>
  <c r="GG15"/>
  <c r="GH15" s="1"/>
  <c r="GF16"/>
  <c r="GG16"/>
  <c r="GH16" s="1"/>
  <c r="GF17"/>
  <c r="GG17"/>
  <c r="GH17" s="1"/>
  <c r="GF18"/>
  <c r="GG18"/>
  <c r="GH18" s="1"/>
  <c r="GF19"/>
  <c r="GG19"/>
  <c r="GH19" s="1"/>
  <c r="GF20"/>
  <c r="GG20"/>
  <c r="GH20" s="1"/>
  <c r="GF21"/>
  <c r="GG21"/>
  <c r="GH21" s="1"/>
  <c r="GF22"/>
  <c r="GG22"/>
  <c r="GH22" s="1"/>
  <c r="GF23"/>
  <c r="GG23"/>
  <c r="GH23" s="1"/>
  <c r="GF24"/>
  <c r="GG24"/>
  <c r="GH24" s="1"/>
  <c r="GF25"/>
  <c r="GG25"/>
  <c r="GH25" s="1"/>
  <c r="GF26"/>
  <c r="GG26"/>
  <c r="GH26" s="1"/>
  <c r="GF27"/>
  <c r="GG27"/>
  <c r="GH27" s="1"/>
  <c r="GF28"/>
  <c r="GG28"/>
  <c r="GH28" s="1"/>
  <c r="GF29"/>
  <c r="GG29"/>
  <c r="GH29" s="1"/>
  <c r="GF30"/>
  <c r="GG30"/>
  <c r="GH30" s="1"/>
  <c r="GF31"/>
  <c r="GG31"/>
  <c r="GH31" s="1"/>
  <c r="GF32"/>
  <c r="GG32"/>
  <c r="GH32" s="1"/>
  <c r="GF33"/>
  <c r="GG33"/>
  <c r="GH33" s="1"/>
  <c r="GF34"/>
  <c r="GG34"/>
  <c r="GH34" s="1"/>
  <c r="GF35"/>
  <c r="GG35"/>
  <c r="GH35" s="1"/>
  <c r="GF36"/>
  <c r="GG36"/>
  <c r="GH36" s="1"/>
  <c r="GF37"/>
  <c r="GG37"/>
  <c r="GH37" s="1"/>
  <c r="GF38"/>
  <c r="GG38"/>
  <c r="GH38" s="1"/>
  <c r="GF39"/>
  <c r="GG39"/>
  <c r="GH39" s="1"/>
  <c r="GF40"/>
  <c r="GG40"/>
  <c r="GH40" s="1"/>
  <c r="GF41"/>
  <c r="GG41"/>
  <c r="GH41" s="1"/>
  <c r="GF42"/>
  <c r="GG42"/>
  <c r="GH42" s="1"/>
  <c r="GF43"/>
  <c r="GG43"/>
  <c r="GH43" s="1"/>
  <c r="GF3" i="41"/>
  <c r="GG3"/>
  <c r="GH3" s="1"/>
  <c r="GF4"/>
  <c r="GG4"/>
  <c r="GI4" s="1"/>
  <c r="GJ4" s="1"/>
  <c r="GK4" s="1"/>
  <c r="GF5"/>
  <c r="GG5"/>
  <c r="GH5" s="1"/>
  <c r="GF6"/>
  <c r="GG6"/>
  <c r="GH6" s="1"/>
  <c r="GF7"/>
  <c r="GG7"/>
  <c r="GH7" s="1"/>
  <c r="GF8"/>
  <c r="GG8"/>
  <c r="GH8" s="1"/>
  <c r="GF9"/>
  <c r="GG9"/>
  <c r="GI9" s="1"/>
  <c r="GJ9" s="1"/>
  <c r="GK9" s="1"/>
  <c r="GF10"/>
  <c r="GG10"/>
  <c r="GH10" s="1"/>
  <c r="GF11"/>
  <c r="GG11"/>
  <c r="GI11" s="1"/>
  <c r="GJ11" s="1"/>
  <c r="GK11" s="1"/>
  <c r="GF12"/>
  <c r="GG12"/>
  <c r="GI12" s="1"/>
  <c r="GJ12" s="1"/>
  <c r="GK12" s="1"/>
  <c r="GF13"/>
  <c r="GG13"/>
  <c r="GH13" s="1"/>
  <c r="GF14"/>
  <c r="GG14"/>
  <c r="GI14" s="1"/>
  <c r="GJ14" s="1"/>
  <c r="GK14" s="1"/>
  <c r="GF15"/>
  <c r="GG15"/>
  <c r="GH15" s="1"/>
  <c r="GF16"/>
  <c r="GG16"/>
  <c r="GI16" s="1"/>
  <c r="GJ16" s="1"/>
  <c r="GK16" s="1"/>
  <c r="GF17"/>
  <c r="GG17"/>
  <c r="GH17" s="1"/>
  <c r="GF18"/>
  <c r="GG18"/>
  <c r="GI18" s="1"/>
  <c r="GJ18" s="1"/>
  <c r="GK18" s="1"/>
  <c r="GF19"/>
  <c r="GG19"/>
  <c r="GH19" s="1"/>
  <c r="GF20"/>
  <c r="GG20"/>
  <c r="GI20" s="1"/>
  <c r="GJ20" s="1"/>
  <c r="GK20" s="1"/>
  <c r="GF21"/>
  <c r="GG21"/>
  <c r="GI21" s="1"/>
  <c r="GJ21" s="1"/>
  <c r="GK21" s="1"/>
  <c r="GF22"/>
  <c r="GG22"/>
  <c r="GH22" s="1"/>
  <c r="GF23"/>
  <c r="GG23"/>
  <c r="GI23" s="1"/>
  <c r="GJ23" s="1"/>
  <c r="GK23" s="1"/>
  <c r="GF24"/>
  <c r="GG24"/>
  <c r="GH24" s="1"/>
  <c r="GF25"/>
  <c r="GG25"/>
  <c r="GI25" s="1"/>
  <c r="GJ25" s="1"/>
  <c r="GK25" s="1"/>
  <c r="GF26"/>
  <c r="GG26"/>
  <c r="GI26" s="1"/>
  <c r="GJ26" s="1"/>
  <c r="GK26" s="1"/>
  <c r="GF27"/>
  <c r="GG27"/>
  <c r="GH27" s="1"/>
  <c r="GF28"/>
  <c r="GG28"/>
  <c r="GI28" s="1"/>
  <c r="GJ28" s="1"/>
  <c r="GK28" s="1"/>
  <c r="GF29"/>
  <c r="GG29"/>
  <c r="GH29" s="1"/>
  <c r="GF30"/>
  <c r="GG30"/>
  <c r="GI30" s="1"/>
  <c r="GJ30" s="1"/>
  <c r="GK30" s="1"/>
  <c r="GF31"/>
  <c r="GG31"/>
  <c r="GH31" s="1"/>
  <c r="GF32"/>
  <c r="GG32"/>
  <c r="GI32" s="1"/>
  <c r="GJ32" s="1"/>
  <c r="GK32" s="1"/>
  <c r="GF33"/>
  <c r="GG33"/>
  <c r="GI33" s="1"/>
  <c r="GJ33" s="1"/>
  <c r="GK33" s="1"/>
  <c r="GF34"/>
  <c r="GG34"/>
  <c r="GH34" s="1"/>
  <c r="GF35"/>
  <c r="GG35"/>
  <c r="GI35" s="1"/>
  <c r="GJ35" s="1"/>
  <c r="GK35" s="1"/>
  <c r="GF36"/>
  <c r="GG36"/>
  <c r="GI36" s="1"/>
  <c r="GJ36" s="1"/>
  <c r="GK36" s="1"/>
  <c r="GF37"/>
  <c r="GG37"/>
  <c r="GH37" s="1"/>
  <c r="GF38"/>
  <c r="GG38"/>
  <c r="GI38" s="1"/>
  <c r="GJ38" s="1"/>
  <c r="GK38" s="1"/>
  <c r="GF39"/>
  <c r="GG39"/>
  <c r="GH39" s="1"/>
  <c r="GF40"/>
  <c r="GG40"/>
  <c r="GI40" s="1"/>
  <c r="GJ40" s="1"/>
  <c r="GK40" s="1"/>
  <c r="GF41"/>
  <c r="GG41"/>
  <c r="GH41" s="1"/>
  <c r="GF42"/>
  <c r="GG42"/>
  <c r="GI42" s="1"/>
  <c r="GJ42" s="1"/>
  <c r="GK42" s="1"/>
  <c r="GF43"/>
  <c r="GG43"/>
  <c r="GH43" s="1"/>
  <c r="GG2" i="42"/>
  <c r="GH2" s="1"/>
  <c r="GF2"/>
  <c r="GG2" i="41"/>
  <c r="GH2" s="1"/>
  <c r="GF2"/>
  <c r="FT44" i="42"/>
  <c r="FU44"/>
  <c r="FV44" s="1"/>
  <c r="FT45"/>
  <c r="FU45"/>
  <c r="FW45" s="1"/>
  <c r="FX45" s="1"/>
  <c r="FY45" s="1"/>
  <c r="FT46"/>
  <c r="FU46"/>
  <c r="FV46" s="1"/>
  <c r="FM3" i="40"/>
  <c r="FN3"/>
  <c r="FO3" s="1"/>
  <c r="FM4"/>
  <c r="FN4"/>
  <c r="FO4" s="1"/>
  <c r="FM5"/>
  <c r="FN5"/>
  <c r="FO5" s="1"/>
  <c r="FM6"/>
  <c r="FN6"/>
  <c r="FO6" s="1"/>
  <c r="FM7"/>
  <c r="FN7"/>
  <c r="FO7" s="1"/>
  <c r="FM8"/>
  <c r="FN8"/>
  <c r="FO8" s="1"/>
  <c r="FM9"/>
  <c r="FN9"/>
  <c r="FO9" s="1"/>
  <c r="FM10"/>
  <c r="FN10"/>
  <c r="FO10" s="1"/>
  <c r="FM11"/>
  <c r="FN11"/>
  <c r="FO11" s="1"/>
  <c r="FM12"/>
  <c r="FN12"/>
  <c r="FO12" s="1"/>
  <c r="FM13"/>
  <c r="FN13"/>
  <c r="FO13" s="1"/>
  <c r="FM14"/>
  <c r="FN14"/>
  <c r="FO14" s="1"/>
  <c r="FM15"/>
  <c r="FN15"/>
  <c r="FO15" s="1"/>
  <c r="FM16"/>
  <c r="FN16"/>
  <c r="FO16" s="1"/>
  <c r="FM17"/>
  <c r="FN17"/>
  <c r="FO17" s="1"/>
  <c r="FM18"/>
  <c r="FN18"/>
  <c r="FO18" s="1"/>
  <c r="FM19"/>
  <c r="FN19"/>
  <c r="FO19" s="1"/>
  <c r="FM20"/>
  <c r="FN20"/>
  <c r="FO20" s="1"/>
  <c r="FM21"/>
  <c r="FN21"/>
  <c r="FO21" s="1"/>
  <c r="FM22"/>
  <c r="FN22"/>
  <c r="FO22" s="1"/>
  <c r="FM23"/>
  <c r="FN23"/>
  <c r="FO23" s="1"/>
  <c r="FM24"/>
  <c r="FN24"/>
  <c r="FP24" s="1"/>
  <c r="FQ24" s="1"/>
  <c r="FR24" s="1"/>
  <c r="FM25"/>
  <c r="FN25"/>
  <c r="FO25" s="1"/>
  <c r="FM26"/>
  <c r="FN26"/>
  <c r="FO26" s="1"/>
  <c r="FM27"/>
  <c r="FN27"/>
  <c r="FP27" s="1"/>
  <c r="FQ27" s="1"/>
  <c r="FR27" s="1"/>
  <c r="FM28"/>
  <c r="FN28"/>
  <c r="FO28" s="1"/>
  <c r="FM29"/>
  <c r="FN29"/>
  <c r="FP29" s="1"/>
  <c r="FQ29" s="1"/>
  <c r="FR29" s="1"/>
  <c r="FM30"/>
  <c r="FN30"/>
  <c r="FO30" s="1"/>
  <c r="FM31"/>
  <c r="FN31"/>
  <c r="FO31" s="1"/>
  <c r="FM32"/>
  <c r="FN32"/>
  <c r="FO32" s="1"/>
  <c r="FM33"/>
  <c r="FN33"/>
  <c r="FO33" s="1"/>
  <c r="FM34"/>
  <c r="FN34"/>
  <c r="FO34" s="1"/>
  <c r="FM35"/>
  <c r="FN35"/>
  <c r="FO35" s="1"/>
  <c r="FM36"/>
  <c r="FN36"/>
  <c r="FP36" s="1"/>
  <c r="FQ36" s="1"/>
  <c r="FR36" s="1"/>
  <c r="FM37"/>
  <c r="FN37"/>
  <c r="FO37" s="1"/>
  <c r="FM38"/>
  <c r="FN38"/>
  <c r="FO38" s="1"/>
  <c r="FM39"/>
  <c r="FN39"/>
  <c r="FO39" s="1"/>
  <c r="FM40"/>
  <c r="FN40"/>
  <c r="FO40" s="1"/>
  <c r="FM41"/>
  <c r="FN41"/>
  <c r="FO41" s="1"/>
  <c r="FM42"/>
  <c r="FN42"/>
  <c r="FP42" s="1"/>
  <c r="FQ42" s="1"/>
  <c r="FR42" s="1"/>
  <c r="FM43"/>
  <c r="FN43"/>
  <c r="FP43" s="1"/>
  <c r="FQ43" s="1"/>
  <c r="FR43" s="1"/>
  <c r="FM44"/>
  <c r="FN44"/>
  <c r="FO44" s="1"/>
  <c r="FM45"/>
  <c r="FN45"/>
  <c r="FP45" s="1"/>
  <c r="FQ45" s="1"/>
  <c r="FR45" s="1"/>
  <c r="FM46"/>
  <c r="FN46"/>
  <c r="FP46" s="1"/>
  <c r="FQ46" s="1"/>
  <c r="FR46" s="1"/>
  <c r="FN2"/>
  <c r="FO2" s="1"/>
  <c r="FM2"/>
  <c r="FT3" i="41"/>
  <c r="FU3"/>
  <c r="FV3" s="1"/>
  <c r="FT4"/>
  <c r="FU4"/>
  <c r="FV4" s="1"/>
  <c r="FT5"/>
  <c r="FU5"/>
  <c r="FV5" s="1"/>
  <c r="FT6"/>
  <c r="FU6"/>
  <c r="FV6" s="1"/>
  <c r="FT7"/>
  <c r="FU7"/>
  <c r="FV7" s="1"/>
  <c r="FT8"/>
  <c r="FU8"/>
  <c r="FV8" s="1"/>
  <c r="FT9"/>
  <c r="FU9"/>
  <c r="FV9" s="1"/>
  <c r="FT10"/>
  <c r="FU10"/>
  <c r="FV10" s="1"/>
  <c r="FT11"/>
  <c r="FU11"/>
  <c r="FV11" s="1"/>
  <c r="FT12"/>
  <c r="FU12"/>
  <c r="FV12" s="1"/>
  <c r="FT13"/>
  <c r="FU13"/>
  <c r="FV13" s="1"/>
  <c r="FT14"/>
  <c r="FU14"/>
  <c r="FV14" s="1"/>
  <c r="FT15"/>
  <c r="FU15"/>
  <c r="FV15" s="1"/>
  <c r="FT16"/>
  <c r="FU16"/>
  <c r="FV16" s="1"/>
  <c r="FT17"/>
  <c r="FU17"/>
  <c r="FV17" s="1"/>
  <c r="FT18"/>
  <c r="FU18"/>
  <c r="FV18" s="1"/>
  <c r="FT19"/>
  <c r="FU19"/>
  <c r="FV19" s="1"/>
  <c r="FT20"/>
  <c r="FU20"/>
  <c r="FV20" s="1"/>
  <c r="FT21"/>
  <c r="FU21"/>
  <c r="FV21" s="1"/>
  <c r="FT22"/>
  <c r="FU22"/>
  <c r="FV22" s="1"/>
  <c r="FT23"/>
  <c r="FU23"/>
  <c r="FV23" s="1"/>
  <c r="FT24"/>
  <c r="FU24"/>
  <c r="FV24" s="1"/>
  <c r="FT25"/>
  <c r="FU25"/>
  <c r="FV25" s="1"/>
  <c r="FT26"/>
  <c r="FU26"/>
  <c r="FV26" s="1"/>
  <c r="FT27"/>
  <c r="FU27"/>
  <c r="FV27" s="1"/>
  <c r="FT28"/>
  <c r="FU28"/>
  <c r="FV28" s="1"/>
  <c r="FT29"/>
  <c r="FU29"/>
  <c r="FV29" s="1"/>
  <c r="FT30"/>
  <c r="FU30"/>
  <c r="FV30" s="1"/>
  <c r="FT31"/>
  <c r="FU31"/>
  <c r="FV31" s="1"/>
  <c r="FT32"/>
  <c r="FU32"/>
  <c r="FV32" s="1"/>
  <c r="FT33"/>
  <c r="FU33"/>
  <c r="FV33" s="1"/>
  <c r="FT34"/>
  <c r="FU34"/>
  <c r="FV34" s="1"/>
  <c r="FT35"/>
  <c r="FU35"/>
  <c r="FV35" s="1"/>
  <c r="FT36"/>
  <c r="FU36"/>
  <c r="FV36" s="1"/>
  <c r="FT37"/>
  <c r="FU37"/>
  <c r="FV37" s="1"/>
  <c r="FT38"/>
  <c r="FU38"/>
  <c r="FW38" s="1"/>
  <c r="FX38" s="1"/>
  <c r="FY38" s="1"/>
  <c r="FT39"/>
  <c r="FU39"/>
  <c r="FV39" s="1"/>
  <c r="FT40"/>
  <c r="FU40"/>
  <c r="FW40" s="1"/>
  <c r="FX40" s="1"/>
  <c r="FY40" s="1"/>
  <c r="FT41"/>
  <c r="FU41"/>
  <c r="FV41" s="1"/>
  <c r="FT42"/>
  <c r="FU42"/>
  <c r="FW42" s="1"/>
  <c r="FX42" s="1"/>
  <c r="FY42" s="1"/>
  <c r="FT43"/>
  <c r="FU43"/>
  <c r="FV43" s="1"/>
  <c r="FT3" i="42"/>
  <c r="FU3"/>
  <c r="FW3" s="1"/>
  <c r="FX3" s="1"/>
  <c r="FY3" s="1"/>
  <c r="FT4"/>
  <c r="FU4"/>
  <c r="FV4" s="1"/>
  <c r="FT5"/>
  <c r="FU5"/>
  <c r="FW5" s="1"/>
  <c r="FX5" s="1"/>
  <c r="FY5" s="1"/>
  <c r="FT6"/>
  <c r="FU6"/>
  <c r="FV6" s="1"/>
  <c r="FT7"/>
  <c r="FU7"/>
  <c r="FV7" s="1"/>
  <c r="FT8"/>
  <c r="FU8"/>
  <c r="FV8" s="1"/>
  <c r="FT9"/>
  <c r="FU9"/>
  <c r="FV9" s="1"/>
  <c r="FT10"/>
  <c r="FU10"/>
  <c r="FV10" s="1"/>
  <c r="FT11"/>
  <c r="FU11"/>
  <c r="FV11" s="1"/>
  <c r="FT12"/>
  <c r="FU12"/>
  <c r="FV12" s="1"/>
  <c r="FT13"/>
  <c r="FU13"/>
  <c r="FV13" s="1"/>
  <c r="FT14"/>
  <c r="FU14"/>
  <c r="FV14" s="1"/>
  <c r="FT15"/>
  <c r="FU15"/>
  <c r="FV15" s="1"/>
  <c r="FT16"/>
  <c r="FU16"/>
  <c r="FV16" s="1"/>
  <c r="FT17"/>
  <c r="FU17"/>
  <c r="FV17" s="1"/>
  <c r="FT18"/>
  <c r="FU18"/>
  <c r="FV18" s="1"/>
  <c r="FT19"/>
  <c r="FU19"/>
  <c r="FV19" s="1"/>
  <c r="FT20"/>
  <c r="FU20"/>
  <c r="FV20" s="1"/>
  <c r="FT21"/>
  <c r="FU21"/>
  <c r="FV21" s="1"/>
  <c r="FT22"/>
  <c r="FU22"/>
  <c r="FV22" s="1"/>
  <c r="FT23"/>
  <c r="FU23"/>
  <c r="FV23" s="1"/>
  <c r="FT24"/>
  <c r="FU24"/>
  <c r="FV24" s="1"/>
  <c r="FT25"/>
  <c r="FU25"/>
  <c r="FV25" s="1"/>
  <c r="FT26"/>
  <c r="FU26"/>
  <c r="FV26" s="1"/>
  <c r="FT27"/>
  <c r="FU27"/>
  <c r="FV27" s="1"/>
  <c r="FT28"/>
  <c r="FU28"/>
  <c r="FV28" s="1"/>
  <c r="FT29"/>
  <c r="FU29"/>
  <c r="FV29" s="1"/>
  <c r="FT30"/>
  <c r="FU30"/>
  <c r="FV30" s="1"/>
  <c r="FT31"/>
  <c r="FU31"/>
  <c r="FV31" s="1"/>
  <c r="FT32"/>
  <c r="FU32"/>
  <c r="FV32" s="1"/>
  <c r="FT33"/>
  <c r="FU33"/>
  <c r="FV33" s="1"/>
  <c r="FT34"/>
  <c r="FU34"/>
  <c r="FV34" s="1"/>
  <c r="FT35"/>
  <c r="FU35"/>
  <c r="FV35" s="1"/>
  <c r="FT36"/>
  <c r="FU36"/>
  <c r="FV36" s="1"/>
  <c r="FT37"/>
  <c r="FU37"/>
  <c r="FV37" s="1"/>
  <c r="FT38"/>
  <c r="FU38"/>
  <c r="FV38" s="1"/>
  <c r="FT39"/>
  <c r="FU39"/>
  <c r="FV39" s="1"/>
  <c r="FT40"/>
  <c r="FU40"/>
  <c r="FV40" s="1"/>
  <c r="FT41"/>
  <c r="FU41"/>
  <c r="FV41" s="1"/>
  <c r="FT42"/>
  <c r="FU42"/>
  <c r="FV42" s="1"/>
  <c r="FT43"/>
  <c r="FU43"/>
  <c r="FV43" s="1"/>
  <c r="FT3" i="35"/>
  <c r="FU3"/>
  <c r="FV3" s="1"/>
  <c r="FT4"/>
  <c r="FU4"/>
  <c r="FV4" s="1"/>
  <c r="FT5"/>
  <c r="FU5"/>
  <c r="FV5" s="1"/>
  <c r="FT6"/>
  <c r="FU6"/>
  <c r="FV6" s="1"/>
  <c r="FT7"/>
  <c r="FU7"/>
  <c r="FV7" s="1"/>
  <c r="FT8"/>
  <c r="FU8"/>
  <c r="FV8" s="1"/>
  <c r="FT9"/>
  <c r="FU9"/>
  <c r="FV9" s="1"/>
  <c r="FT10"/>
  <c r="FU10"/>
  <c r="FV10" s="1"/>
  <c r="FT11"/>
  <c r="FU11"/>
  <c r="FV11" s="1"/>
  <c r="FT12"/>
  <c r="FU12"/>
  <c r="FV12" s="1"/>
  <c r="FT13"/>
  <c r="FU13"/>
  <c r="FV13" s="1"/>
  <c r="FT14"/>
  <c r="FU14"/>
  <c r="FV14" s="1"/>
  <c r="FT15"/>
  <c r="FU15"/>
  <c r="FV15" s="1"/>
  <c r="FT16"/>
  <c r="FU16"/>
  <c r="FV16" s="1"/>
  <c r="FT17"/>
  <c r="FU17"/>
  <c r="FV17" s="1"/>
  <c r="FT18"/>
  <c r="FU18"/>
  <c r="FV18" s="1"/>
  <c r="FT19"/>
  <c r="FU19"/>
  <c r="FV19" s="1"/>
  <c r="FT20"/>
  <c r="FU20"/>
  <c r="FV20" s="1"/>
  <c r="FT21"/>
  <c r="FU21"/>
  <c r="FV21" s="1"/>
  <c r="FT22"/>
  <c r="FU22"/>
  <c r="FV22" s="1"/>
  <c r="FT23"/>
  <c r="FU23"/>
  <c r="FV23" s="1"/>
  <c r="FT24"/>
  <c r="FU24"/>
  <c r="FV24" s="1"/>
  <c r="FT25"/>
  <c r="FU25"/>
  <c r="FV25" s="1"/>
  <c r="FT26"/>
  <c r="FU26"/>
  <c r="FV26" s="1"/>
  <c r="FT27"/>
  <c r="FU27"/>
  <c r="FV27" s="1"/>
  <c r="FT28"/>
  <c r="FU28"/>
  <c r="FV28" s="1"/>
  <c r="FT29"/>
  <c r="FU29"/>
  <c r="FV29" s="1"/>
  <c r="FT30"/>
  <c r="FU30"/>
  <c r="FV30" s="1"/>
  <c r="FT31"/>
  <c r="FU31"/>
  <c r="FV31" s="1"/>
  <c r="FT32"/>
  <c r="FU32"/>
  <c r="FV32" s="1"/>
  <c r="FT33"/>
  <c r="FU33"/>
  <c r="FV33" s="1"/>
  <c r="FT34"/>
  <c r="FU34"/>
  <c r="FV34" s="1"/>
  <c r="FT35"/>
  <c r="FU35"/>
  <c r="FV35" s="1"/>
  <c r="FT36"/>
  <c r="FU36"/>
  <c r="FV36" s="1"/>
  <c r="FT37"/>
  <c r="FU37"/>
  <c r="FV37" s="1"/>
  <c r="FT38"/>
  <c r="FU38"/>
  <c r="FV38" s="1"/>
  <c r="FT39"/>
  <c r="FU39"/>
  <c r="FV39" s="1"/>
  <c r="FT40"/>
  <c r="FU40"/>
  <c r="FV40" s="1"/>
  <c r="FT41"/>
  <c r="FU41"/>
  <c r="FV41" s="1"/>
  <c r="FT42"/>
  <c r="FU42"/>
  <c r="FV42" s="1"/>
  <c r="FT43"/>
  <c r="FU43"/>
  <c r="FV43" s="1"/>
  <c r="FU2" i="41"/>
  <c r="FW2" s="1"/>
  <c r="FX2" s="1"/>
  <c r="FY2" s="1"/>
  <c r="FT2"/>
  <c r="FU2" i="42"/>
  <c r="FW2" s="1"/>
  <c r="FX2" s="1"/>
  <c r="FY2" s="1"/>
  <c r="FT2"/>
  <c r="FU2" i="35"/>
  <c r="FW2" s="1"/>
  <c r="FX2" s="1"/>
  <c r="FY2" s="1"/>
  <c r="FT2"/>
  <c r="GI43" i="42" l="1"/>
  <c r="GJ43" s="1"/>
  <c r="GK43" s="1"/>
  <c r="GI42"/>
  <c r="GJ42" s="1"/>
  <c r="GK42" s="1"/>
  <c r="GI41"/>
  <c r="GJ41" s="1"/>
  <c r="GK41" s="1"/>
  <c r="GI33"/>
  <c r="GJ33" s="1"/>
  <c r="GK33" s="1"/>
  <c r="GI29"/>
  <c r="GJ29" s="1"/>
  <c r="GK29" s="1"/>
  <c r="GI23"/>
  <c r="GJ23" s="1"/>
  <c r="GK23" s="1"/>
  <c r="GI7" i="41"/>
  <c r="GJ7" s="1"/>
  <c r="GK7" s="1"/>
  <c r="GI8"/>
  <c r="GJ8" s="1"/>
  <c r="GK8" s="1"/>
  <c r="GI6"/>
  <c r="GJ6" s="1"/>
  <c r="GK6" s="1"/>
  <c r="GI5"/>
  <c r="GJ5" s="1"/>
  <c r="GK5" s="1"/>
  <c r="GI40" i="42"/>
  <c r="GJ40" s="1"/>
  <c r="GK40" s="1"/>
  <c r="GI32"/>
  <c r="GJ32" s="1"/>
  <c r="GK32" s="1"/>
  <c r="GI28"/>
  <c r="GJ28" s="1"/>
  <c r="GK28" s="1"/>
  <c r="GI22"/>
  <c r="GJ22" s="1"/>
  <c r="GK22" s="1"/>
  <c r="GI39"/>
  <c r="GJ39" s="1"/>
  <c r="GK39" s="1"/>
  <c r="GI38"/>
  <c r="GJ38" s="1"/>
  <c r="GK38" s="1"/>
  <c r="GI37"/>
  <c r="GJ37" s="1"/>
  <c r="GK37" s="1"/>
  <c r="GI36"/>
  <c r="GJ36" s="1"/>
  <c r="GK36" s="1"/>
  <c r="GI35"/>
  <c r="GJ35" s="1"/>
  <c r="GK35" s="1"/>
  <c r="GI34"/>
  <c r="GJ34" s="1"/>
  <c r="GK34" s="1"/>
  <c r="GI31"/>
  <c r="GJ31" s="1"/>
  <c r="GK31" s="1"/>
  <c r="GI30"/>
  <c r="GJ30" s="1"/>
  <c r="GK30" s="1"/>
  <c r="GI27"/>
  <c r="GJ27" s="1"/>
  <c r="GK27" s="1"/>
  <c r="GI26"/>
  <c r="GJ26" s="1"/>
  <c r="GK26" s="1"/>
  <c r="GI25"/>
  <c r="GJ25" s="1"/>
  <c r="GK25" s="1"/>
  <c r="GI24"/>
  <c r="GJ24" s="1"/>
  <c r="GK24" s="1"/>
  <c r="GI21"/>
  <c r="GJ21" s="1"/>
  <c r="GK21" s="1"/>
  <c r="GI20"/>
  <c r="GJ20" s="1"/>
  <c r="GK20" s="1"/>
  <c r="GI19"/>
  <c r="GJ19" s="1"/>
  <c r="GK19" s="1"/>
  <c r="GI18"/>
  <c r="GJ18" s="1"/>
  <c r="GK18" s="1"/>
  <c r="GI17"/>
  <c r="GJ17" s="1"/>
  <c r="GK17" s="1"/>
  <c r="GI16"/>
  <c r="GJ16" s="1"/>
  <c r="GK16" s="1"/>
  <c r="GI15"/>
  <c r="GJ15" s="1"/>
  <c r="GK15" s="1"/>
  <c r="GI14"/>
  <c r="GJ14" s="1"/>
  <c r="GK14" s="1"/>
  <c r="GI13"/>
  <c r="GJ13" s="1"/>
  <c r="GK13" s="1"/>
  <c r="GI12"/>
  <c r="GJ12" s="1"/>
  <c r="GK12" s="1"/>
  <c r="GI11"/>
  <c r="GJ11" s="1"/>
  <c r="GK11" s="1"/>
  <c r="GI10"/>
  <c r="GJ10" s="1"/>
  <c r="GK10" s="1"/>
  <c r="GI9"/>
  <c r="GJ9" s="1"/>
  <c r="GK9" s="1"/>
  <c r="GI8"/>
  <c r="GJ8" s="1"/>
  <c r="GK8" s="1"/>
  <c r="GI7"/>
  <c r="GJ7" s="1"/>
  <c r="GK7" s="1"/>
  <c r="GI6"/>
  <c r="GJ6" s="1"/>
  <c r="GK6" s="1"/>
  <c r="GI5"/>
  <c r="GJ5" s="1"/>
  <c r="GK5" s="1"/>
  <c r="GI4"/>
  <c r="GJ4" s="1"/>
  <c r="GK4" s="1"/>
  <c r="GI3"/>
  <c r="GJ3" s="1"/>
  <c r="GK3" s="1"/>
  <c r="GI43" i="41"/>
  <c r="GJ43" s="1"/>
  <c r="GK43" s="1"/>
  <c r="GI41"/>
  <c r="GJ41" s="1"/>
  <c r="GK41" s="1"/>
  <c r="GI39"/>
  <c r="GJ39" s="1"/>
  <c r="GK39" s="1"/>
  <c r="GI37"/>
  <c r="GJ37" s="1"/>
  <c r="GK37" s="1"/>
  <c r="GI34"/>
  <c r="GJ34" s="1"/>
  <c r="GK34" s="1"/>
  <c r="GI31"/>
  <c r="GJ31" s="1"/>
  <c r="GK31" s="1"/>
  <c r="GI29"/>
  <c r="GJ29" s="1"/>
  <c r="GK29" s="1"/>
  <c r="GI27"/>
  <c r="GJ27" s="1"/>
  <c r="GK27" s="1"/>
  <c r="GI24"/>
  <c r="GJ24" s="1"/>
  <c r="GK24" s="1"/>
  <c r="GI22"/>
  <c r="GJ22" s="1"/>
  <c r="GK22" s="1"/>
  <c r="GI19"/>
  <c r="GJ19" s="1"/>
  <c r="GK19" s="1"/>
  <c r="GI17"/>
  <c r="GJ17" s="1"/>
  <c r="GK17" s="1"/>
  <c r="GI15"/>
  <c r="GJ15" s="1"/>
  <c r="GK15" s="1"/>
  <c r="GI13"/>
  <c r="GJ13" s="1"/>
  <c r="GK13" s="1"/>
  <c r="GI10"/>
  <c r="GJ10" s="1"/>
  <c r="GK10" s="1"/>
  <c r="GI3"/>
  <c r="GJ3" s="1"/>
  <c r="GK3" s="1"/>
  <c r="GH42"/>
  <c r="GH40"/>
  <c r="GH38"/>
  <c r="GH36"/>
  <c r="GH35"/>
  <c r="GH33"/>
  <c r="GH32"/>
  <c r="GH30"/>
  <c r="GH28"/>
  <c r="GH26"/>
  <c r="GH25"/>
  <c r="GH23"/>
  <c r="GH21"/>
  <c r="GH20"/>
  <c r="GH18"/>
  <c r="GH16"/>
  <c r="GH14"/>
  <c r="GH12"/>
  <c r="GH11"/>
  <c r="GH9"/>
  <c r="GH4"/>
  <c r="GI2"/>
  <c r="GJ2" s="1"/>
  <c r="GK2" s="1"/>
  <c r="GI2" i="42"/>
  <c r="GJ2" s="1"/>
  <c r="GK2" s="1"/>
  <c r="FW46"/>
  <c r="FX46" s="1"/>
  <c r="FY46" s="1"/>
  <c r="FW44"/>
  <c r="FX44" s="1"/>
  <c r="FY44" s="1"/>
  <c r="FV45"/>
  <c r="FW32"/>
  <c r="FX32" s="1"/>
  <c r="FY32" s="1"/>
  <c r="FW30"/>
  <c r="FX30" s="1"/>
  <c r="FY30" s="1"/>
  <c r="FW28"/>
  <c r="FX28" s="1"/>
  <c r="FY28" s="1"/>
  <c r="FW26"/>
  <c r="FX26" s="1"/>
  <c r="FY26" s="1"/>
  <c r="FW24"/>
  <c r="FX24" s="1"/>
  <c r="FY24" s="1"/>
  <c r="FW22"/>
  <c r="FX22" s="1"/>
  <c r="FY22" s="1"/>
  <c r="FW20"/>
  <c r="FX20" s="1"/>
  <c r="FY20" s="1"/>
  <c r="FW18"/>
  <c r="FX18" s="1"/>
  <c r="FY18" s="1"/>
  <c r="FW16"/>
  <c r="FX16" s="1"/>
  <c r="FY16" s="1"/>
  <c r="FW14"/>
  <c r="FX14" s="1"/>
  <c r="FY14" s="1"/>
  <c r="FW12"/>
  <c r="FX12" s="1"/>
  <c r="FY12" s="1"/>
  <c r="FW10"/>
  <c r="FX10" s="1"/>
  <c r="FY10" s="1"/>
  <c r="FW8"/>
  <c r="FX8" s="1"/>
  <c r="FY8" s="1"/>
  <c r="FW28" i="41"/>
  <c r="FX28" s="1"/>
  <c r="FY28" s="1"/>
  <c r="FW20"/>
  <c r="FX20" s="1"/>
  <c r="FY20" s="1"/>
  <c r="FW4"/>
  <c r="FX4" s="1"/>
  <c r="FY4" s="1"/>
  <c r="FW39"/>
  <c r="FX39" s="1"/>
  <c r="FY39" s="1"/>
  <c r="FW36"/>
  <c r="FX36" s="1"/>
  <c r="FY36" s="1"/>
  <c r="FW34"/>
  <c r="FX34" s="1"/>
  <c r="FY34" s="1"/>
  <c r="FW32"/>
  <c r="FX32" s="1"/>
  <c r="FY32" s="1"/>
  <c r="FW30"/>
  <c r="FX30" s="1"/>
  <c r="FY30" s="1"/>
  <c r="FW26"/>
  <c r="FX26" s="1"/>
  <c r="FY26" s="1"/>
  <c r="FW24"/>
  <c r="FX24" s="1"/>
  <c r="FY24" s="1"/>
  <c r="FW22"/>
  <c r="FX22" s="1"/>
  <c r="FY22" s="1"/>
  <c r="FW18"/>
  <c r="FX18" s="1"/>
  <c r="FY18" s="1"/>
  <c r="FW16"/>
  <c r="FX16" s="1"/>
  <c r="FY16" s="1"/>
  <c r="FW14"/>
  <c r="FX14" s="1"/>
  <c r="FY14" s="1"/>
  <c r="FW12"/>
  <c r="FX12" s="1"/>
  <c r="FY12" s="1"/>
  <c r="FW10"/>
  <c r="FX10" s="1"/>
  <c r="FY10" s="1"/>
  <c r="FW8"/>
  <c r="FX8" s="1"/>
  <c r="FY8" s="1"/>
  <c r="FW6"/>
  <c r="FX6" s="1"/>
  <c r="FY6" s="1"/>
  <c r="FV2"/>
  <c r="FW37"/>
  <c r="FX37" s="1"/>
  <c r="FY37" s="1"/>
  <c r="FW35"/>
  <c r="FX35" s="1"/>
  <c r="FY35" s="1"/>
  <c r="FW33"/>
  <c r="FX33" s="1"/>
  <c r="FY33" s="1"/>
  <c r="FW31"/>
  <c r="FX31" s="1"/>
  <c r="FY31" s="1"/>
  <c r="FW29"/>
  <c r="FX29" s="1"/>
  <c r="FY29" s="1"/>
  <c r="FW27"/>
  <c r="FX27" s="1"/>
  <c r="FY27" s="1"/>
  <c r="FW25"/>
  <c r="FX25" s="1"/>
  <c r="FY25" s="1"/>
  <c r="FW23"/>
  <c r="FX23" s="1"/>
  <c r="FY23" s="1"/>
  <c r="FW21"/>
  <c r="FX21" s="1"/>
  <c r="FY21" s="1"/>
  <c r="FW19"/>
  <c r="FX19" s="1"/>
  <c r="FY19" s="1"/>
  <c r="FW17"/>
  <c r="FX17" s="1"/>
  <c r="FY17" s="1"/>
  <c r="FW15"/>
  <c r="FX15" s="1"/>
  <c r="FY15" s="1"/>
  <c r="FW13"/>
  <c r="FX13" s="1"/>
  <c r="FY13" s="1"/>
  <c r="FW11"/>
  <c r="FX11" s="1"/>
  <c r="FY11" s="1"/>
  <c r="FW9"/>
  <c r="FX9" s="1"/>
  <c r="FY9" s="1"/>
  <c r="FW7"/>
  <c r="FX7" s="1"/>
  <c r="FY7" s="1"/>
  <c r="FW5"/>
  <c r="FX5" s="1"/>
  <c r="FY5" s="1"/>
  <c r="FW3"/>
  <c r="FX3" s="1"/>
  <c r="FY3" s="1"/>
  <c r="FV2" i="42"/>
  <c r="FW31"/>
  <c r="FX31" s="1"/>
  <c r="FY31" s="1"/>
  <c r="FW29"/>
  <c r="FX29" s="1"/>
  <c r="FY29" s="1"/>
  <c r="FW27"/>
  <c r="FX27" s="1"/>
  <c r="FY27" s="1"/>
  <c r="FW25"/>
  <c r="FX25" s="1"/>
  <c r="FY25" s="1"/>
  <c r="FW23"/>
  <c r="FX23" s="1"/>
  <c r="FY23" s="1"/>
  <c r="FW21"/>
  <c r="FX21" s="1"/>
  <c r="FY21" s="1"/>
  <c r="FW19"/>
  <c r="FX19" s="1"/>
  <c r="FY19" s="1"/>
  <c r="FW17"/>
  <c r="FX17" s="1"/>
  <c r="FY17" s="1"/>
  <c r="FW15"/>
  <c r="FX15" s="1"/>
  <c r="FY15" s="1"/>
  <c r="FW13"/>
  <c r="FX13" s="1"/>
  <c r="FY13" s="1"/>
  <c r="FW11"/>
  <c r="FX11" s="1"/>
  <c r="FY11" s="1"/>
  <c r="FW9"/>
  <c r="FX9" s="1"/>
  <c r="FY9" s="1"/>
  <c r="FW7"/>
  <c r="FX7" s="1"/>
  <c r="FY7" s="1"/>
  <c r="FV2" i="35"/>
  <c r="FP39" i="40"/>
  <c r="FQ39" s="1"/>
  <c r="FR39" s="1"/>
  <c r="FP35"/>
  <c r="FQ35" s="1"/>
  <c r="FR35" s="1"/>
  <c r="FP38"/>
  <c r="FQ38" s="1"/>
  <c r="FR38" s="1"/>
  <c r="FP34"/>
  <c r="FQ34" s="1"/>
  <c r="FR34" s="1"/>
  <c r="FP33"/>
  <c r="FQ33" s="1"/>
  <c r="FR33" s="1"/>
  <c r="FP32"/>
  <c r="FQ32" s="1"/>
  <c r="FR32" s="1"/>
  <c r="FP31"/>
  <c r="FQ31" s="1"/>
  <c r="FR31" s="1"/>
  <c r="FP25"/>
  <c r="FQ25" s="1"/>
  <c r="FR25" s="1"/>
  <c r="FP23"/>
  <c r="FQ23" s="1"/>
  <c r="FR23" s="1"/>
  <c r="FP22"/>
  <c r="FQ22" s="1"/>
  <c r="FR22" s="1"/>
  <c r="FP21"/>
  <c r="FQ21" s="1"/>
  <c r="FR21" s="1"/>
  <c r="FP20"/>
  <c r="FQ20" s="1"/>
  <c r="FR20" s="1"/>
  <c r="FP19"/>
  <c r="FQ19" s="1"/>
  <c r="FR19" s="1"/>
  <c r="FP18"/>
  <c r="FQ18" s="1"/>
  <c r="FR18" s="1"/>
  <c r="FP17"/>
  <c r="FQ17" s="1"/>
  <c r="FR17" s="1"/>
  <c r="FP16"/>
  <c r="FQ16" s="1"/>
  <c r="FR16" s="1"/>
  <c r="FP15"/>
  <c r="FQ15" s="1"/>
  <c r="FR15" s="1"/>
  <c r="FP14"/>
  <c r="FQ14" s="1"/>
  <c r="FR14" s="1"/>
  <c r="FP13"/>
  <c r="FQ13" s="1"/>
  <c r="FR13" s="1"/>
  <c r="FP12"/>
  <c r="FQ12" s="1"/>
  <c r="FR12" s="1"/>
  <c r="FP11"/>
  <c r="FQ11" s="1"/>
  <c r="FR11" s="1"/>
  <c r="FP10"/>
  <c r="FQ10" s="1"/>
  <c r="FR10" s="1"/>
  <c r="FP9"/>
  <c r="FQ9" s="1"/>
  <c r="FR9" s="1"/>
  <c r="FP8"/>
  <c r="FQ8" s="1"/>
  <c r="FR8" s="1"/>
  <c r="FP7"/>
  <c r="FQ7" s="1"/>
  <c r="FR7" s="1"/>
  <c r="FP6"/>
  <c r="FQ6" s="1"/>
  <c r="FR6" s="1"/>
  <c r="FP5"/>
  <c r="FQ5" s="1"/>
  <c r="FR5" s="1"/>
  <c r="FP4"/>
  <c r="FQ4" s="1"/>
  <c r="FR4" s="1"/>
  <c r="FP3"/>
  <c r="FQ3" s="1"/>
  <c r="FR3" s="1"/>
  <c r="FP44"/>
  <c r="FQ44" s="1"/>
  <c r="FR44" s="1"/>
  <c r="FP41"/>
  <c r="FQ41" s="1"/>
  <c r="FR41" s="1"/>
  <c r="FP40"/>
  <c r="FQ40" s="1"/>
  <c r="FR40" s="1"/>
  <c r="FP37"/>
  <c r="FQ37" s="1"/>
  <c r="FR37" s="1"/>
  <c r="FP30"/>
  <c r="FQ30" s="1"/>
  <c r="FR30" s="1"/>
  <c r="FP28"/>
  <c r="FQ28" s="1"/>
  <c r="FR28" s="1"/>
  <c r="FP26"/>
  <c r="FQ26" s="1"/>
  <c r="FR26" s="1"/>
  <c r="FO46"/>
  <c r="FO45"/>
  <c r="FO43"/>
  <c r="FO42"/>
  <c r="FO36"/>
  <c r="FO29"/>
  <c r="FO27"/>
  <c r="FO24"/>
  <c r="FP2"/>
  <c r="FQ2" s="1"/>
  <c r="FR2" s="1"/>
  <c r="FW43" i="35"/>
  <c r="FX43" s="1"/>
  <c r="FY43" s="1"/>
  <c r="FW42"/>
  <c r="FX42" s="1"/>
  <c r="FY42" s="1"/>
  <c r="FW41"/>
  <c r="FX41" s="1"/>
  <c r="FY41" s="1"/>
  <c r="FW40"/>
  <c r="FX40" s="1"/>
  <c r="FY40" s="1"/>
  <c r="FW39"/>
  <c r="FX39" s="1"/>
  <c r="FY39" s="1"/>
  <c r="FW38"/>
  <c r="FX38" s="1"/>
  <c r="FY38" s="1"/>
  <c r="FW37"/>
  <c r="FX37" s="1"/>
  <c r="FY37" s="1"/>
  <c r="FW36"/>
  <c r="FX36" s="1"/>
  <c r="FY36" s="1"/>
  <c r="FW35"/>
  <c r="FX35" s="1"/>
  <c r="FY35" s="1"/>
  <c r="FW34"/>
  <c r="FX34" s="1"/>
  <c r="FY34" s="1"/>
  <c r="FW33"/>
  <c r="FX33" s="1"/>
  <c r="FY33" s="1"/>
  <c r="FW32"/>
  <c r="FX32" s="1"/>
  <c r="FY32" s="1"/>
  <c r="FW31"/>
  <c r="FX31" s="1"/>
  <c r="FY31" s="1"/>
  <c r="FW30"/>
  <c r="FX30" s="1"/>
  <c r="FY30" s="1"/>
  <c r="FW29"/>
  <c r="FX29" s="1"/>
  <c r="FY29" s="1"/>
  <c r="FW28"/>
  <c r="FX28" s="1"/>
  <c r="FY28" s="1"/>
  <c r="FW27"/>
  <c r="FX27" s="1"/>
  <c r="FY27" s="1"/>
  <c r="FW26"/>
  <c r="FX26" s="1"/>
  <c r="FY26" s="1"/>
  <c r="FW25"/>
  <c r="FX25" s="1"/>
  <c r="FY25" s="1"/>
  <c r="FW24"/>
  <c r="FX24" s="1"/>
  <c r="FY24" s="1"/>
  <c r="FW23"/>
  <c r="FX23" s="1"/>
  <c r="FY23" s="1"/>
  <c r="FW22"/>
  <c r="FX22" s="1"/>
  <c r="FY22" s="1"/>
  <c r="FW21"/>
  <c r="FX21" s="1"/>
  <c r="FY21" s="1"/>
  <c r="FW20"/>
  <c r="FX20" s="1"/>
  <c r="FY20" s="1"/>
  <c r="FW19"/>
  <c r="FX19" s="1"/>
  <c r="FY19" s="1"/>
  <c r="FW18"/>
  <c r="FX18" s="1"/>
  <c r="FY18" s="1"/>
  <c r="FW17"/>
  <c r="FX17" s="1"/>
  <c r="FY17" s="1"/>
  <c r="FW16"/>
  <c r="FX16" s="1"/>
  <c r="FY16" s="1"/>
  <c r="FW15"/>
  <c r="FX15" s="1"/>
  <c r="FY15" s="1"/>
  <c r="FW14"/>
  <c r="FX14" s="1"/>
  <c r="FY14" s="1"/>
  <c r="FW13"/>
  <c r="FX13" s="1"/>
  <c r="FY13" s="1"/>
  <c r="FW12"/>
  <c r="FX12" s="1"/>
  <c r="FY12" s="1"/>
  <c r="FW11"/>
  <c r="FX11" s="1"/>
  <c r="FY11" s="1"/>
  <c r="FW10"/>
  <c r="FX10" s="1"/>
  <c r="FY10" s="1"/>
  <c r="FW9"/>
  <c r="FX9" s="1"/>
  <c r="FY9" s="1"/>
  <c r="FW8"/>
  <c r="FX8" s="1"/>
  <c r="FY8" s="1"/>
  <c r="FW7"/>
  <c r="FX7" s="1"/>
  <c r="FY7" s="1"/>
  <c r="FW6"/>
  <c r="FX6" s="1"/>
  <c r="FY6" s="1"/>
  <c r="FW5"/>
  <c r="FX5" s="1"/>
  <c r="FY5" s="1"/>
  <c r="FW4"/>
  <c r="FX4" s="1"/>
  <c r="FY4" s="1"/>
  <c r="FW3"/>
  <c r="FX3" s="1"/>
  <c r="FY3" s="1"/>
  <c r="FW43" i="42"/>
  <c r="FX43" s="1"/>
  <c r="FY43" s="1"/>
  <c r="FW42"/>
  <c r="FX42" s="1"/>
  <c r="FY42" s="1"/>
  <c r="FW41"/>
  <c r="FX41" s="1"/>
  <c r="FY41" s="1"/>
  <c r="FW40"/>
  <c r="FX40" s="1"/>
  <c r="FY40" s="1"/>
  <c r="FW39"/>
  <c r="FX39" s="1"/>
  <c r="FY39" s="1"/>
  <c r="FW38"/>
  <c r="FX38" s="1"/>
  <c r="FY38" s="1"/>
  <c r="FW37"/>
  <c r="FX37" s="1"/>
  <c r="FY37" s="1"/>
  <c r="FW36"/>
  <c r="FX36" s="1"/>
  <c r="FY36" s="1"/>
  <c r="FW35"/>
  <c r="FX35" s="1"/>
  <c r="FY35" s="1"/>
  <c r="FW34"/>
  <c r="FX34" s="1"/>
  <c r="FY34" s="1"/>
  <c r="FW33"/>
  <c r="FX33" s="1"/>
  <c r="FY33" s="1"/>
  <c r="FW6"/>
  <c r="FX6" s="1"/>
  <c r="FY6" s="1"/>
  <c r="FW4"/>
  <c r="FX4" s="1"/>
  <c r="FY4" s="1"/>
  <c r="FW43" i="41"/>
  <c r="FX43" s="1"/>
  <c r="FY43" s="1"/>
  <c r="FW41"/>
  <c r="FX41" s="1"/>
  <c r="FY41" s="1"/>
  <c r="FV5" i="42"/>
  <c r="FV3"/>
  <c r="FV42" i="41"/>
  <c r="FV40"/>
  <c r="FV38"/>
  <c r="FH46" i="42" l="1"/>
  <c r="FI46"/>
  <c r="FJ46" s="1"/>
  <c r="FH44"/>
  <c r="FI44"/>
  <c r="FJ44" s="1"/>
  <c r="FH45"/>
  <c r="FI45"/>
  <c r="FJ45" s="1"/>
  <c r="FK44" l="1"/>
  <c r="FL44" s="1"/>
  <c r="FM44" s="1"/>
  <c r="FK46"/>
  <c r="FL46" s="1"/>
  <c r="FM46" s="1"/>
  <c r="FK45"/>
  <c r="FL45" s="1"/>
  <c r="FM45" s="1"/>
  <c r="FI3" i="41" l="1"/>
  <c r="FJ3" s="1"/>
  <c r="FH4"/>
  <c r="FI4"/>
  <c r="FJ4" s="1"/>
  <c r="FH5"/>
  <c r="FI5"/>
  <c r="FJ5" s="1"/>
  <c r="FH6"/>
  <c r="FI6"/>
  <c r="FJ6" s="1"/>
  <c r="FH7"/>
  <c r="FI7"/>
  <c r="FJ7" s="1"/>
  <c r="FH8"/>
  <c r="FI8"/>
  <c r="FJ8" s="1"/>
  <c r="FH9"/>
  <c r="FI9"/>
  <c r="FJ9" s="1"/>
  <c r="FH10"/>
  <c r="FI10"/>
  <c r="FJ10" s="1"/>
  <c r="FH11"/>
  <c r="FI11"/>
  <c r="FJ11" s="1"/>
  <c r="FH12"/>
  <c r="FI12"/>
  <c r="FJ12" s="1"/>
  <c r="FH13"/>
  <c r="FI13"/>
  <c r="FJ13" s="1"/>
  <c r="FH14"/>
  <c r="FI14"/>
  <c r="FJ14" s="1"/>
  <c r="FH15"/>
  <c r="FI15"/>
  <c r="FJ15" s="1"/>
  <c r="FH16"/>
  <c r="FI16"/>
  <c r="FJ16" s="1"/>
  <c r="FH17"/>
  <c r="FI17"/>
  <c r="FJ17" s="1"/>
  <c r="FH18"/>
  <c r="FI18"/>
  <c r="FJ18" s="1"/>
  <c r="FH19"/>
  <c r="FI19"/>
  <c r="FJ19" s="1"/>
  <c r="FH20"/>
  <c r="FI20"/>
  <c r="FJ20" s="1"/>
  <c r="FH21"/>
  <c r="FI21"/>
  <c r="FJ21" s="1"/>
  <c r="FH22"/>
  <c r="FI22"/>
  <c r="FJ22" s="1"/>
  <c r="FH23"/>
  <c r="FI23"/>
  <c r="FJ23" s="1"/>
  <c r="FH24"/>
  <c r="FI24"/>
  <c r="FJ24" s="1"/>
  <c r="FH25"/>
  <c r="FI25"/>
  <c r="FJ25" s="1"/>
  <c r="FH26"/>
  <c r="FI26"/>
  <c r="FJ26" s="1"/>
  <c r="FH27"/>
  <c r="FI27"/>
  <c r="FJ27" s="1"/>
  <c r="FH28"/>
  <c r="FI28"/>
  <c r="FJ28" s="1"/>
  <c r="FH29"/>
  <c r="FI29"/>
  <c r="FJ29" s="1"/>
  <c r="FH30"/>
  <c r="FI30"/>
  <c r="FJ30" s="1"/>
  <c r="FH31"/>
  <c r="FI31"/>
  <c r="FJ31" s="1"/>
  <c r="FH32"/>
  <c r="FI32"/>
  <c r="FJ32" s="1"/>
  <c r="FH33"/>
  <c r="FI33"/>
  <c r="FJ33" s="1"/>
  <c r="FH34"/>
  <c r="FI34"/>
  <c r="FJ34" s="1"/>
  <c r="FH35"/>
  <c r="FI35"/>
  <c r="FJ35" s="1"/>
  <c r="FH36"/>
  <c r="FI36"/>
  <c r="FJ36" s="1"/>
  <c r="FH37"/>
  <c r="FI37"/>
  <c r="FJ37" s="1"/>
  <c r="FH38"/>
  <c r="FI38"/>
  <c r="FJ38" s="1"/>
  <c r="FH39"/>
  <c r="FI39"/>
  <c r="FJ39" s="1"/>
  <c r="FH40"/>
  <c r="FI40"/>
  <c r="FJ40" s="1"/>
  <c r="FH41"/>
  <c r="FI41"/>
  <c r="FJ41" s="1"/>
  <c r="FH42"/>
  <c r="FI42"/>
  <c r="FJ42" s="1"/>
  <c r="FH43"/>
  <c r="FI43"/>
  <c r="FJ43" s="1"/>
  <c r="FH3" i="42"/>
  <c r="FI3"/>
  <c r="FJ3" s="1"/>
  <c r="FH4"/>
  <c r="FI4"/>
  <c r="FJ4" s="1"/>
  <c r="FH5"/>
  <c r="FI5"/>
  <c r="FJ5" s="1"/>
  <c r="FH6"/>
  <c r="FI6"/>
  <c r="FJ6" s="1"/>
  <c r="FH7"/>
  <c r="FI7"/>
  <c r="FJ7" s="1"/>
  <c r="FH8"/>
  <c r="FI8"/>
  <c r="FK8" s="1"/>
  <c r="FL8" s="1"/>
  <c r="FM8" s="1"/>
  <c r="FH9"/>
  <c r="FI9"/>
  <c r="FJ9" s="1"/>
  <c r="FH10"/>
  <c r="FI10"/>
  <c r="FK10" s="1"/>
  <c r="FL10" s="1"/>
  <c r="FM10" s="1"/>
  <c r="FH11"/>
  <c r="FI11"/>
  <c r="FJ11" s="1"/>
  <c r="FH12"/>
  <c r="FI12"/>
  <c r="FJ12" s="1"/>
  <c r="FH13"/>
  <c r="FI13"/>
  <c r="FK13" s="1"/>
  <c r="FL13" s="1"/>
  <c r="FM13" s="1"/>
  <c r="FH14"/>
  <c r="FI14"/>
  <c r="FJ14" s="1"/>
  <c r="FH15"/>
  <c r="FI15"/>
  <c r="FK15" s="1"/>
  <c r="FL15" s="1"/>
  <c r="FM15" s="1"/>
  <c r="FH16"/>
  <c r="FI16"/>
  <c r="FJ16" s="1"/>
  <c r="FH17"/>
  <c r="FI17"/>
  <c r="FJ17" s="1"/>
  <c r="FH18"/>
  <c r="FI18"/>
  <c r="FJ18" s="1"/>
  <c r="FH19"/>
  <c r="FI19"/>
  <c r="FJ19" s="1"/>
  <c r="FH20"/>
  <c r="FI20"/>
  <c r="FJ20" s="1"/>
  <c r="FH21"/>
  <c r="FI21"/>
  <c r="FJ21" s="1"/>
  <c r="FH22"/>
  <c r="FI22"/>
  <c r="FJ22" s="1"/>
  <c r="FH23"/>
  <c r="FI23"/>
  <c r="FJ23" s="1"/>
  <c r="FH24"/>
  <c r="FI24"/>
  <c r="FJ24" s="1"/>
  <c r="FH25"/>
  <c r="FI25"/>
  <c r="FJ25" s="1"/>
  <c r="FH26"/>
  <c r="FI26"/>
  <c r="FJ26" s="1"/>
  <c r="FH27"/>
  <c r="FI27"/>
  <c r="FJ27" s="1"/>
  <c r="FH28"/>
  <c r="FI28"/>
  <c r="FJ28" s="1"/>
  <c r="FH29"/>
  <c r="FI29"/>
  <c r="FJ29" s="1"/>
  <c r="FH30"/>
  <c r="FI30"/>
  <c r="FJ30" s="1"/>
  <c r="FH31"/>
  <c r="FI31"/>
  <c r="FJ31" s="1"/>
  <c r="FH32"/>
  <c r="FI32"/>
  <c r="FJ32" s="1"/>
  <c r="FH33"/>
  <c r="FI33"/>
  <c r="FJ33" s="1"/>
  <c r="FH34"/>
  <c r="FI34"/>
  <c r="FJ34" s="1"/>
  <c r="FH35"/>
  <c r="FI35"/>
  <c r="FJ35" s="1"/>
  <c r="FH36"/>
  <c r="FI36"/>
  <c r="FJ36" s="1"/>
  <c r="FH37"/>
  <c r="FI37"/>
  <c r="FJ37" s="1"/>
  <c r="FH38"/>
  <c r="FI38"/>
  <c r="FJ38" s="1"/>
  <c r="FH39"/>
  <c r="FI39"/>
  <c r="FJ39" s="1"/>
  <c r="FH40"/>
  <c r="FI40"/>
  <c r="FJ40" s="1"/>
  <c r="FH41"/>
  <c r="FI41"/>
  <c r="FJ41" s="1"/>
  <c r="FH42"/>
  <c r="FI42"/>
  <c r="FJ42" s="1"/>
  <c r="FH43"/>
  <c r="FI43"/>
  <c r="FJ43" s="1"/>
  <c r="FH3" i="35"/>
  <c r="FI3"/>
  <c r="FJ3" s="1"/>
  <c r="FH4"/>
  <c r="FI4"/>
  <c r="FJ4" s="1"/>
  <c r="FH5"/>
  <c r="FI5"/>
  <c r="FJ5" s="1"/>
  <c r="FH6"/>
  <c r="FI6"/>
  <c r="FJ6" s="1"/>
  <c r="FH7"/>
  <c r="FI7"/>
  <c r="FJ7" s="1"/>
  <c r="FH8"/>
  <c r="FI8"/>
  <c r="FJ8" s="1"/>
  <c r="FH9"/>
  <c r="FI9"/>
  <c r="FJ9" s="1"/>
  <c r="FH10"/>
  <c r="FI10"/>
  <c r="FJ10" s="1"/>
  <c r="FH11"/>
  <c r="FI11"/>
  <c r="FJ11" s="1"/>
  <c r="FH12"/>
  <c r="FI12"/>
  <c r="FJ12" s="1"/>
  <c r="FH13"/>
  <c r="FI13"/>
  <c r="FJ13" s="1"/>
  <c r="FH14"/>
  <c r="FI14"/>
  <c r="FJ14" s="1"/>
  <c r="FH15"/>
  <c r="FI15"/>
  <c r="FJ15" s="1"/>
  <c r="FH16"/>
  <c r="FI16"/>
  <c r="FJ16" s="1"/>
  <c r="FH17"/>
  <c r="FI17"/>
  <c r="FJ17" s="1"/>
  <c r="FH18"/>
  <c r="FI18"/>
  <c r="FJ18" s="1"/>
  <c r="FH19"/>
  <c r="FI19"/>
  <c r="FJ19" s="1"/>
  <c r="FH20"/>
  <c r="FI20"/>
  <c r="FJ20" s="1"/>
  <c r="FH21"/>
  <c r="FI21"/>
  <c r="FJ21" s="1"/>
  <c r="FH22"/>
  <c r="FI22"/>
  <c r="FJ22" s="1"/>
  <c r="FH23"/>
  <c r="FI23"/>
  <c r="FJ23" s="1"/>
  <c r="FH24"/>
  <c r="FI24"/>
  <c r="FJ24" s="1"/>
  <c r="FH25"/>
  <c r="FI25"/>
  <c r="FJ25" s="1"/>
  <c r="FH26"/>
  <c r="FI26"/>
  <c r="FJ26" s="1"/>
  <c r="FH27"/>
  <c r="FI27"/>
  <c r="FJ27" s="1"/>
  <c r="FH28"/>
  <c r="FI28"/>
  <c r="FJ28" s="1"/>
  <c r="FH29"/>
  <c r="FI29"/>
  <c r="FJ29" s="1"/>
  <c r="FH30"/>
  <c r="FI30"/>
  <c r="FJ30" s="1"/>
  <c r="FH31"/>
  <c r="FI31"/>
  <c r="FJ31" s="1"/>
  <c r="FH32"/>
  <c r="FI32"/>
  <c r="FJ32" s="1"/>
  <c r="FH33"/>
  <c r="FI33"/>
  <c r="FJ33" s="1"/>
  <c r="FH34"/>
  <c r="FI34"/>
  <c r="FJ34" s="1"/>
  <c r="FH35"/>
  <c r="FI35"/>
  <c r="FJ35" s="1"/>
  <c r="FH36"/>
  <c r="FI36"/>
  <c r="FJ36" s="1"/>
  <c r="FH37"/>
  <c r="FI37"/>
  <c r="FJ37" s="1"/>
  <c r="FH38"/>
  <c r="FI38"/>
  <c r="FJ38" s="1"/>
  <c r="FH39"/>
  <c r="FI39"/>
  <c r="FJ39" s="1"/>
  <c r="FH40"/>
  <c r="FI40"/>
  <c r="FJ40" s="1"/>
  <c r="FH41"/>
  <c r="FI41"/>
  <c r="FJ41" s="1"/>
  <c r="FH42"/>
  <c r="FI42"/>
  <c r="FJ42" s="1"/>
  <c r="FH43"/>
  <c r="FI43"/>
  <c r="FJ43" s="1"/>
  <c r="FI2" i="41"/>
  <c r="FJ2" s="1"/>
  <c r="FH2"/>
  <c r="FI2" i="42"/>
  <c r="FJ2" s="1"/>
  <c r="FH2"/>
  <c r="FI2" i="35"/>
  <c r="FJ2" s="1"/>
  <c r="FH2"/>
  <c r="FK22" i="42" l="1"/>
  <c r="FL22" s="1"/>
  <c r="FM22" s="1"/>
  <c r="FK20"/>
  <c r="FL20" s="1"/>
  <c r="FM20" s="1"/>
  <c r="FK18"/>
  <c r="FL18" s="1"/>
  <c r="FM18" s="1"/>
  <c r="FK9"/>
  <c r="FL9" s="1"/>
  <c r="FM9" s="1"/>
  <c r="FK6"/>
  <c r="FL6" s="1"/>
  <c r="FM6" s="1"/>
  <c r="FK4"/>
  <c r="FL4" s="1"/>
  <c r="FM4" s="1"/>
  <c r="FK43" i="41"/>
  <c r="FL43" s="1"/>
  <c r="FM43" s="1"/>
  <c r="FK33"/>
  <c r="FL33" s="1"/>
  <c r="FM33" s="1"/>
  <c r="FK41"/>
  <c r="FL41" s="1"/>
  <c r="FM41" s="1"/>
  <c r="FK27"/>
  <c r="FL27" s="1"/>
  <c r="FM27" s="1"/>
  <c r="FK39"/>
  <c r="FL39" s="1"/>
  <c r="FM39" s="1"/>
  <c r="FK37"/>
  <c r="FL37" s="1"/>
  <c r="FM37" s="1"/>
  <c r="FK35"/>
  <c r="FL35" s="1"/>
  <c r="FM35" s="1"/>
  <c r="FK31"/>
  <c r="FL31" s="1"/>
  <c r="FM31" s="1"/>
  <c r="FK29"/>
  <c r="FL29" s="1"/>
  <c r="FM29" s="1"/>
  <c r="FK25"/>
  <c r="FL25" s="1"/>
  <c r="FM25" s="1"/>
  <c r="FK23"/>
  <c r="FL23" s="1"/>
  <c r="FM23" s="1"/>
  <c r="FK21"/>
  <c r="FL21" s="1"/>
  <c r="FM21" s="1"/>
  <c r="FK19"/>
  <c r="FL19" s="1"/>
  <c r="FM19" s="1"/>
  <c r="FK17"/>
  <c r="FL17" s="1"/>
  <c r="FM17" s="1"/>
  <c r="FK15"/>
  <c r="FL15" s="1"/>
  <c r="FM15" s="1"/>
  <c r="FK13"/>
  <c r="FL13" s="1"/>
  <c r="FM13" s="1"/>
  <c r="FK11"/>
  <c r="FL11" s="1"/>
  <c r="FM11" s="1"/>
  <c r="FK9"/>
  <c r="FL9" s="1"/>
  <c r="FM9" s="1"/>
  <c r="FK7"/>
  <c r="FL7" s="1"/>
  <c r="FM7" s="1"/>
  <c r="FK5"/>
  <c r="FL5" s="1"/>
  <c r="FM5" s="1"/>
  <c r="FK3"/>
  <c r="FL3" s="1"/>
  <c r="FM3" s="1"/>
  <c r="FK23" i="42"/>
  <c r="FL23" s="1"/>
  <c r="FM23" s="1"/>
  <c r="FK21"/>
  <c r="FL21" s="1"/>
  <c r="FM21" s="1"/>
  <c r="FK19"/>
  <c r="FL19" s="1"/>
  <c r="FM19" s="1"/>
  <c r="FK17"/>
  <c r="FL17" s="1"/>
  <c r="FM17" s="1"/>
  <c r="FK7"/>
  <c r="FL7" s="1"/>
  <c r="FM7" s="1"/>
  <c r="FK5"/>
  <c r="FL5" s="1"/>
  <c r="FM5" s="1"/>
  <c r="FK3"/>
  <c r="FL3" s="1"/>
  <c r="FM3" s="1"/>
  <c r="FK42" i="41"/>
  <c r="FL42" s="1"/>
  <c r="FM42" s="1"/>
  <c r="FK40"/>
  <c r="FL40" s="1"/>
  <c r="FM40" s="1"/>
  <c r="FK38"/>
  <c r="FL38" s="1"/>
  <c r="FM38" s="1"/>
  <c r="FK36"/>
  <c r="FL36" s="1"/>
  <c r="FM36" s="1"/>
  <c r="FK34"/>
  <c r="FL34" s="1"/>
  <c r="FM34" s="1"/>
  <c r="FK32"/>
  <c r="FL32" s="1"/>
  <c r="FM32" s="1"/>
  <c r="FK30"/>
  <c r="FL30" s="1"/>
  <c r="FM30" s="1"/>
  <c r="FK28"/>
  <c r="FL28" s="1"/>
  <c r="FM28" s="1"/>
  <c r="FK26"/>
  <c r="FL26" s="1"/>
  <c r="FM26" s="1"/>
  <c r="FK24"/>
  <c r="FL24" s="1"/>
  <c r="FM24" s="1"/>
  <c r="FK22"/>
  <c r="FL22" s="1"/>
  <c r="FM22" s="1"/>
  <c r="FK20"/>
  <c r="FL20" s="1"/>
  <c r="FM20" s="1"/>
  <c r="FK18"/>
  <c r="FL18" s="1"/>
  <c r="FM18" s="1"/>
  <c r="FK16"/>
  <c r="FL16" s="1"/>
  <c r="FM16" s="1"/>
  <c r="FK14"/>
  <c r="FL14" s="1"/>
  <c r="FM14" s="1"/>
  <c r="FK12"/>
  <c r="FL12" s="1"/>
  <c r="FM12" s="1"/>
  <c r="FK10"/>
  <c r="FL10" s="1"/>
  <c r="FM10" s="1"/>
  <c r="FK8"/>
  <c r="FL8" s="1"/>
  <c r="FM8" s="1"/>
  <c r="FK6"/>
  <c r="FL6" s="1"/>
  <c r="FM6" s="1"/>
  <c r="FK4"/>
  <c r="FL4" s="1"/>
  <c r="FM4" s="1"/>
  <c r="FK43" i="35"/>
  <c r="FL43" s="1"/>
  <c r="FM43" s="1"/>
  <c r="FK42"/>
  <c r="FL42" s="1"/>
  <c r="FM42" s="1"/>
  <c r="FK41"/>
  <c r="FL41" s="1"/>
  <c r="FM41" s="1"/>
  <c r="FK40"/>
  <c r="FL40" s="1"/>
  <c r="FM40" s="1"/>
  <c r="FK39"/>
  <c r="FL39" s="1"/>
  <c r="FM39" s="1"/>
  <c r="FK38"/>
  <c r="FL38" s="1"/>
  <c r="FM38" s="1"/>
  <c r="FK37"/>
  <c r="FL37" s="1"/>
  <c r="FM37" s="1"/>
  <c r="FK36"/>
  <c r="FL36" s="1"/>
  <c r="FM36" s="1"/>
  <c r="FK35"/>
  <c r="FL35" s="1"/>
  <c r="FM35" s="1"/>
  <c r="FK34"/>
  <c r="FL34" s="1"/>
  <c r="FM34" s="1"/>
  <c r="FK33"/>
  <c r="FL33" s="1"/>
  <c r="FM33" s="1"/>
  <c r="FK32"/>
  <c r="FL32" s="1"/>
  <c r="FM32" s="1"/>
  <c r="FK31"/>
  <c r="FL31" s="1"/>
  <c r="FM31" s="1"/>
  <c r="FK30"/>
  <c r="FL30" s="1"/>
  <c r="FM30" s="1"/>
  <c r="FK29"/>
  <c r="FL29" s="1"/>
  <c r="FM29" s="1"/>
  <c r="FK28"/>
  <c r="FL28" s="1"/>
  <c r="FM28" s="1"/>
  <c r="FK27"/>
  <c r="FL27" s="1"/>
  <c r="FM27" s="1"/>
  <c r="FK26"/>
  <c r="FL26" s="1"/>
  <c r="FM26" s="1"/>
  <c r="FK25"/>
  <c r="FL25" s="1"/>
  <c r="FM25" s="1"/>
  <c r="FK24"/>
  <c r="FL24" s="1"/>
  <c r="FM24" s="1"/>
  <c r="FK23"/>
  <c r="FL23" s="1"/>
  <c r="FM23" s="1"/>
  <c r="FK22"/>
  <c r="FL22" s="1"/>
  <c r="FM22" s="1"/>
  <c r="FK21"/>
  <c r="FL21" s="1"/>
  <c r="FM21" s="1"/>
  <c r="FK20"/>
  <c r="FL20" s="1"/>
  <c r="FM20" s="1"/>
  <c r="FK19"/>
  <c r="FL19" s="1"/>
  <c r="FM19" s="1"/>
  <c r="FK18"/>
  <c r="FL18" s="1"/>
  <c r="FM18" s="1"/>
  <c r="FK17"/>
  <c r="FL17" s="1"/>
  <c r="FM17" s="1"/>
  <c r="FK16"/>
  <c r="FL16" s="1"/>
  <c r="FM16" s="1"/>
  <c r="FK15"/>
  <c r="FL15" s="1"/>
  <c r="FM15" s="1"/>
  <c r="FK14"/>
  <c r="FL14" s="1"/>
  <c r="FM14" s="1"/>
  <c r="FK13"/>
  <c r="FL13" s="1"/>
  <c r="FM13" s="1"/>
  <c r="FK12"/>
  <c r="FL12" s="1"/>
  <c r="FM12" s="1"/>
  <c r="FK11"/>
  <c r="FL11" s="1"/>
  <c r="FM11" s="1"/>
  <c r="FK10"/>
  <c r="FL10" s="1"/>
  <c r="FM10" s="1"/>
  <c r="FK9"/>
  <c r="FL9" s="1"/>
  <c r="FM9" s="1"/>
  <c r="FK8"/>
  <c r="FL8" s="1"/>
  <c r="FM8" s="1"/>
  <c r="FK7"/>
  <c r="FL7" s="1"/>
  <c r="FM7" s="1"/>
  <c r="FK6"/>
  <c r="FL6" s="1"/>
  <c r="FM6" s="1"/>
  <c r="FK5"/>
  <c r="FL5" s="1"/>
  <c r="FM5" s="1"/>
  <c r="FK4"/>
  <c r="FL4" s="1"/>
  <c r="FM4" s="1"/>
  <c r="FK3"/>
  <c r="FL3" s="1"/>
  <c r="FM3" s="1"/>
  <c r="FK43" i="42"/>
  <c r="FL43" s="1"/>
  <c r="FM43" s="1"/>
  <c r="FK42"/>
  <c r="FL42" s="1"/>
  <c r="FM42" s="1"/>
  <c r="FK41"/>
  <c r="FL41" s="1"/>
  <c r="FM41" s="1"/>
  <c r="FK40"/>
  <c r="FL40" s="1"/>
  <c r="FM40" s="1"/>
  <c r="FK39"/>
  <c r="FL39" s="1"/>
  <c r="FM39" s="1"/>
  <c r="FK38"/>
  <c r="FL38" s="1"/>
  <c r="FM38" s="1"/>
  <c r="FK37"/>
  <c r="FL37" s="1"/>
  <c r="FM37" s="1"/>
  <c r="FK36"/>
  <c r="FL36" s="1"/>
  <c r="FM36" s="1"/>
  <c r="FK35"/>
  <c r="FL35" s="1"/>
  <c r="FM35" s="1"/>
  <c r="FK34"/>
  <c r="FL34" s="1"/>
  <c r="FM34" s="1"/>
  <c r="FK33"/>
  <c r="FL33" s="1"/>
  <c r="FM33" s="1"/>
  <c r="FK32"/>
  <c r="FL32" s="1"/>
  <c r="FM32" s="1"/>
  <c r="FK31"/>
  <c r="FL31" s="1"/>
  <c r="FM31" s="1"/>
  <c r="FK30"/>
  <c r="FL30" s="1"/>
  <c r="FM30" s="1"/>
  <c r="FK29"/>
  <c r="FL29" s="1"/>
  <c r="FM29" s="1"/>
  <c r="FK28"/>
  <c r="FL28" s="1"/>
  <c r="FM28" s="1"/>
  <c r="FK27"/>
  <c r="FL27" s="1"/>
  <c r="FM27" s="1"/>
  <c r="FK26"/>
  <c r="FL26" s="1"/>
  <c r="FM26" s="1"/>
  <c r="FK25"/>
  <c r="FL25" s="1"/>
  <c r="FM25" s="1"/>
  <c r="FK24"/>
  <c r="FL24" s="1"/>
  <c r="FM24" s="1"/>
  <c r="FK16"/>
  <c r="FL16" s="1"/>
  <c r="FM16" s="1"/>
  <c r="FK14"/>
  <c r="FL14" s="1"/>
  <c r="FM14" s="1"/>
  <c r="FK12"/>
  <c r="FL12" s="1"/>
  <c r="FM12" s="1"/>
  <c r="FK11"/>
  <c r="FL11" s="1"/>
  <c r="FM11" s="1"/>
  <c r="FJ15"/>
  <c r="FJ13"/>
  <c r="FJ10"/>
  <c r="FJ8"/>
  <c r="FK2" i="35"/>
  <c r="FL2" s="1"/>
  <c r="FM2" s="1"/>
  <c r="FK2" i="42"/>
  <c r="FL2" s="1"/>
  <c r="FM2" s="1"/>
  <c r="FK2" i="41"/>
  <c r="FL2" s="1"/>
  <c r="FM2" s="1"/>
  <c r="GR3" i="38"/>
  <c r="GS3"/>
  <c r="GU3" s="1"/>
  <c r="GV3" s="1"/>
  <c r="GW3" s="1"/>
  <c r="HD3"/>
  <c r="HE3"/>
  <c r="GR4"/>
  <c r="GS4"/>
  <c r="GT4" s="1"/>
  <c r="HD4"/>
  <c r="HE4"/>
  <c r="GR5"/>
  <c r="GS5"/>
  <c r="GT5" s="1"/>
  <c r="HD5"/>
  <c r="HE5"/>
  <c r="GR6"/>
  <c r="GS6"/>
  <c r="GT6" s="1"/>
  <c r="HD6"/>
  <c r="HE6"/>
  <c r="GR7"/>
  <c r="GS7"/>
  <c r="GT7" s="1"/>
  <c r="HD7"/>
  <c r="HE7"/>
  <c r="GR8"/>
  <c r="GS8"/>
  <c r="GT8" s="1"/>
  <c r="HD8"/>
  <c r="HE8"/>
  <c r="GR9"/>
  <c r="GS9"/>
  <c r="GT9" s="1"/>
  <c r="HD9"/>
  <c r="HE9"/>
  <c r="GR10"/>
  <c r="GS10"/>
  <c r="GT10" s="1"/>
  <c r="HD10"/>
  <c r="HE10"/>
  <c r="HE2"/>
  <c r="HD2"/>
  <c r="GS2"/>
  <c r="GU2" s="1"/>
  <c r="GV2" s="1"/>
  <c r="GW2" s="1"/>
  <c r="GR2"/>
  <c r="DE46" i="42"/>
  <c r="DF46"/>
  <c r="DG46" s="1"/>
  <c r="DQ46"/>
  <c r="DR46"/>
  <c r="DS46" s="1"/>
  <c r="EJ46"/>
  <c r="EK46"/>
  <c r="EL46" l="1"/>
  <c r="HA46"/>
  <c r="HB46" s="1"/>
  <c r="HF9" i="38"/>
  <c r="HF8"/>
  <c r="HF7"/>
  <c r="HF6"/>
  <c r="HF5"/>
  <c r="HF4"/>
  <c r="HG3"/>
  <c r="HH3" s="1"/>
  <c r="HF10"/>
  <c r="HG7"/>
  <c r="HH7" s="1"/>
  <c r="HG5"/>
  <c r="HH5" s="1"/>
  <c r="HG9"/>
  <c r="HH9" s="1"/>
  <c r="HG8"/>
  <c r="HH8" s="1"/>
  <c r="HG6"/>
  <c r="HH6" s="1"/>
  <c r="HG4"/>
  <c r="HH4" s="1"/>
  <c r="HG10"/>
  <c r="HH10" s="1"/>
  <c r="GT2"/>
  <c r="GU10"/>
  <c r="GV10" s="1"/>
  <c r="GW10" s="1"/>
  <c r="GU9"/>
  <c r="GV9" s="1"/>
  <c r="GW9" s="1"/>
  <c r="GU8"/>
  <c r="GV8" s="1"/>
  <c r="GW8" s="1"/>
  <c r="GU7"/>
  <c r="GV7" s="1"/>
  <c r="GW7" s="1"/>
  <c r="GU6"/>
  <c r="GV6" s="1"/>
  <c r="GW6" s="1"/>
  <c r="GU5"/>
  <c r="GV5" s="1"/>
  <c r="GW5" s="1"/>
  <c r="GU4"/>
  <c r="GV4" s="1"/>
  <c r="GW4" s="1"/>
  <c r="HG2"/>
  <c r="HH2" s="1"/>
  <c r="HF2"/>
  <c r="HF3"/>
  <c r="GT3"/>
  <c r="EM46" i="42"/>
  <c r="EN46" s="1"/>
  <c r="DH46"/>
  <c r="DI46" s="1"/>
  <c r="DJ46" s="1"/>
  <c r="DT46"/>
  <c r="DU46" s="1"/>
  <c r="DV46" s="1"/>
  <c r="DY46"/>
  <c r="EO46" l="1"/>
  <c r="HC46"/>
  <c r="HI10" i="38"/>
  <c r="HI6"/>
  <c r="HI9"/>
  <c r="HI7"/>
  <c r="HI3"/>
  <c r="HI4"/>
  <c r="HI8"/>
  <c r="HI5"/>
  <c r="HI2"/>
  <c r="EA46" i="42"/>
  <c r="EB46" s="1"/>
  <c r="EC46" s="1"/>
  <c r="DZ46"/>
  <c r="FA3" i="40"/>
  <c r="FB3"/>
  <c r="FC3" s="1"/>
  <c r="FA4"/>
  <c r="FB4"/>
  <c r="FC4" s="1"/>
  <c r="FA5"/>
  <c r="FB5"/>
  <c r="FC5" s="1"/>
  <c r="FA6"/>
  <c r="FB6"/>
  <c r="FC6" s="1"/>
  <c r="FA7"/>
  <c r="FB7"/>
  <c r="FC7" s="1"/>
  <c r="FA8"/>
  <c r="FB8"/>
  <c r="FC8" s="1"/>
  <c r="FA9"/>
  <c r="FB9"/>
  <c r="FC9" s="1"/>
  <c r="FA10"/>
  <c r="FB10"/>
  <c r="FC10" s="1"/>
  <c r="FA11"/>
  <c r="FB11"/>
  <c r="FC11" s="1"/>
  <c r="FA12"/>
  <c r="FB12"/>
  <c r="FC12" s="1"/>
  <c r="FA13"/>
  <c r="FB13"/>
  <c r="FD13" s="1"/>
  <c r="FE13" s="1"/>
  <c r="FF13" s="1"/>
  <c r="FA14"/>
  <c r="FB14"/>
  <c r="FC14" s="1"/>
  <c r="FA15"/>
  <c r="FB15"/>
  <c r="FD15" s="1"/>
  <c r="FE15" s="1"/>
  <c r="FF15" s="1"/>
  <c r="FA16"/>
  <c r="FB16"/>
  <c r="FC16" s="1"/>
  <c r="FA17"/>
  <c r="FB17"/>
  <c r="FD17" s="1"/>
  <c r="FE17" s="1"/>
  <c r="FF17" s="1"/>
  <c r="FA18"/>
  <c r="FB18"/>
  <c r="FC18" s="1"/>
  <c r="FA19"/>
  <c r="FB19"/>
  <c r="FD19" s="1"/>
  <c r="FE19" s="1"/>
  <c r="FF19" s="1"/>
  <c r="FA20"/>
  <c r="FB20"/>
  <c r="FC20" s="1"/>
  <c r="FA21"/>
  <c r="FB21"/>
  <c r="FD21" s="1"/>
  <c r="FE21" s="1"/>
  <c r="FF21" s="1"/>
  <c r="FA22"/>
  <c r="FB22"/>
  <c r="FC22" s="1"/>
  <c r="FA23"/>
  <c r="FB23"/>
  <c r="FD23" s="1"/>
  <c r="FE23" s="1"/>
  <c r="FF23" s="1"/>
  <c r="FA24"/>
  <c r="FB24"/>
  <c r="FD24" s="1"/>
  <c r="FE24" s="1"/>
  <c r="FF24" s="1"/>
  <c r="FA25"/>
  <c r="FB25"/>
  <c r="FC25" s="1"/>
  <c r="FA26"/>
  <c r="FB26"/>
  <c r="FD26" s="1"/>
  <c r="FE26" s="1"/>
  <c r="FF26" s="1"/>
  <c r="FA27"/>
  <c r="FB27"/>
  <c r="FD27" s="1"/>
  <c r="FE27" s="1"/>
  <c r="FF27" s="1"/>
  <c r="FA28"/>
  <c r="FB28"/>
  <c r="FC28" s="1"/>
  <c r="FA29"/>
  <c r="FB29"/>
  <c r="FC29" s="1"/>
  <c r="FA30"/>
  <c r="FB30"/>
  <c r="FC30" s="1"/>
  <c r="FA31"/>
  <c r="FB31"/>
  <c r="FC31" s="1"/>
  <c r="FA32"/>
  <c r="FB32"/>
  <c r="FD32" s="1"/>
  <c r="FE32" s="1"/>
  <c r="FF32" s="1"/>
  <c r="FA33"/>
  <c r="FB33"/>
  <c r="FC33" s="1"/>
  <c r="FA34"/>
  <c r="FB34"/>
  <c r="FD34" s="1"/>
  <c r="FE34" s="1"/>
  <c r="FF34" s="1"/>
  <c r="FA35"/>
  <c r="FB35"/>
  <c r="FC35" s="1"/>
  <c r="FA36"/>
  <c r="FB36"/>
  <c r="FD36" s="1"/>
  <c r="FE36" s="1"/>
  <c r="FF36" s="1"/>
  <c r="FA37"/>
  <c r="FB37"/>
  <c r="FC37" s="1"/>
  <c r="FA38"/>
  <c r="FB38"/>
  <c r="FD38" s="1"/>
  <c r="FE38" s="1"/>
  <c r="FF38" s="1"/>
  <c r="FA39"/>
  <c r="FB39"/>
  <c r="FC39" s="1"/>
  <c r="FA40"/>
  <c r="FB40"/>
  <c r="FD40" s="1"/>
  <c r="FE40" s="1"/>
  <c r="FF40" s="1"/>
  <c r="FA41"/>
  <c r="FB41"/>
  <c r="FD41" s="1"/>
  <c r="FE41" s="1"/>
  <c r="FF41" s="1"/>
  <c r="FA42"/>
  <c r="FB42"/>
  <c r="FC42" s="1"/>
  <c r="FA43"/>
  <c r="FB43"/>
  <c r="FD43" s="1"/>
  <c r="FE43" s="1"/>
  <c r="FF43" s="1"/>
  <c r="FA44"/>
  <c r="FB44"/>
  <c r="FD44" s="1"/>
  <c r="FE44" s="1"/>
  <c r="FF44" s="1"/>
  <c r="FA45"/>
  <c r="FB45"/>
  <c r="FC45" s="1"/>
  <c r="FA46"/>
  <c r="FB46"/>
  <c r="FC46" s="1"/>
  <c r="FB2"/>
  <c r="FC2" s="1"/>
  <c r="FA2"/>
  <c r="HD46" i="42" l="1"/>
  <c r="FD46" i="40"/>
  <c r="FE46" s="1"/>
  <c r="FF46" s="1"/>
  <c r="FD45"/>
  <c r="FE45" s="1"/>
  <c r="FF45" s="1"/>
  <c r="FD31"/>
  <c r="FE31" s="1"/>
  <c r="FF31" s="1"/>
  <c r="FD30"/>
  <c r="FE30" s="1"/>
  <c r="FF30" s="1"/>
  <c r="FD29"/>
  <c r="FE29" s="1"/>
  <c r="FF29" s="1"/>
  <c r="FD14"/>
  <c r="FE14" s="1"/>
  <c r="FF14" s="1"/>
  <c r="FD11"/>
  <c r="FE11" s="1"/>
  <c r="FF11" s="1"/>
  <c r="FD10"/>
  <c r="FE10" s="1"/>
  <c r="FF10" s="1"/>
  <c r="FD9"/>
  <c r="FE9" s="1"/>
  <c r="FF9" s="1"/>
  <c r="FD8"/>
  <c r="FE8" s="1"/>
  <c r="FF8" s="1"/>
  <c r="FD7"/>
  <c r="FE7" s="1"/>
  <c r="FF7" s="1"/>
  <c r="FD6"/>
  <c r="FE6" s="1"/>
  <c r="FF6" s="1"/>
  <c r="FD5"/>
  <c r="FE5" s="1"/>
  <c r="FF5" s="1"/>
  <c r="FD4"/>
  <c r="FE4" s="1"/>
  <c r="FF4" s="1"/>
  <c r="FD3"/>
  <c r="FE3" s="1"/>
  <c r="FF3" s="1"/>
  <c r="FD42"/>
  <c r="FE42" s="1"/>
  <c r="FF42" s="1"/>
  <c r="FD39"/>
  <c r="FE39" s="1"/>
  <c r="FF39" s="1"/>
  <c r="FD37"/>
  <c r="FE37" s="1"/>
  <c r="FF37" s="1"/>
  <c r="FD35"/>
  <c r="FE35" s="1"/>
  <c r="FF35" s="1"/>
  <c r="FD33"/>
  <c r="FE33" s="1"/>
  <c r="FF33" s="1"/>
  <c r="FD28"/>
  <c r="FE28" s="1"/>
  <c r="FF28" s="1"/>
  <c r="FD25"/>
  <c r="FE25" s="1"/>
  <c r="FF25" s="1"/>
  <c r="FD22"/>
  <c r="FE22" s="1"/>
  <c r="FF22" s="1"/>
  <c r="FD20"/>
  <c r="FE20" s="1"/>
  <c r="FF20" s="1"/>
  <c r="FD18"/>
  <c r="FE18" s="1"/>
  <c r="FF18" s="1"/>
  <c r="FD16"/>
  <c r="FE16" s="1"/>
  <c r="FF16" s="1"/>
  <c r="FD12"/>
  <c r="FE12" s="1"/>
  <c r="FF12" s="1"/>
  <c r="FC44"/>
  <c r="FC43"/>
  <c r="FC41"/>
  <c r="FC40"/>
  <c r="FC38"/>
  <c r="FC36"/>
  <c r="FC34"/>
  <c r="FC32"/>
  <c r="FC27"/>
  <c r="FC26"/>
  <c r="FC24"/>
  <c r="FC23"/>
  <c r="FC21"/>
  <c r="FC19"/>
  <c r="FC17"/>
  <c r="FC15"/>
  <c r="FC13"/>
  <c r="FD2"/>
  <c r="FE2" s="1"/>
  <c r="FF2" s="1"/>
  <c r="EV3" i="42"/>
  <c r="EW3"/>
  <c r="EV4"/>
  <c r="EW4"/>
  <c r="EV5"/>
  <c r="EW5"/>
  <c r="EV6"/>
  <c r="EW6"/>
  <c r="EV7"/>
  <c r="EW7"/>
  <c r="EV8"/>
  <c r="EW8"/>
  <c r="EV9"/>
  <c r="EW9"/>
  <c r="EV10"/>
  <c r="EW10"/>
  <c r="EV11"/>
  <c r="EW11"/>
  <c r="EV12"/>
  <c r="EW12"/>
  <c r="EV13"/>
  <c r="EW13"/>
  <c r="EV14"/>
  <c r="EW14"/>
  <c r="EV15"/>
  <c r="EW15"/>
  <c r="EV16"/>
  <c r="EW16"/>
  <c r="EV17"/>
  <c r="EW17"/>
  <c r="EV18"/>
  <c r="EW18"/>
  <c r="EV19"/>
  <c r="EW19"/>
  <c r="EV20"/>
  <c r="EW20"/>
  <c r="EV93"/>
  <c r="EW93"/>
  <c r="EX93" s="1"/>
  <c r="EV21"/>
  <c r="EW21"/>
  <c r="EV22"/>
  <c r="EW22"/>
  <c r="EV23"/>
  <c r="EW23"/>
  <c r="EV24"/>
  <c r="EW24"/>
  <c r="EV25"/>
  <c r="EW25"/>
  <c r="EV26"/>
  <c r="EW26"/>
  <c r="EV27"/>
  <c r="EW27"/>
  <c r="EV28"/>
  <c r="EW28"/>
  <c r="EV29"/>
  <c r="EW29"/>
  <c r="EV30"/>
  <c r="EW30"/>
  <c r="EV31"/>
  <c r="EW31"/>
  <c r="EV32"/>
  <c r="EW32"/>
  <c r="EV33"/>
  <c r="EW33"/>
  <c r="EV34"/>
  <c r="EW34"/>
  <c r="EV35"/>
  <c r="EW35"/>
  <c r="EV36"/>
  <c r="EW36"/>
  <c r="EV37"/>
  <c r="EW37"/>
  <c r="EV38"/>
  <c r="EW38"/>
  <c r="EV39"/>
  <c r="EW39"/>
  <c r="EV40"/>
  <c r="EW40"/>
  <c r="EV41"/>
  <c r="EW41"/>
  <c r="EV42"/>
  <c r="EW42"/>
  <c r="EV43"/>
  <c r="EW43"/>
  <c r="EV44"/>
  <c r="EW44"/>
  <c r="EV45"/>
  <c r="EW45"/>
  <c r="EW2"/>
  <c r="EV2"/>
  <c r="EV3" i="41"/>
  <c r="EW3"/>
  <c r="EV4"/>
  <c r="EW4"/>
  <c r="EV5"/>
  <c r="EW5"/>
  <c r="EV6"/>
  <c r="EW6"/>
  <c r="EV7"/>
  <c r="EW7"/>
  <c r="EV8"/>
  <c r="EW8"/>
  <c r="EV9"/>
  <c r="EW9"/>
  <c r="EV10"/>
  <c r="EW10"/>
  <c r="EV11"/>
  <c r="EW11"/>
  <c r="EV12"/>
  <c r="EW12"/>
  <c r="EV13"/>
  <c r="EW13"/>
  <c r="EV14"/>
  <c r="EW14"/>
  <c r="EV15"/>
  <c r="EW15"/>
  <c r="EV16"/>
  <c r="EW16"/>
  <c r="EV17"/>
  <c r="EW17"/>
  <c r="EV18"/>
  <c r="EW18"/>
  <c r="EV19"/>
  <c r="EW19"/>
  <c r="EV20"/>
  <c r="EW20"/>
  <c r="EV21"/>
  <c r="EW21"/>
  <c r="EV22"/>
  <c r="EW22"/>
  <c r="EV23"/>
  <c r="EW23"/>
  <c r="EV24"/>
  <c r="EW24"/>
  <c r="EV25"/>
  <c r="EW25"/>
  <c r="EV26"/>
  <c r="EW26"/>
  <c r="EV27"/>
  <c r="EW27"/>
  <c r="EV28"/>
  <c r="EW28"/>
  <c r="EV29"/>
  <c r="EW29"/>
  <c r="EV30"/>
  <c r="EW30"/>
  <c r="EV31"/>
  <c r="EW31"/>
  <c r="EV32"/>
  <c r="EW32"/>
  <c r="EV33"/>
  <c r="EW33"/>
  <c r="EV34"/>
  <c r="EW34"/>
  <c r="EV35"/>
  <c r="EW35"/>
  <c r="EV36"/>
  <c r="EW36"/>
  <c r="EV37"/>
  <c r="EW37"/>
  <c r="EV38"/>
  <c r="EW38"/>
  <c r="EV39"/>
  <c r="EW39"/>
  <c r="EV40"/>
  <c r="EW40"/>
  <c r="EX40" s="1"/>
  <c r="EV41"/>
  <c r="EW41"/>
  <c r="EX41" s="1"/>
  <c r="EV42"/>
  <c r="EW42"/>
  <c r="EX42" s="1"/>
  <c r="EV43"/>
  <c r="EW43"/>
  <c r="EX43" s="1"/>
  <c r="EV44"/>
  <c r="EW44"/>
  <c r="EX44" s="1"/>
  <c r="EW2"/>
  <c r="EV2"/>
  <c r="EV3" i="35"/>
  <c r="EW3"/>
  <c r="EV4"/>
  <c r="EW4"/>
  <c r="EV5"/>
  <c r="EW5"/>
  <c r="EV6"/>
  <c r="EW6"/>
  <c r="EV7"/>
  <c r="EW7"/>
  <c r="EV8"/>
  <c r="EW8"/>
  <c r="EV9"/>
  <c r="EW9"/>
  <c r="EV10"/>
  <c r="EW10"/>
  <c r="EV11"/>
  <c r="EW11"/>
  <c r="EV12"/>
  <c r="EW12"/>
  <c r="EV13"/>
  <c r="EW13"/>
  <c r="EV53"/>
  <c r="EW53"/>
  <c r="EX53" s="1"/>
  <c r="EV14"/>
  <c r="EW14"/>
  <c r="EV15"/>
  <c r="EW15"/>
  <c r="EV16"/>
  <c r="EW16"/>
  <c r="EV17"/>
  <c r="EW17"/>
  <c r="EV18"/>
  <c r="EW18"/>
  <c r="EV19"/>
  <c r="EW19"/>
  <c r="EV20"/>
  <c r="EW20"/>
  <c r="EV21"/>
  <c r="EW21"/>
  <c r="EV22"/>
  <c r="EW22"/>
  <c r="EV23"/>
  <c r="EW23"/>
  <c r="EV24"/>
  <c r="EW24"/>
  <c r="EV25"/>
  <c r="EW25"/>
  <c r="EV26"/>
  <c r="EW26"/>
  <c r="EV27"/>
  <c r="EW27"/>
  <c r="EV28"/>
  <c r="EW28"/>
  <c r="EV29"/>
  <c r="EW29"/>
  <c r="EV30"/>
  <c r="EW30"/>
  <c r="EV31"/>
  <c r="EW31"/>
  <c r="EV32"/>
  <c r="EW32"/>
  <c r="EV33"/>
  <c r="EW33"/>
  <c r="EV34"/>
  <c r="EW34"/>
  <c r="EV35"/>
  <c r="EW35"/>
  <c r="EV36"/>
  <c r="EW36"/>
  <c r="EV37"/>
  <c r="EW37"/>
  <c r="EV38"/>
  <c r="EW38"/>
  <c r="EX38" s="1"/>
  <c r="EV39"/>
  <c r="EW39"/>
  <c r="EX39" s="1"/>
  <c r="EV40"/>
  <c r="EW40"/>
  <c r="EX40" s="1"/>
  <c r="EV41"/>
  <c r="EW41"/>
  <c r="EX41" s="1"/>
  <c r="EV42"/>
  <c r="EW42"/>
  <c r="EX42" s="1"/>
  <c r="EV43"/>
  <c r="EW43"/>
  <c r="EX43" s="1"/>
  <c r="EW2"/>
  <c r="EV2"/>
  <c r="EX36" l="1"/>
  <c r="EX34"/>
  <c r="EX32"/>
  <c r="EX37"/>
  <c r="EX35"/>
  <c r="EX33"/>
  <c r="EX31"/>
  <c r="EX30"/>
  <c r="EX29"/>
  <c r="EX28"/>
  <c r="EX27"/>
  <c r="EX26"/>
  <c r="EX25"/>
  <c r="EX24"/>
  <c r="EX23"/>
  <c r="EX22"/>
  <c r="EX21"/>
  <c r="EX20"/>
  <c r="EX19"/>
  <c r="EX18"/>
  <c r="EX17"/>
  <c r="EX16"/>
  <c r="EX15"/>
  <c r="EX14"/>
  <c r="EX13"/>
  <c r="EX12"/>
  <c r="EX11"/>
  <c r="EX10"/>
  <c r="EX9"/>
  <c r="EX8"/>
  <c r="EX7"/>
  <c r="EX6"/>
  <c r="EX3"/>
  <c r="EX2"/>
  <c r="EX5"/>
  <c r="EX4"/>
  <c r="EX38" i="41"/>
  <c r="EX36"/>
  <c r="EX34"/>
  <c r="EX32"/>
  <c r="EX30"/>
  <c r="EX29"/>
  <c r="EX27"/>
  <c r="EX25"/>
  <c r="EX23"/>
  <c r="EX21"/>
  <c r="EX19"/>
  <c r="EY2"/>
  <c r="EZ2" s="1"/>
  <c r="EX39"/>
  <c r="EX37"/>
  <c r="EX35"/>
  <c r="EX33"/>
  <c r="EX31"/>
  <c r="EX28"/>
  <c r="EX26"/>
  <c r="EX24"/>
  <c r="EX22"/>
  <c r="EX20"/>
  <c r="EX18"/>
  <c r="EX17"/>
  <c r="EX16"/>
  <c r="EX15"/>
  <c r="EX14"/>
  <c r="EX13"/>
  <c r="EX12"/>
  <c r="EX11"/>
  <c r="EX10"/>
  <c r="EX9"/>
  <c r="EX8"/>
  <c r="EX7"/>
  <c r="EX6"/>
  <c r="EX5"/>
  <c r="EX4"/>
  <c r="EX3"/>
  <c r="EX44" i="42"/>
  <c r="EX43"/>
  <c r="EX41"/>
  <c r="EX39"/>
  <c r="EX37"/>
  <c r="EX35"/>
  <c r="EX33"/>
  <c r="EX31"/>
  <c r="EX30"/>
  <c r="EX28"/>
  <c r="EX26"/>
  <c r="EX24"/>
  <c r="EX23"/>
  <c r="EX22"/>
  <c r="EX21"/>
  <c r="EY2"/>
  <c r="EZ2" s="1"/>
  <c r="EX45"/>
  <c r="EX42"/>
  <c r="EX40"/>
  <c r="EX38"/>
  <c r="EX36"/>
  <c r="EX34"/>
  <c r="EX32"/>
  <c r="EX29"/>
  <c r="EX27"/>
  <c r="EX25"/>
  <c r="EX20"/>
  <c r="EX19"/>
  <c r="EX18"/>
  <c r="EX17"/>
  <c r="EX16"/>
  <c r="EX15"/>
  <c r="EX14"/>
  <c r="EX13"/>
  <c r="EX12"/>
  <c r="EX11"/>
  <c r="EX10"/>
  <c r="EX9"/>
  <c r="EX8"/>
  <c r="EX7"/>
  <c r="EX6"/>
  <c r="EX5"/>
  <c r="EX4"/>
  <c r="EX3"/>
  <c r="EY41" i="35"/>
  <c r="EZ41" s="1"/>
  <c r="FA41" s="1"/>
  <c r="EY44" i="42"/>
  <c r="EZ44" s="1"/>
  <c r="EY24"/>
  <c r="EZ24" s="1"/>
  <c r="EY40"/>
  <c r="EZ40" s="1"/>
  <c r="EY93"/>
  <c r="EZ93" s="1"/>
  <c r="FA93" s="1"/>
  <c r="EY43"/>
  <c r="EZ43" s="1"/>
  <c r="EY39"/>
  <c r="EZ39" s="1"/>
  <c r="EY23"/>
  <c r="EZ23" s="1"/>
  <c r="EY19"/>
  <c r="EZ19" s="1"/>
  <c r="EY45"/>
  <c r="EZ45" s="1"/>
  <c r="EY42"/>
  <c r="EZ42" s="1"/>
  <c r="EY41"/>
  <c r="EZ41" s="1"/>
  <c r="EY38"/>
  <c r="EZ38" s="1"/>
  <c r="EY37"/>
  <c r="EZ37" s="1"/>
  <c r="EY36"/>
  <c r="EZ36" s="1"/>
  <c r="EY35"/>
  <c r="EZ35" s="1"/>
  <c r="EY34"/>
  <c r="EZ34" s="1"/>
  <c r="EY33"/>
  <c r="EZ33" s="1"/>
  <c r="EY32"/>
  <c r="EZ32" s="1"/>
  <c r="EY31"/>
  <c r="EZ31" s="1"/>
  <c r="EY30"/>
  <c r="EZ30" s="1"/>
  <c r="EY29"/>
  <c r="EZ29" s="1"/>
  <c r="EY28"/>
  <c r="EZ28" s="1"/>
  <c r="EY27"/>
  <c r="EZ27" s="1"/>
  <c r="EY26"/>
  <c r="EZ26" s="1"/>
  <c r="EY25"/>
  <c r="EZ25" s="1"/>
  <c r="EY22"/>
  <c r="EZ22" s="1"/>
  <c r="EY21"/>
  <c r="EZ21" s="1"/>
  <c r="EY20"/>
  <c r="EZ20" s="1"/>
  <c r="EY18"/>
  <c r="EZ18" s="1"/>
  <c r="EY17"/>
  <c r="EZ17" s="1"/>
  <c r="EY16"/>
  <c r="EZ16" s="1"/>
  <c r="EY15"/>
  <c r="EZ15" s="1"/>
  <c r="EY14"/>
  <c r="EZ14" s="1"/>
  <c r="EY13"/>
  <c r="EZ13" s="1"/>
  <c r="EY12"/>
  <c r="EZ12" s="1"/>
  <c r="EY11"/>
  <c r="EZ11" s="1"/>
  <c r="EY10"/>
  <c r="EZ10" s="1"/>
  <c r="EY9"/>
  <c r="EZ9" s="1"/>
  <c r="EY8"/>
  <c r="EZ8" s="1"/>
  <c r="EY7"/>
  <c r="EZ7" s="1"/>
  <c r="EY6"/>
  <c r="EZ6" s="1"/>
  <c r="EY5"/>
  <c r="EZ5" s="1"/>
  <c r="EY4"/>
  <c r="EZ4" s="1"/>
  <c r="EY3"/>
  <c r="EZ3" s="1"/>
  <c r="EX2"/>
  <c r="EY43" i="41"/>
  <c r="EZ43" s="1"/>
  <c r="FA43" s="1"/>
  <c r="EY20"/>
  <c r="EZ20" s="1"/>
  <c r="EY41"/>
  <c r="EZ41" s="1"/>
  <c r="FA41" s="1"/>
  <c r="EY3"/>
  <c r="EZ3" s="1"/>
  <c r="EY44"/>
  <c r="EZ44" s="1"/>
  <c r="FA44" s="1"/>
  <c r="EY42"/>
  <c r="EZ42" s="1"/>
  <c r="FA42" s="1"/>
  <c r="EY40"/>
  <c r="EZ40" s="1"/>
  <c r="FA40" s="1"/>
  <c r="EY19"/>
  <c r="EZ19" s="1"/>
  <c r="EY39"/>
  <c r="EZ39" s="1"/>
  <c r="EY38"/>
  <c r="EZ38" s="1"/>
  <c r="EY37"/>
  <c r="EZ37" s="1"/>
  <c r="EY36"/>
  <c r="EZ36" s="1"/>
  <c r="EY35"/>
  <c r="EZ35" s="1"/>
  <c r="EY34"/>
  <c r="EZ34" s="1"/>
  <c r="EY33"/>
  <c r="EZ33" s="1"/>
  <c r="EY32"/>
  <c r="EZ32" s="1"/>
  <c r="EY31"/>
  <c r="EZ31" s="1"/>
  <c r="EY30"/>
  <c r="EZ30" s="1"/>
  <c r="EY29"/>
  <c r="EZ29" s="1"/>
  <c r="EY28"/>
  <c r="EZ28" s="1"/>
  <c r="EY27"/>
  <c r="EZ27" s="1"/>
  <c r="EY26"/>
  <c r="EZ26" s="1"/>
  <c r="EY25"/>
  <c r="EZ25" s="1"/>
  <c r="EY24"/>
  <c r="EZ24" s="1"/>
  <c r="EY23"/>
  <c r="EZ23" s="1"/>
  <c r="EY22"/>
  <c r="EZ22" s="1"/>
  <c r="EY21"/>
  <c r="EZ21" s="1"/>
  <c r="EY18"/>
  <c r="EZ18" s="1"/>
  <c r="EY17"/>
  <c r="EZ17" s="1"/>
  <c r="EY16"/>
  <c r="EZ16" s="1"/>
  <c r="EY15"/>
  <c r="EZ15" s="1"/>
  <c r="EY14"/>
  <c r="EZ14" s="1"/>
  <c r="EY13"/>
  <c r="EZ13" s="1"/>
  <c r="EY12"/>
  <c r="EZ12" s="1"/>
  <c r="EY11"/>
  <c r="EZ11" s="1"/>
  <c r="EY10"/>
  <c r="EZ10" s="1"/>
  <c r="EY9"/>
  <c r="EZ9" s="1"/>
  <c r="EY8"/>
  <c r="EZ8" s="1"/>
  <c r="EY7"/>
  <c r="EZ7" s="1"/>
  <c r="EY6"/>
  <c r="EZ6" s="1"/>
  <c r="EY5"/>
  <c r="EZ5" s="1"/>
  <c r="EY4"/>
  <c r="EZ4" s="1"/>
  <c r="EX2"/>
  <c r="EY43" i="35"/>
  <c r="EZ43" s="1"/>
  <c r="FA43" s="1"/>
  <c r="EY39"/>
  <c r="EZ39" s="1"/>
  <c r="FA39" s="1"/>
  <c r="EY6"/>
  <c r="EZ6" s="1"/>
  <c r="EY19"/>
  <c r="EZ19" s="1"/>
  <c r="EY53"/>
  <c r="EZ53" s="1"/>
  <c r="FA53" s="1"/>
  <c r="EY4"/>
  <c r="EZ4" s="1"/>
  <c r="EY37"/>
  <c r="EZ37" s="1"/>
  <c r="EY17"/>
  <c r="EZ17" s="1"/>
  <c r="EY10"/>
  <c r="EZ10" s="1"/>
  <c r="EY33"/>
  <c r="EZ33" s="1"/>
  <c r="EY29"/>
  <c r="EZ29" s="1"/>
  <c r="EY25"/>
  <c r="EZ25" s="1"/>
  <c r="EY23"/>
  <c r="EZ23" s="1"/>
  <c r="EY21"/>
  <c r="EZ21" s="1"/>
  <c r="EY15"/>
  <c r="EZ15" s="1"/>
  <c r="EY42"/>
  <c r="EZ42" s="1"/>
  <c r="FA42" s="1"/>
  <c r="EY40"/>
  <c r="EZ40" s="1"/>
  <c r="FA40" s="1"/>
  <c r="EY38"/>
  <c r="EZ38" s="1"/>
  <c r="FA38" s="1"/>
  <c r="EY35"/>
  <c r="EZ35" s="1"/>
  <c r="EY31"/>
  <c r="EZ31" s="1"/>
  <c r="EY27"/>
  <c r="EZ27" s="1"/>
  <c r="EY12"/>
  <c r="EZ12" s="1"/>
  <c r="EY8"/>
  <c r="EZ8" s="1"/>
  <c r="EY5"/>
  <c r="EZ5" s="1"/>
  <c r="EY3"/>
  <c r="EZ3" s="1"/>
  <c r="EY36"/>
  <c r="EZ36" s="1"/>
  <c r="EY34"/>
  <c r="EZ34" s="1"/>
  <c r="EY32"/>
  <c r="EZ32" s="1"/>
  <c r="EY30"/>
  <c r="EZ30" s="1"/>
  <c r="EY28"/>
  <c r="EZ28" s="1"/>
  <c r="EY26"/>
  <c r="EZ26" s="1"/>
  <c r="EY24"/>
  <c r="EZ24" s="1"/>
  <c r="EY22"/>
  <c r="EZ22" s="1"/>
  <c r="EY20"/>
  <c r="EZ20" s="1"/>
  <c r="EY18"/>
  <c r="EZ18" s="1"/>
  <c r="EY16"/>
  <c r="EZ16" s="1"/>
  <c r="EY14"/>
  <c r="EZ14" s="1"/>
  <c r="EY13"/>
  <c r="EZ13" s="1"/>
  <c r="EY11"/>
  <c r="EZ11" s="1"/>
  <c r="EY9"/>
  <c r="EZ9" s="1"/>
  <c r="EY7"/>
  <c r="EZ7" s="1"/>
  <c r="EY2"/>
  <c r="EZ2" s="1"/>
  <c r="FA9" l="1"/>
  <c r="FA16"/>
  <c r="FA20"/>
  <c r="FA24"/>
  <c r="FA28"/>
  <c r="FA32"/>
  <c r="FA36"/>
  <c r="FA12"/>
  <c r="FA31"/>
  <c r="FA21"/>
  <c r="FA25"/>
  <c r="FA33"/>
  <c r="FA17"/>
  <c r="FA19"/>
  <c r="FA13"/>
  <c r="FA7"/>
  <c r="FA11"/>
  <c r="FA14"/>
  <c r="FA18"/>
  <c r="FA22"/>
  <c r="FA26"/>
  <c r="FA30"/>
  <c r="FA34"/>
  <c r="FA3"/>
  <c r="FA8"/>
  <c r="FA27"/>
  <c r="FA35"/>
  <c r="FA15"/>
  <c r="FA23"/>
  <c r="FA29"/>
  <c r="FA10"/>
  <c r="FA37"/>
  <c r="FA6"/>
  <c r="FA2"/>
  <c r="FA5"/>
  <c r="FA4"/>
  <c r="FA7" i="41"/>
  <c r="FA9"/>
  <c r="FA11"/>
  <c r="FA13"/>
  <c r="FA15"/>
  <c r="FA17"/>
  <c r="FA21"/>
  <c r="FA23"/>
  <c r="FA25"/>
  <c r="FA27"/>
  <c r="FA29"/>
  <c r="FA31"/>
  <c r="FA33"/>
  <c r="FA35"/>
  <c r="FA37"/>
  <c r="FA39"/>
  <c r="FA5"/>
  <c r="FA4"/>
  <c r="FA6"/>
  <c r="FA8"/>
  <c r="FA10"/>
  <c r="FA12"/>
  <c r="FA14"/>
  <c r="FA16"/>
  <c r="FA18"/>
  <c r="FA22"/>
  <c r="FA24"/>
  <c r="FA26"/>
  <c r="FA28"/>
  <c r="FA30"/>
  <c r="FA32"/>
  <c r="FA34"/>
  <c r="FA36"/>
  <c r="FA38"/>
  <c r="FA19"/>
  <c r="FA3"/>
  <c r="FA20"/>
  <c r="FA2"/>
  <c r="FA3" i="42"/>
  <c r="FA5"/>
  <c r="FA7"/>
  <c r="FA9"/>
  <c r="FA11"/>
  <c r="FA13"/>
  <c r="FA15"/>
  <c r="FA17"/>
  <c r="FA20"/>
  <c r="FA22"/>
  <c r="FA26"/>
  <c r="FA28"/>
  <c r="FA30"/>
  <c r="FA32"/>
  <c r="FA34"/>
  <c r="FA36"/>
  <c r="FA38"/>
  <c r="FA42"/>
  <c r="FA19"/>
  <c r="FA39"/>
  <c r="FA24"/>
  <c r="FA4"/>
  <c r="FA6"/>
  <c r="FA8"/>
  <c r="FA10"/>
  <c r="FA12"/>
  <c r="FA14"/>
  <c r="FA16"/>
  <c r="FA18"/>
  <c r="FA21"/>
  <c r="FA25"/>
  <c r="FA27"/>
  <c r="FA29"/>
  <c r="FA31"/>
  <c r="FA33"/>
  <c r="FA35"/>
  <c r="FA37"/>
  <c r="FA41"/>
  <c r="FA45"/>
  <c r="FA23"/>
  <c r="FA43"/>
  <c r="FA40"/>
  <c r="FA44"/>
  <c r="FA2"/>
  <c r="EO3" i="40"/>
  <c r="EP3"/>
  <c r="EO4"/>
  <c r="EP4"/>
  <c r="EO5"/>
  <c r="EP5"/>
  <c r="EO6"/>
  <c r="EP6"/>
  <c r="EO7"/>
  <c r="EP7"/>
  <c r="EO8"/>
  <c r="EP8"/>
  <c r="EO9"/>
  <c r="EP9"/>
  <c r="EO10"/>
  <c r="EP10"/>
  <c r="EO11"/>
  <c r="EP11"/>
  <c r="EO12"/>
  <c r="EP12"/>
  <c r="EO13"/>
  <c r="EP13"/>
  <c r="EO14"/>
  <c r="EP14"/>
  <c r="EO15"/>
  <c r="EP15"/>
  <c r="EO16"/>
  <c r="EP16"/>
  <c r="EO17"/>
  <c r="EP17"/>
  <c r="EO18"/>
  <c r="EP18"/>
  <c r="EO19"/>
  <c r="EP19"/>
  <c r="EO20"/>
  <c r="EP20"/>
  <c r="EO21"/>
  <c r="EP21"/>
  <c r="EO22"/>
  <c r="EP22"/>
  <c r="EO23"/>
  <c r="EP23"/>
  <c r="EO24"/>
  <c r="EP24"/>
  <c r="EO25"/>
  <c r="EP25"/>
  <c r="EO26"/>
  <c r="EP26"/>
  <c r="EO27"/>
  <c r="EP27"/>
  <c r="EO28"/>
  <c r="EP28"/>
  <c r="EO29"/>
  <c r="EP29"/>
  <c r="EO30"/>
  <c r="EP30"/>
  <c r="EO31"/>
  <c r="EP31"/>
  <c r="EO32"/>
  <c r="EP32"/>
  <c r="EO33"/>
  <c r="EP33"/>
  <c r="EO34"/>
  <c r="EP34"/>
  <c r="EQ34" s="1"/>
  <c r="EO35"/>
  <c r="EP35"/>
  <c r="ER35" s="1"/>
  <c r="ES35" s="1"/>
  <c r="ET35" s="1"/>
  <c r="EO36"/>
  <c r="EP36"/>
  <c r="EQ36" s="1"/>
  <c r="EO37"/>
  <c r="EP37"/>
  <c r="ER37" s="1"/>
  <c r="ES37" s="1"/>
  <c r="ET37" s="1"/>
  <c r="EO38"/>
  <c r="EP38"/>
  <c r="EQ38" s="1"/>
  <c r="EO39"/>
  <c r="EP39"/>
  <c r="ER39" s="1"/>
  <c r="ES39" s="1"/>
  <c r="ET39" s="1"/>
  <c r="EO40"/>
  <c r="EP40"/>
  <c r="EQ40" s="1"/>
  <c r="EO41"/>
  <c r="EP41"/>
  <c r="ER41" s="1"/>
  <c r="ES41" s="1"/>
  <c r="ET41" s="1"/>
  <c r="EO42"/>
  <c r="EP42"/>
  <c r="ER42" s="1"/>
  <c r="ES42" s="1"/>
  <c r="ET42" s="1"/>
  <c r="EO43"/>
  <c r="EP43"/>
  <c r="EQ43" s="1"/>
  <c r="EO44"/>
  <c r="EP44"/>
  <c r="ER44" s="1"/>
  <c r="ES44" s="1"/>
  <c r="ET44" s="1"/>
  <c r="EO45"/>
  <c r="EP45"/>
  <c r="EQ45" s="1"/>
  <c r="EO46"/>
  <c r="EP46"/>
  <c r="ER46" s="1"/>
  <c r="ES46" s="1"/>
  <c r="ET46" s="1"/>
  <c r="EP2"/>
  <c r="EO2"/>
  <c r="EC3"/>
  <c r="EE3"/>
  <c r="EC4"/>
  <c r="ED4"/>
  <c r="EE4" s="1"/>
  <c r="EC5"/>
  <c r="ED5"/>
  <c r="EE5" s="1"/>
  <c r="EC6"/>
  <c r="ED6"/>
  <c r="EF6" s="1"/>
  <c r="EG6" s="1"/>
  <c r="EH6" s="1"/>
  <c r="EC7"/>
  <c r="ED7"/>
  <c r="EE7" s="1"/>
  <c r="EC8"/>
  <c r="ED8"/>
  <c r="EE8" s="1"/>
  <c r="EC9"/>
  <c r="ED9"/>
  <c r="EF9" s="1"/>
  <c r="EG9" s="1"/>
  <c r="EH9" s="1"/>
  <c r="EC10"/>
  <c r="ED10"/>
  <c r="EE10" s="1"/>
  <c r="EC11"/>
  <c r="ED11"/>
  <c r="EE11" s="1"/>
  <c r="EC12"/>
  <c r="ED12"/>
  <c r="EE12" s="1"/>
  <c r="EC13"/>
  <c r="ED13"/>
  <c r="EE13" s="1"/>
  <c r="EC14"/>
  <c r="ED14"/>
  <c r="EE14" s="1"/>
  <c r="EC15"/>
  <c r="ED15"/>
  <c r="EE15" s="1"/>
  <c r="EC16"/>
  <c r="ED16"/>
  <c r="EF16" s="1"/>
  <c r="EG16" s="1"/>
  <c r="EH16" s="1"/>
  <c r="EC17"/>
  <c r="ED17"/>
  <c r="EE17" s="1"/>
  <c r="EC18"/>
  <c r="ED18"/>
  <c r="EF18" s="1"/>
  <c r="EG18" s="1"/>
  <c r="EH18" s="1"/>
  <c r="EC19"/>
  <c r="ED19"/>
  <c r="EF19" s="1"/>
  <c r="EG19" s="1"/>
  <c r="EH19" s="1"/>
  <c r="EC20"/>
  <c r="ED20"/>
  <c r="EE20" s="1"/>
  <c r="EC21"/>
  <c r="ED21"/>
  <c r="EF21" s="1"/>
  <c r="EG21" s="1"/>
  <c r="EH21" s="1"/>
  <c r="EC22"/>
  <c r="ED22"/>
  <c r="EE22" s="1"/>
  <c r="EC23"/>
  <c r="ED23"/>
  <c r="EF23" s="1"/>
  <c r="EG23" s="1"/>
  <c r="EH23" s="1"/>
  <c r="EC24"/>
  <c r="ED24"/>
  <c r="EE24" s="1"/>
  <c r="EC25"/>
  <c r="ED25"/>
  <c r="EF25" s="1"/>
  <c r="EG25" s="1"/>
  <c r="EH25" s="1"/>
  <c r="EC26"/>
  <c r="ED26"/>
  <c r="EF26" s="1"/>
  <c r="EG26" s="1"/>
  <c r="EH26" s="1"/>
  <c r="EC27"/>
  <c r="ED27"/>
  <c r="EE27" s="1"/>
  <c r="EC28"/>
  <c r="ED28"/>
  <c r="EF28" s="1"/>
  <c r="EG28" s="1"/>
  <c r="EH28" s="1"/>
  <c r="EC29"/>
  <c r="ED29"/>
  <c r="EE29" s="1"/>
  <c r="EC30"/>
  <c r="ED30"/>
  <c r="EF30" s="1"/>
  <c r="EG30" s="1"/>
  <c r="EH30" s="1"/>
  <c r="EC31"/>
  <c r="ED31"/>
  <c r="EF31" s="1"/>
  <c r="EG31" s="1"/>
  <c r="EH31" s="1"/>
  <c r="EC32"/>
  <c r="ED32"/>
  <c r="EE32" s="1"/>
  <c r="EC33"/>
  <c r="ED33"/>
  <c r="EF33" s="1"/>
  <c r="EG33" s="1"/>
  <c r="EH33" s="1"/>
  <c r="EC34"/>
  <c r="ED34"/>
  <c r="EF34" s="1"/>
  <c r="EG34" s="1"/>
  <c r="EH34" s="1"/>
  <c r="EC35"/>
  <c r="ED35"/>
  <c r="EE35" s="1"/>
  <c r="EC36"/>
  <c r="ED36"/>
  <c r="EF36" s="1"/>
  <c r="EG36" s="1"/>
  <c r="EH36" s="1"/>
  <c r="EC37"/>
  <c r="ED37"/>
  <c r="EE37" s="1"/>
  <c r="EC38"/>
  <c r="ED38"/>
  <c r="EE38" s="1"/>
  <c r="EC39"/>
  <c r="ED39"/>
  <c r="EE39" s="1"/>
  <c r="EC40"/>
  <c r="ED40"/>
  <c r="EE40" s="1"/>
  <c r="EC41"/>
  <c r="ED41"/>
  <c r="EE41" s="1"/>
  <c r="EC42"/>
  <c r="ED42"/>
  <c r="EF42" s="1"/>
  <c r="EG42" s="1"/>
  <c r="EH42" s="1"/>
  <c r="EC43"/>
  <c r="ED43"/>
  <c r="EE43" s="1"/>
  <c r="EC44"/>
  <c r="ED44"/>
  <c r="EF44" s="1"/>
  <c r="EG44" s="1"/>
  <c r="EH44" s="1"/>
  <c r="EC45"/>
  <c r="ED45"/>
  <c r="EF45" s="1"/>
  <c r="EG45" s="1"/>
  <c r="EH45" s="1"/>
  <c r="EC46"/>
  <c r="ED46"/>
  <c r="EE46" s="1"/>
  <c r="ED2"/>
  <c r="EF2" s="1"/>
  <c r="EG2" s="1"/>
  <c r="EH2" s="1"/>
  <c r="EC2"/>
  <c r="EQ2" l="1"/>
  <c r="ER33"/>
  <c r="ES33" s="1"/>
  <c r="ER32"/>
  <c r="ES32" s="1"/>
  <c r="EQ31"/>
  <c r="ER30"/>
  <c r="ES30" s="1"/>
  <c r="EQ29"/>
  <c r="EQ28"/>
  <c r="ER27"/>
  <c r="ES27" s="1"/>
  <c r="ER26"/>
  <c r="ES26" s="1"/>
  <c r="EQ25"/>
  <c r="ER24"/>
  <c r="ES24" s="1"/>
  <c r="ER23"/>
  <c r="ES23" s="1"/>
  <c r="ER22"/>
  <c r="ES22" s="1"/>
  <c r="EQ21"/>
  <c r="ER20"/>
  <c r="ES20" s="1"/>
  <c r="ER19"/>
  <c r="ES19" s="1"/>
  <c r="EQ18"/>
  <c r="ER17"/>
  <c r="ES17" s="1"/>
  <c r="EQ16"/>
  <c r="ER15"/>
  <c r="ES15" s="1"/>
  <c r="EQ14"/>
  <c r="ER13"/>
  <c r="ES13" s="1"/>
  <c r="EQ12"/>
  <c r="EQ11"/>
  <c r="EQ10"/>
  <c r="EQ9"/>
  <c r="EQ8"/>
  <c r="EQ7"/>
  <c r="EQ6"/>
  <c r="EQ5"/>
  <c r="EQ4"/>
  <c r="EQ3"/>
  <c r="ER14"/>
  <c r="ES14" s="1"/>
  <c r="ER12"/>
  <c r="ES12" s="1"/>
  <c r="ER11"/>
  <c r="ES11" s="1"/>
  <c r="ER10"/>
  <c r="ES10" s="1"/>
  <c r="ER9"/>
  <c r="ES9" s="1"/>
  <c r="ER8"/>
  <c r="ES8" s="1"/>
  <c r="ER7"/>
  <c r="ES7" s="1"/>
  <c r="ER6"/>
  <c r="ES6" s="1"/>
  <c r="ER5"/>
  <c r="ES5" s="1"/>
  <c r="ER4"/>
  <c r="ES4" s="1"/>
  <c r="ER3"/>
  <c r="ES3" s="1"/>
  <c r="ER45"/>
  <c r="ES45" s="1"/>
  <c r="ET45" s="1"/>
  <c r="ER43"/>
  <c r="ES43" s="1"/>
  <c r="ET43" s="1"/>
  <c r="ER40"/>
  <c r="ES40" s="1"/>
  <c r="ET40" s="1"/>
  <c r="ER38"/>
  <c r="ES38" s="1"/>
  <c r="ET38" s="1"/>
  <c r="ER36"/>
  <c r="ES36" s="1"/>
  <c r="ET36" s="1"/>
  <c r="ER34"/>
  <c r="ES34" s="1"/>
  <c r="ET34" s="1"/>
  <c r="ER31"/>
  <c r="ES31" s="1"/>
  <c r="ER29"/>
  <c r="ES29" s="1"/>
  <c r="ER28"/>
  <c r="ES28" s="1"/>
  <c r="ER25"/>
  <c r="ES25" s="1"/>
  <c r="ER21"/>
  <c r="ES21" s="1"/>
  <c r="ER18"/>
  <c r="ES18" s="1"/>
  <c r="ER16"/>
  <c r="ES16" s="1"/>
  <c r="EQ46"/>
  <c r="EQ44"/>
  <c r="EQ42"/>
  <c r="EQ41"/>
  <c r="EQ39"/>
  <c r="EQ37"/>
  <c r="EQ35"/>
  <c r="EQ33"/>
  <c r="EQ32"/>
  <c r="EQ30"/>
  <c r="EQ27"/>
  <c r="EQ26"/>
  <c r="EQ24"/>
  <c r="EQ23"/>
  <c r="EQ22"/>
  <c r="EQ20"/>
  <c r="EQ19"/>
  <c r="EQ17"/>
  <c r="EQ15"/>
  <c r="EQ13"/>
  <c r="ER2"/>
  <c r="ES2" s="1"/>
  <c r="EF39"/>
  <c r="EG39" s="1"/>
  <c r="EH39" s="1"/>
  <c r="EF12"/>
  <c r="EG12" s="1"/>
  <c r="EH12" s="1"/>
  <c r="EF38"/>
  <c r="EG38" s="1"/>
  <c r="EH38" s="1"/>
  <c r="EF3"/>
  <c r="EG3" s="1"/>
  <c r="EF13"/>
  <c r="EG13" s="1"/>
  <c r="EH13" s="1"/>
  <c r="EF11"/>
  <c r="EG11" s="1"/>
  <c r="EH11" s="1"/>
  <c r="EF46"/>
  <c r="EG46" s="1"/>
  <c r="EH46" s="1"/>
  <c r="EF43"/>
  <c r="EG43" s="1"/>
  <c r="EH43" s="1"/>
  <c r="EF41"/>
  <c r="EG41" s="1"/>
  <c r="EH41" s="1"/>
  <c r="EF40"/>
  <c r="EG40" s="1"/>
  <c r="EH40" s="1"/>
  <c r="EF37"/>
  <c r="EG37" s="1"/>
  <c r="EH37" s="1"/>
  <c r="EF35"/>
  <c r="EG35" s="1"/>
  <c r="EH35" s="1"/>
  <c r="EF32"/>
  <c r="EG32" s="1"/>
  <c r="EH32" s="1"/>
  <c r="EF29"/>
  <c r="EG29" s="1"/>
  <c r="EH29" s="1"/>
  <c r="EF27"/>
  <c r="EG27" s="1"/>
  <c r="EH27" s="1"/>
  <c r="EF24"/>
  <c r="EG24" s="1"/>
  <c r="EH24" s="1"/>
  <c r="EF22"/>
  <c r="EG22" s="1"/>
  <c r="EH22" s="1"/>
  <c r="EF20"/>
  <c r="EG20" s="1"/>
  <c r="EH20" s="1"/>
  <c r="EF17"/>
  <c r="EG17" s="1"/>
  <c r="EH17" s="1"/>
  <c r="EF15"/>
  <c r="EG15" s="1"/>
  <c r="EH15" s="1"/>
  <c r="EF14"/>
  <c r="EG14" s="1"/>
  <c r="EH14" s="1"/>
  <c r="EF10"/>
  <c r="EG10" s="1"/>
  <c r="EH10" s="1"/>
  <c r="EF8"/>
  <c r="EG8" s="1"/>
  <c r="EH8" s="1"/>
  <c r="EF7"/>
  <c r="EG7" s="1"/>
  <c r="EH7" s="1"/>
  <c r="EF5"/>
  <c r="EG5" s="1"/>
  <c r="EH5" s="1"/>
  <c r="EF4"/>
  <c r="EG4" s="1"/>
  <c r="EH4" s="1"/>
  <c r="EE45"/>
  <c r="EE44"/>
  <c r="EE42"/>
  <c r="EE36"/>
  <c r="EE34"/>
  <c r="EE33"/>
  <c r="EE31"/>
  <c r="EE30"/>
  <c r="EE28"/>
  <c r="EE26"/>
  <c r="EE25"/>
  <c r="EE23"/>
  <c r="EE21"/>
  <c r="EE19"/>
  <c r="EE18"/>
  <c r="EE16"/>
  <c r="EE9"/>
  <c r="EE6"/>
  <c r="EE2"/>
  <c r="ET2" l="1"/>
  <c r="ET18"/>
  <c r="ET25"/>
  <c r="ET29"/>
  <c r="ET3"/>
  <c r="ET5"/>
  <c r="ET7"/>
  <c r="ET9"/>
  <c r="ET11"/>
  <c r="ET14"/>
  <c r="ET13"/>
  <c r="ET15"/>
  <c r="ET17"/>
  <c r="ET19"/>
  <c r="ET20"/>
  <c r="ET22"/>
  <c r="ET23"/>
  <c r="ET24"/>
  <c r="ET26"/>
  <c r="ET27"/>
  <c r="ET30"/>
  <c r="ET32"/>
  <c r="ET33"/>
  <c r="ET16"/>
  <c r="ET21"/>
  <c r="ET28"/>
  <c r="ET31"/>
  <c r="ET4"/>
  <c r="ET6"/>
  <c r="ET8"/>
  <c r="ET10"/>
  <c r="ET12"/>
  <c r="EH3"/>
  <c r="EJ41" i="42"/>
  <c r="EK41"/>
  <c r="EJ42"/>
  <c r="EK42"/>
  <c r="EJ43"/>
  <c r="EK43"/>
  <c r="EJ44"/>
  <c r="EK44"/>
  <c r="EJ45"/>
  <c r="EK45"/>
  <c r="EL45" l="1"/>
  <c r="EL43"/>
  <c r="EL41"/>
  <c r="EL44"/>
  <c r="EL42"/>
  <c r="EM44"/>
  <c r="EN44" s="1"/>
  <c r="EM43"/>
  <c r="EN43" s="1"/>
  <c r="EM45"/>
  <c r="EN45" s="1"/>
  <c r="EM42"/>
  <c r="EN42" s="1"/>
  <c r="EM41"/>
  <c r="EN41" s="1"/>
  <c r="EO41" l="1"/>
  <c r="EO42"/>
  <c r="EO43"/>
  <c r="EO45"/>
  <c r="EO44"/>
  <c r="EK40"/>
  <c r="EJ40"/>
  <c r="EK39"/>
  <c r="EJ39"/>
  <c r="EK38"/>
  <c r="EJ38"/>
  <c r="EK37"/>
  <c r="EJ37"/>
  <c r="EK36"/>
  <c r="EJ36"/>
  <c r="EK35"/>
  <c r="EJ35"/>
  <c r="EK34"/>
  <c r="EJ34"/>
  <c r="EK33"/>
  <c r="EJ33"/>
  <c r="EK32"/>
  <c r="EJ32"/>
  <c r="EK31"/>
  <c r="EJ31"/>
  <c r="EL30"/>
  <c r="EK30"/>
  <c r="EJ30"/>
  <c r="EK29"/>
  <c r="EJ29"/>
  <c r="EK28"/>
  <c r="EJ28"/>
  <c r="EK27"/>
  <c r="EJ27"/>
  <c r="EK26"/>
  <c r="EJ26"/>
  <c r="EK25"/>
  <c r="EJ25"/>
  <c r="EK24"/>
  <c r="EJ24"/>
  <c r="EK23"/>
  <c r="EJ23"/>
  <c r="EK22"/>
  <c r="EJ22"/>
  <c r="EK21"/>
  <c r="EJ21"/>
  <c r="EK93"/>
  <c r="EM93" s="1"/>
  <c r="EN93" s="1"/>
  <c r="EO93" s="1"/>
  <c r="EJ93"/>
  <c r="EK20"/>
  <c r="EJ20"/>
  <c r="EK19"/>
  <c r="EJ19"/>
  <c r="EK18"/>
  <c r="EJ18"/>
  <c r="EK17"/>
  <c r="EJ17"/>
  <c r="EK92"/>
  <c r="EM92" s="1"/>
  <c r="EN92" s="1"/>
  <c r="EO92" s="1"/>
  <c r="EJ92"/>
  <c r="EK16"/>
  <c r="EJ16"/>
  <c r="EK15"/>
  <c r="EJ15"/>
  <c r="EK14"/>
  <c r="EJ14"/>
  <c r="EK13"/>
  <c r="EJ13"/>
  <c r="EK12"/>
  <c r="EJ12"/>
  <c r="EK11"/>
  <c r="EJ11"/>
  <c r="EK90"/>
  <c r="EM90" s="1"/>
  <c r="EN90" s="1"/>
  <c r="EO90" s="1"/>
  <c r="EJ90"/>
  <c r="EK10"/>
  <c r="EJ10"/>
  <c r="EK9"/>
  <c r="EJ9"/>
  <c r="EK8"/>
  <c r="EJ8"/>
  <c r="EK7"/>
  <c r="EJ7"/>
  <c r="EK6"/>
  <c r="EJ6"/>
  <c r="EK5"/>
  <c r="EJ5"/>
  <c r="EK4"/>
  <c r="EJ4"/>
  <c r="EK91"/>
  <c r="EM91" s="1"/>
  <c r="EN91" s="1"/>
  <c r="EO91" s="1"/>
  <c r="EJ91"/>
  <c r="EK3"/>
  <c r="EJ3"/>
  <c r="EK2"/>
  <c r="EJ2"/>
  <c r="EK44" i="41"/>
  <c r="EM44" s="1"/>
  <c r="EN44" s="1"/>
  <c r="EO44" s="1"/>
  <c r="EJ44"/>
  <c r="EK43"/>
  <c r="EM43" s="1"/>
  <c r="EN43" s="1"/>
  <c r="EO43" s="1"/>
  <c r="EJ43"/>
  <c r="EK42"/>
  <c r="EM42" s="1"/>
  <c r="EN42" s="1"/>
  <c r="EO42" s="1"/>
  <c r="EJ42"/>
  <c r="EK41"/>
  <c r="EM41" s="1"/>
  <c r="EN41" s="1"/>
  <c r="EO41" s="1"/>
  <c r="EJ41"/>
  <c r="EK40"/>
  <c r="EM40" s="1"/>
  <c r="EN40" s="1"/>
  <c r="EO40" s="1"/>
  <c r="EJ40"/>
  <c r="EK39"/>
  <c r="EJ39"/>
  <c r="EK38"/>
  <c r="EJ38"/>
  <c r="EK37"/>
  <c r="EJ37"/>
  <c r="EK36"/>
  <c r="EJ36"/>
  <c r="EK35"/>
  <c r="EJ35"/>
  <c r="EK34"/>
  <c r="EJ34"/>
  <c r="EK33"/>
  <c r="EJ33"/>
  <c r="EK32"/>
  <c r="EJ32"/>
  <c r="EK31"/>
  <c r="EJ31"/>
  <c r="EK30"/>
  <c r="EJ30"/>
  <c r="EK29"/>
  <c r="EJ29"/>
  <c r="EK28"/>
  <c r="EJ28"/>
  <c r="EK27"/>
  <c r="EJ27"/>
  <c r="EK26"/>
  <c r="EJ26"/>
  <c r="EK25"/>
  <c r="EJ25"/>
  <c r="EK24"/>
  <c r="EJ24"/>
  <c r="EK23"/>
  <c r="EJ23"/>
  <c r="EK22"/>
  <c r="EJ22"/>
  <c r="EK21"/>
  <c r="EJ21"/>
  <c r="EK20"/>
  <c r="EJ20"/>
  <c r="EL19"/>
  <c r="EK19"/>
  <c r="EJ19"/>
  <c r="EK18"/>
  <c r="EJ18"/>
  <c r="EK17"/>
  <c r="EJ17"/>
  <c r="EK16"/>
  <c r="EJ16"/>
  <c r="EK15"/>
  <c r="EJ15"/>
  <c r="EK14"/>
  <c r="EJ14"/>
  <c r="EK13"/>
  <c r="EJ13"/>
  <c r="EK12"/>
  <c r="EJ12"/>
  <c r="EK11"/>
  <c r="EJ11"/>
  <c r="EK10"/>
  <c r="EJ10"/>
  <c r="EK9"/>
  <c r="EJ9"/>
  <c r="EK8"/>
  <c r="EJ8"/>
  <c r="EK7"/>
  <c r="EJ7"/>
  <c r="EK6"/>
  <c r="EJ6"/>
  <c r="EK5"/>
  <c r="EJ5"/>
  <c r="EK4"/>
  <c r="EJ4"/>
  <c r="EK3"/>
  <c r="EJ3"/>
  <c r="EK2"/>
  <c r="EJ2"/>
  <c r="EM21" l="1"/>
  <c r="EN21" s="1"/>
  <c r="EM23"/>
  <c r="EN23" s="1"/>
  <c r="EM25"/>
  <c r="EN25" s="1"/>
  <c r="EM27"/>
  <c r="EN27" s="1"/>
  <c r="EM29"/>
  <c r="EN29" s="1"/>
  <c r="EM31"/>
  <c r="EN31" s="1"/>
  <c r="EM33"/>
  <c r="EN33" s="1"/>
  <c r="EM35"/>
  <c r="EN35" s="1"/>
  <c r="EM36"/>
  <c r="EN36" s="1"/>
  <c r="EM37"/>
  <c r="EN37" s="1"/>
  <c r="EM38"/>
  <c r="EN38" s="1"/>
  <c r="EM39"/>
  <c r="EN39" s="1"/>
  <c r="EM20"/>
  <c r="EN20" s="1"/>
  <c r="EM22"/>
  <c r="EN22" s="1"/>
  <c r="EM24"/>
  <c r="EN24" s="1"/>
  <c r="EM26"/>
  <c r="EN26" s="1"/>
  <c r="EM28"/>
  <c r="EN28" s="1"/>
  <c r="EM30"/>
  <c r="EN30" s="1"/>
  <c r="EM32"/>
  <c r="EN32" s="1"/>
  <c r="EM34"/>
  <c r="EN34" s="1"/>
  <c r="EM2"/>
  <c r="EN2" s="1"/>
  <c r="EM3"/>
  <c r="EN3" s="1"/>
  <c r="EM4"/>
  <c r="EN4" s="1"/>
  <c r="EM5"/>
  <c r="EN5" s="1"/>
  <c r="EM6"/>
  <c r="EN6" s="1"/>
  <c r="EM7"/>
  <c r="EN7" s="1"/>
  <c r="EM8"/>
  <c r="EN8" s="1"/>
  <c r="EM9"/>
  <c r="EN9" s="1"/>
  <c r="EM10"/>
  <c r="EN10" s="1"/>
  <c r="EM11"/>
  <c r="EN11" s="1"/>
  <c r="EM12"/>
  <c r="EN12" s="1"/>
  <c r="EM13"/>
  <c r="EN13" s="1"/>
  <c r="EM14"/>
  <c r="EN14" s="1"/>
  <c r="EM15"/>
  <c r="EN15" s="1"/>
  <c r="EM16"/>
  <c r="EN16" s="1"/>
  <c r="EM17"/>
  <c r="EN17" s="1"/>
  <c r="EM18"/>
  <c r="EN18" s="1"/>
  <c r="EM19"/>
  <c r="EN19" s="1"/>
  <c r="EM2" i="42"/>
  <c r="EN2" s="1"/>
  <c r="EM3"/>
  <c r="EN3" s="1"/>
  <c r="EM4"/>
  <c r="EN4" s="1"/>
  <c r="EM7"/>
  <c r="EN7" s="1"/>
  <c r="EM11"/>
  <c r="EN11" s="1"/>
  <c r="EM12"/>
  <c r="EN12" s="1"/>
  <c r="EM13"/>
  <c r="EN13" s="1"/>
  <c r="EM14"/>
  <c r="EN14" s="1"/>
  <c r="EM15"/>
  <c r="EN15" s="1"/>
  <c r="EM16"/>
  <c r="EN16" s="1"/>
  <c r="EM17"/>
  <c r="EN17" s="1"/>
  <c r="EM18"/>
  <c r="EN18" s="1"/>
  <c r="EM19"/>
  <c r="EN19" s="1"/>
  <c r="EM20"/>
  <c r="EN20" s="1"/>
  <c r="EM21"/>
  <c r="EN21" s="1"/>
  <c r="EM22"/>
  <c r="EN22" s="1"/>
  <c r="EM23"/>
  <c r="EN23" s="1"/>
  <c r="EM24"/>
  <c r="EN24" s="1"/>
  <c r="EM25"/>
  <c r="EN25" s="1"/>
  <c r="EM26"/>
  <c r="EN26" s="1"/>
  <c r="EM27"/>
  <c r="EN27" s="1"/>
  <c r="EM28"/>
  <c r="EN28" s="1"/>
  <c r="EM29"/>
  <c r="EN29" s="1"/>
  <c r="EM30"/>
  <c r="EN30" s="1"/>
  <c r="EM5"/>
  <c r="EN5" s="1"/>
  <c r="EM6"/>
  <c r="EN6" s="1"/>
  <c r="EM8"/>
  <c r="EN8" s="1"/>
  <c r="EM9"/>
  <c r="EN9" s="1"/>
  <c r="EM10"/>
  <c r="EN10" s="1"/>
  <c r="EM31"/>
  <c r="EN31" s="1"/>
  <c r="EM32"/>
  <c r="EN32" s="1"/>
  <c r="EM33"/>
  <c r="EN33" s="1"/>
  <c r="EM34"/>
  <c r="EN34" s="1"/>
  <c r="EM35"/>
  <c r="EN35" s="1"/>
  <c r="EM36"/>
  <c r="EN36" s="1"/>
  <c r="EM37"/>
  <c r="EN37" s="1"/>
  <c r="EM38"/>
  <c r="EN38" s="1"/>
  <c r="EM39"/>
  <c r="EN39" s="1"/>
  <c r="EM40"/>
  <c r="EN40" s="1"/>
  <c r="EL16"/>
  <c r="EL21"/>
  <c r="EL37"/>
  <c r="EL8"/>
  <c r="EL2"/>
  <c r="EL91"/>
  <c r="EL90"/>
  <c r="EL20"/>
  <c r="EL27"/>
  <c r="EL3"/>
  <c r="EL92"/>
  <c r="EL93"/>
  <c r="EL23"/>
  <c r="EL29"/>
  <c r="EL33"/>
  <c r="EL39"/>
  <c r="EL10"/>
  <c r="EL40"/>
  <c r="EL38"/>
  <c r="EL36"/>
  <c r="EL35"/>
  <c r="EL34"/>
  <c r="EL32"/>
  <c r="EL31"/>
  <c r="EL28"/>
  <c r="EL26"/>
  <c r="EL25"/>
  <c r="EL24"/>
  <c r="EL22"/>
  <c r="EL19"/>
  <c r="EL18"/>
  <c r="EL17"/>
  <c r="EL15"/>
  <c r="EL14"/>
  <c r="EL13"/>
  <c r="EL12"/>
  <c r="EL11"/>
  <c r="EL9"/>
  <c r="EL7"/>
  <c r="EL6"/>
  <c r="EL5"/>
  <c r="EL4"/>
  <c r="EL42" i="41"/>
  <c r="EL40"/>
  <c r="EL44"/>
  <c r="EL36"/>
  <c r="EL32"/>
  <c r="EL26"/>
  <c r="EL8"/>
  <c r="EL4"/>
  <c r="EL30"/>
  <c r="EL6"/>
  <c r="EL18"/>
  <c r="EL31"/>
  <c r="EL41"/>
  <c r="EL43"/>
  <c r="EL39"/>
  <c r="EL38"/>
  <c r="EL37"/>
  <c r="EL35"/>
  <c r="EL34"/>
  <c r="EL33"/>
  <c r="EL29"/>
  <c r="EL28"/>
  <c r="EL27"/>
  <c r="EL25"/>
  <c r="EL24"/>
  <c r="EL23"/>
  <c r="EL22"/>
  <c r="EL21"/>
  <c r="EL20"/>
  <c r="EL17"/>
  <c r="EL16"/>
  <c r="EL15"/>
  <c r="EL14"/>
  <c r="EL13"/>
  <c r="EL12"/>
  <c r="EL11"/>
  <c r="EL10"/>
  <c r="EL9"/>
  <c r="EL7"/>
  <c r="EL5"/>
  <c r="EL3"/>
  <c r="EL2"/>
  <c r="EJ3" i="35"/>
  <c r="EK3"/>
  <c r="EJ4"/>
  <c r="EK4"/>
  <c r="EJ5"/>
  <c r="EK5"/>
  <c r="EJ6"/>
  <c r="EK6"/>
  <c r="EJ7"/>
  <c r="EK7"/>
  <c r="EJ8"/>
  <c r="EK8"/>
  <c r="EJ9"/>
  <c r="EK9"/>
  <c r="EJ10"/>
  <c r="EK10"/>
  <c r="EJ11"/>
  <c r="EK11"/>
  <c r="EJ12"/>
  <c r="EK12"/>
  <c r="EJ13"/>
  <c r="EK13"/>
  <c r="EJ53"/>
  <c r="EK53"/>
  <c r="EL53" s="1"/>
  <c r="EJ14"/>
  <c r="EK14"/>
  <c r="EJ15"/>
  <c r="EK15"/>
  <c r="EJ16"/>
  <c r="EK16"/>
  <c r="EJ17"/>
  <c r="EK17"/>
  <c r="EJ18"/>
  <c r="EK18"/>
  <c r="EJ19"/>
  <c r="EK19"/>
  <c r="EJ20"/>
  <c r="EK20"/>
  <c r="EJ21"/>
  <c r="EK21"/>
  <c r="EJ22"/>
  <c r="EK22"/>
  <c r="EJ23"/>
  <c r="EK23"/>
  <c r="EJ24"/>
  <c r="EK24"/>
  <c r="EJ25"/>
  <c r="EK25"/>
  <c r="EJ26"/>
  <c r="EK26"/>
  <c r="EJ27"/>
  <c r="EK27"/>
  <c r="EJ28"/>
  <c r="EK28"/>
  <c r="EJ29"/>
  <c r="EK29"/>
  <c r="EJ30"/>
  <c r="EK30"/>
  <c r="EJ31"/>
  <c r="EK31"/>
  <c r="EJ32"/>
  <c r="EK32"/>
  <c r="EJ33"/>
  <c r="EK33"/>
  <c r="EJ34"/>
  <c r="EK34"/>
  <c r="EJ35"/>
  <c r="EK35"/>
  <c r="EJ36"/>
  <c r="EK36"/>
  <c r="EJ37"/>
  <c r="EK37"/>
  <c r="EJ38"/>
  <c r="EK38"/>
  <c r="EL38" s="1"/>
  <c r="EJ39"/>
  <c r="EK39"/>
  <c r="EL39" s="1"/>
  <c r="EJ40"/>
  <c r="EK40"/>
  <c r="EL40" s="1"/>
  <c r="EJ41"/>
  <c r="EK41"/>
  <c r="EL41" s="1"/>
  <c r="EJ42"/>
  <c r="EK42"/>
  <c r="EL42" s="1"/>
  <c r="EJ43"/>
  <c r="EK43"/>
  <c r="EL43" s="1"/>
  <c r="EK2"/>
  <c r="EJ2"/>
  <c r="DE41" i="42"/>
  <c r="DF41"/>
  <c r="DG41" s="1"/>
  <c r="DQ41"/>
  <c r="DR41"/>
  <c r="DE42"/>
  <c r="DF42"/>
  <c r="DG42" s="1"/>
  <c r="DQ42"/>
  <c r="DR42"/>
  <c r="DE43"/>
  <c r="DF43"/>
  <c r="DG43" s="1"/>
  <c r="DQ43"/>
  <c r="DR43"/>
  <c r="DE44"/>
  <c r="DF44"/>
  <c r="DG44" s="1"/>
  <c r="DQ44"/>
  <c r="DR44"/>
  <c r="DE45"/>
  <c r="DF45"/>
  <c r="DH45" s="1"/>
  <c r="DI45" s="1"/>
  <c r="DJ45" s="1"/>
  <c r="DQ45"/>
  <c r="DR45"/>
  <c r="EL37" i="35" l="1"/>
  <c r="EL35"/>
  <c r="EL33"/>
  <c r="EM30"/>
  <c r="EN30" s="1"/>
  <c r="EL28"/>
  <c r="EL27"/>
  <c r="EM26"/>
  <c r="EN26" s="1"/>
  <c r="EL25"/>
  <c r="EM24"/>
  <c r="EN24" s="1"/>
  <c r="EM23"/>
  <c r="EN23" s="1"/>
  <c r="EL22"/>
  <c r="EL21"/>
  <c r="EL20"/>
  <c r="EL19"/>
  <c r="EL18"/>
  <c r="EM17"/>
  <c r="EN17" s="1"/>
  <c r="EM16"/>
  <c r="EN16" s="1"/>
  <c r="EM15"/>
  <c r="EN15" s="1"/>
  <c r="EM14"/>
  <c r="EN14" s="1"/>
  <c r="EL13"/>
  <c r="EM12"/>
  <c r="EN12" s="1"/>
  <c r="EL11"/>
  <c r="EL10"/>
  <c r="EM9"/>
  <c r="EN9" s="1"/>
  <c r="EM8"/>
  <c r="EN8" s="1"/>
  <c r="EM7"/>
  <c r="EN7" s="1"/>
  <c r="EL6"/>
  <c r="EL5"/>
  <c r="EL4"/>
  <c r="EL3"/>
  <c r="EL36"/>
  <c r="EL34"/>
  <c r="EL32"/>
  <c r="EL31"/>
  <c r="EL29"/>
  <c r="EL2"/>
  <c r="EO18" i="41"/>
  <c r="EO16"/>
  <c r="EO14"/>
  <c r="EO12"/>
  <c r="EO10"/>
  <c r="EO8"/>
  <c r="EO6"/>
  <c r="EO4"/>
  <c r="EO2"/>
  <c r="EO32"/>
  <c r="EO28"/>
  <c r="EO24"/>
  <c r="EO20"/>
  <c r="EO38"/>
  <c r="EO36"/>
  <c r="EO33"/>
  <c r="EO29"/>
  <c r="EO25"/>
  <c r="EO21"/>
  <c r="EO19"/>
  <c r="EO17"/>
  <c r="EO15"/>
  <c r="EO13"/>
  <c r="EO11"/>
  <c r="EO9"/>
  <c r="EO7"/>
  <c r="EO5"/>
  <c r="EO3"/>
  <c r="EO34"/>
  <c r="EO30"/>
  <c r="EO26"/>
  <c r="EO22"/>
  <c r="EO39"/>
  <c r="EO37"/>
  <c r="EO35"/>
  <c r="EO31"/>
  <c r="EO27"/>
  <c r="EO23"/>
  <c r="DS45" i="42"/>
  <c r="HA45"/>
  <c r="HB45" s="1"/>
  <c r="DS43"/>
  <c r="HA43"/>
  <c r="HB43" s="1"/>
  <c r="DS42"/>
  <c r="HA42"/>
  <c r="HB42" s="1"/>
  <c r="DS41"/>
  <c r="HA41"/>
  <c r="HB41" s="1"/>
  <c r="EO40"/>
  <c r="EO38"/>
  <c r="EO36"/>
  <c r="EO34"/>
  <c r="EO32"/>
  <c r="EO10"/>
  <c r="EO8"/>
  <c r="EO5"/>
  <c r="EO29"/>
  <c r="EO27"/>
  <c r="EO25"/>
  <c r="EO23"/>
  <c r="EO21"/>
  <c r="EO19"/>
  <c r="EO17"/>
  <c r="EO15"/>
  <c r="EO13"/>
  <c r="EO11"/>
  <c r="EO4"/>
  <c r="EO2"/>
  <c r="DS44"/>
  <c r="HA44"/>
  <c r="HB44" s="1"/>
  <c r="EO39"/>
  <c r="EO37"/>
  <c r="EO35"/>
  <c r="EO33"/>
  <c r="EO31"/>
  <c r="EO9"/>
  <c r="EO6"/>
  <c r="EO30"/>
  <c r="EO28"/>
  <c r="EO26"/>
  <c r="EO24"/>
  <c r="EO22"/>
  <c r="EO20"/>
  <c r="EO18"/>
  <c r="EO16"/>
  <c r="EO14"/>
  <c r="EO12"/>
  <c r="EO7"/>
  <c r="EO3"/>
  <c r="EM43" i="35"/>
  <c r="EN43" s="1"/>
  <c r="EO43" s="1"/>
  <c r="EM39"/>
  <c r="EN39" s="1"/>
  <c r="EO39" s="1"/>
  <c r="EM20"/>
  <c r="EN20" s="1"/>
  <c r="EM6"/>
  <c r="EN6" s="1"/>
  <c r="EM41"/>
  <c r="EN41" s="1"/>
  <c r="EO41" s="1"/>
  <c r="EM37"/>
  <c r="EN37" s="1"/>
  <c r="EM13"/>
  <c r="EN13" s="1"/>
  <c r="EM32"/>
  <c r="EN32" s="1"/>
  <c r="EM22"/>
  <c r="EN22" s="1"/>
  <c r="EM53"/>
  <c r="EN53" s="1"/>
  <c r="EO53" s="1"/>
  <c r="EM11"/>
  <c r="EN11" s="1"/>
  <c r="EM5"/>
  <c r="EN5" s="1"/>
  <c r="EM42"/>
  <c r="EN42" s="1"/>
  <c r="EO42" s="1"/>
  <c r="EM40"/>
  <c r="EN40" s="1"/>
  <c r="EO40" s="1"/>
  <c r="EM38"/>
  <c r="EN38" s="1"/>
  <c r="EO38" s="1"/>
  <c r="EM35"/>
  <c r="EN35" s="1"/>
  <c r="EM29"/>
  <c r="EN29" s="1"/>
  <c r="EM18"/>
  <c r="EN18" s="1"/>
  <c r="EM4"/>
  <c r="EN4" s="1"/>
  <c r="EM3"/>
  <c r="EN3" s="1"/>
  <c r="EM36"/>
  <c r="EN36" s="1"/>
  <c r="EM34"/>
  <c r="EN34" s="1"/>
  <c r="EM31"/>
  <c r="EN31" s="1"/>
  <c r="EM28"/>
  <c r="EN28" s="1"/>
  <c r="EM21"/>
  <c r="EN21" s="1"/>
  <c r="EM10"/>
  <c r="EN10" s="1"/>
  <c r="EM33"/>
  <c r="EN33" s="1"/>
  <c r="EL30"/>
  <c r="EM27"/>
  <c r="EN27" s="1"/>
  <c r="EL26"/>
  <c r="EM25"/>
  <c r="EN25" s="1"/>
  <c r="EL24"/>
  <c r="EL23"/>
  <c r="EM19"/>
  <c r="EN19" s="1"/>
  <c r="EL17"/>
  <c r="EL16"/>
  <c r="EL15"/>
  <c r="EL14"/>
  <c r="EL12"/>
  <c r="EL9"/>
  <c r="EL8"/>
  <c r="EL7"/>
  <c r="EM2"/>
  <c r="EN2" s="1"/>
  <c r="DT44" i="42"/>
  <c r="DU44" s="1"/>
  <c r="DH42"/>
  <c r="DI42" s="1"/>
  <c r="DJ42" s="1"/>
  <c r="DY44"/>
  <c r="DH44"/>
  <c r="DI44" s="1"/>
  <c r="DJ44" s="1"/>
  <c r="DT41"/>
  <c r="DU41" s="1"/>
  <c r="DH41"/>
  <c r="DI41" s="1"/>
  <c r="DJ41" s="1"/>
  <c r="DY42"/>
  <c r="DT42"/>
  <c r="DU42" s="1"/>
  <c r="DT45"/>
  <c r="DU45" s="1"/>
  <c r="DT43"/>
  <c r="DU43" s="1"/>
  <c r="DH43"/>
  <c r="DI43" s="1"/>
  <c r="DJ43" s="1"/>
  <c r="DY45"/>
  <c r="DG45"/>
  <c r="DY43"/>
  <c r="DY41"/>
  <c r="EO2" i="35" l="1"/>
  <c r="EO25"/>
  <c r="EO27"/>
  <c r="EO33"/>
  <c r="EO21"/>
  <c r="EO31"/>
  <c r="EO36"/>
  <c r="EO4"/>
  <c r="EO29"/>
  <c r="EO11"/>
  <c r="EO22"/>
  <c r="EO13"/>
  <c r="EO20"/>
  <c r="EO8"/>
  <c r="EO12"/>
  <c r="EO14"/>
  <c r="EO16"/>
  <c r="EO24"/>
  <c r="EO26"/>
  <c r="EO19"/>
  <c r="EO10"/>
  <c r="EO28"/>
  <c r="EO34"/>
  <c r="EO3"/>
  <c r="EO18"/>
  <c r="EO35"/>
  <c r="EO5"/>
  <c r="EO32"/>
  <c r="EO37"/>
  <c r="EO6"/>
  <c r="EO7"/>
  <c r="EO9"/>
  <c r="EO15"/>
  <c r="EO17"/>
  <c r="EO23"/>
  <c r="EO30"/>
  <c r="DV43" i="42"/>
  <c r="HC43"/>
  <c r="DV42"/>
  <c r="HC42"/>
  <c r="DV45"/>
  <c r="HC45"/>
  <c r="DV41"/>
  <c r="HC41"/>
  <c r="DV44"/>
  <c r="HC44"/>
  <c r="DZ44"/>
  <c r="EA44"/>
  <c r="EB44" s="1"/>
  <c r="EC44" s="1"/>
  <c r="DZ42"/>
  <c r="EA42"/>
  <c r="EB42" s="1"/>
  <c r="EC42" s="1"/>
  <c r="DZ41"/>
  <c r="EA41"/>
  <c r="EB41" s="1"/>
  <c r="EC41" s="1"/>
  <c r="EA43"/>
  <c r="EB43" s="1"/>
  <c r="EC43" s="1"/>
  <c r="DZ43"/>
  <c r="DZ45"/>
  <c r="EA45"/>
  <c r="EB45" s="1"/>
  <c r="EC45" s="1"/>
  <c r="HD41" l="1"/>
  <c r="HD42"/>
  <c r="HD43"/>
  <c r="HD44"/>
  <c r="HD45"/>
  <c r="DR40"/>
  <c r="DQ40"/>
  <c r="DF40"/>
  <c r="DH40" s="1"/>
  <c r="DI40" s="1"/>
  <c r="DJ40" s="1"/>
  <c r="DE40"/>
  <c r="DR39"/>
  <c r="DQ39"/>
  <c r="DF39"/>
  <c r="DY39" s="1"/>
  <c r="DE39"/>
  <c r="DR38"/>
  <c r="DQ38"/>
  <c r="DF38"/>
  <c r="DH38" s="1"/>
  <c r="DI38" s="1"/>
  <c r="DJ38" s="1"/>
  <c r="DE38"/>
  <c r="DR37"/>
  <c r="DQ37"/>
  <c r="DF37"/>
  <c r="DG37" s="1"/>
  <c r="DE37"/>
  <c r="DR36"/>
  <c r="DQ36"/>
  <c r="DF36"/>
  <c r="DH36" s="1"/>
  <c r="DI36" s="1"/>
  <c r="DJ36" s="1"/>
  <c r="DE36"/>
  <c r="DR35"/>
  <c r="DQ35"/>
  <c r="DF35"/>
  <c r="DH35" s="1"/>
  <c r="DI35" s="1"/>
  <c r="DJ35" s="1"/>
  <c r="DE35"/>
  <c r="DR34"/>
  <c r="DQ34"/>
  <c r="DF34"/>
  <c r="DH34" s="1"/>
  <c r="DI34" s="1"/>
  <c r="DJ34" s="1"/>
  <c r="DE34"/>
  <c r="DR33"/>
  <c r="DQ33"/>
  <c r="DF33"/>
  <c r="DH33" s="1"/>
  <c r="DI33" s="1"/>
  <c r="DJ33" s="1"/>
  <c r="DE33"/>
  <c r="DR32"/>
  <c r="DQ32"/>
  <c r="DF32"/>
  <c r="DH32" s="1"/>
  <c r="DI32" s="1"/>
  <c r="DJ32" s="1"/>
  <c r="DE32"/>
  <c r="DR31"/>
  <c r="DQ31"/>
  <c r="DF31"/>
  <c r="DH31" s="1"/>
  <c r="DI31" s="1"/>
  <c r="DJ31" s="1"/>
  <c r="DE31"/>
  <c r="DR30"/>
  <c r="DQ30"/>
  <c r="DF30"/>
  <c r="DH30" s="1"/>
  <c r="DI30" s="1"/>
  <c r="DJ30" s="1"/>
  <c r="DE30"/>
  <c r="DR29"/>
  <c r="DQ29"/>
  <c r="DF29"/>
  <c r="DH29" s="1"/>
  <c r="DI29" s="1"/>
  <c r="DJ29" s="1"/>
  <c r="DE29"/>
  <c r="DR28"/>
  <c r="DQ28"/>
  <c r="DF28"/>
  <c r="DH28" s="1"/>
  <c r="DI28" s="1"/>
  <c r="DJ28" s="1"/>
  <c r="DE28"/>
  <c r="DR27"/>
  <c r="DQ27"/>
  <c r="DF27"/>
  <c r="DH27" s="1"/>
  <c r="DI27" s="1"/>
  <c r="DJ27" s="1"/>
  <c r="DE27"/>
  <c r="DR26"/>
  <c r="DQ26"/>
  <c r="DF26"/>
  <c r="DH26" s="1"/>
  <c r="DI26" s="1"/>
  <c r="DJ26" s="1"/>
  <c r="DE26"/>
  <c r="DR25"/>
  <c r="DQ25"/>
  <c r="DF25"/>
  <c r="DH25" s="1"/>
  <c r="DI25" s="1"/>
  <c r="DJ25" s="1"/>
  <c r="DE25"/>
  <c r="DR24"/>
  <c r="DQ24"/>
  <c r="DF24"/>
  <c r="DH24" s="1"/>
  <c r="DI24" s="1"/>
  <c r="DJ24" s="1"/>
  <c r="DE24"/>
  <c r="DR23"/>
  <c r="DQ23"/>
  <c r="DF23"/>
  <c r="DH23" s="1"/>
  <c r="DI23" s="1"/>
  <c r="DJ23" s="1"/>
  <c r="DE23"/>
  <c r="DR22"/>
  <c r="DQ22"/>
  <c r="DF22"/>
  <c r="DH22" s="1"/>
  <c r="DI22" s="1"/>
  <c r="DJ22" s="1"/>
  <c r="DE22"/>
  <c r="DR21"/>
  <c r="DQ21"/>
  <c r="DF21"/>
  <c r="DH21" s="1"/>
  <c r="DI21" s="1"/>
  <c r="DJ21" s="1"/>
  <c r="DE21"/>
  <c r="DR93"/>
  <c r="DS93" s="1"/>
  <c r="DQ93"/>
  <c r="DF93"/>
  <c r="DH93" s="1"/>
  <c r="DI93" s="1"/>
  <c r="DJ93" s="1"/>
  <c r="DE93"/>
  <c r="DR20"/>
  <c r="DQ20"/>
  <c r="DF20"/>
  <c r="DH20" s="1"/>
  <c r="DI20" s="1"/>
  <c r="DJ20" s="1"/>
  <c r="DE20"/>
  <c r="DR19"/>
  <c r="DQ19"/>
  <c r="DF19"/>
  <c r="DE19"/>
  <c r="DR18"/>
  <c r="DQ18"/>
  <c r="DF18"/>
  <c r="DH18" s="1"/>
  <c r="DI18" s="1"/>
  <c r="DJ18" s="1"/>
  <c r="DE18"/>
  <c r="DR17"/>
  <c r="DQ17"/>
  <c r="DF17"/>
  <c r="DH17" s="1"/>
  <c r="DI17" s="1"/>
  <c r="DJ17" s="1"/>
  <c r="DE17"/>
  <c r="DR92"/>
  <c r="DT92" s="1"/>
  <c r="DU92" s="1"/>
  <c r="DV92" s="1"/>
  <c r="DQ92"/>
  <c r="DF92"/>
  <c r="DH92" s="1"/>
  <c r="DI92" s="1"/>
  <c r="DJ92" s="1"/>
  <c r="DE92"/>
  <c r="DR16"/>
  <c r="DQ16"/>
  <c r="DF16"/>
  <c r="DE16"/>
  <c r="DR15"/>
  <c r="DQ15"/>
  <c r="DF15"/>
  <c r="DH15" s="1"/>
  <c r="DI15" s="1"/>
  <c r="DJ15" s="1"/>
  <c r="DE15"/>
  <c r="DR14"/>
  <c r="DQ14"/>
  <c r="DF14"/>
  <c r="DH14" s="1"/>
  <c r="DI14" s="1"/>
  <c r="DJ14" s="1"/>
  <c r="DE14"/>
  <c r="DR13"/>
  <c r="DQ13"/>
  <c r="DF13"/>
  <c r="DH13" s="1"/>
  <c r="DI13" s="1"/>
  <c r="DJ13" s="1"/>
  <c r="DE13"/>
  <c r="DR12"/>
  <c r="DQ12"/>
  <c r="DF12"/>
  <c r="DE12"/>
  <c r="DR11"/>
  <c r="DQ11"/>
  <c r="DF11"/>
  <c r="DH11" s="1"/>
  <c r="DI11" s="1"/>
  <c r="DJ11" s="1"/>
  <c r="DE11"/>
  <c r="DR90"/>
  <c r="DS90" s="1"/>
  <c r="DQ90"/>
  <c r="DF90"/>
  <c r="DH90" s="1"/>
  <c r="DI90" s="1"/>
  <c r="DJ90" s="1"/>
  <c r="DE90"/>
  <c r="DR10"/>
  <c r="DQ10"/>
  <c r="DF10"/>
  <c r="DH10" s="1"/>
  <c r="DI10" s="1"/>
  <c r="DJ10" s="1"/>
  <c r="DE10"/>
  <c r="DR9"/>
  <c r="DQ9"/>
  <c r="DF9"/>
  <c r="DE9"/>
  <c r="DR8"/>
  <c r="DQ8"/>
  <c r="DF8"/>
  <c r="DH8" s="1"/>
  <c r="DI8" s="1"/>
  <c r="DJ8" s="1"/>
  <c r="DE8"/>
  <c r="DR7"/>
  <c r="DQ7"/>
  <c r="DF7"/>
  <c r="DH7" s="1"/>
  <c r="DI7" s="1"/>
  <c r="DJ7" s="1"/>
  <c r="DE7"/>
  <c r="DR6"/>
  <c r="DQ6"/>
  <c r="DF6"/>
  <c r="DH6" s="1"/>
  <c r="DI6" s="1"/>
  <c r="DJ6" s="1"/>
  <c r="DE6"/>
  <c r="DR5"/>
  <c r="DQ5"/>
  <c r="DF5"/>
  <c r="DE5"/>
  <c r="DR4"/>
  <c r="DQ4"/>
  <c r="DF4"/>
  <c r="DH4" s="1"/>
  <c r="DI4" s="1"/>
  <c r="DJ4" s="1"/>
  <c r="DE4"/>
  <c r="DR91"/>
  <c r="DS91" s="1"/>
  <c r="DQ91"/>
  <c r="DF91"/>
  <c r="DY91" s="1"/>
  <c r="DE91"/>
  <c r="DR3"/>
  <c r="DQ3"/>
  <c r="DF3"/>
  <c r="DH3" s="1"/>
  <c r="DI3" s="1"/>
  <c r="DJ3" s="1"/>
  <c r="DE3"/>
  <c r="DR2"/>
  <c r="DQ2"/>
  <c r="DF2"/>
  <c r="DY2" s="1"/>
  <c r="DE2"/>
  <c r="DR44" i="41"/>
  <c r="DT44" s="1"/>
  <c r="DU44" s="1"/>
  <c r="DV44" s="1"/>
  <c r="DQ44"/>
  <c r="DF44"/>
  <c r="DH44" s="1"/>
  <c r="DI44" s="1"/>
  <c r="DJ44" s="1"/>
  <c r="DE44"/>
  <c r="DR43"/>
  <c r="DS43" s="1"/>
  <c r="DQ43"/>
  <c r="DF43"/>
  <c r="DY43" s="1"/>
  <c r="DE43"/>
  <c r="DR42"/>
  <c r="DT42" s="1"/>
  <c r="DU42" s="1"/>
  <c r="DV42" s="1"/>
  <c r="DQ42"/>
  <c r="DF42"/>
  <c r="DH42" s="1"/>
  <c r="DI42" s="1"/>
  <c r="DJ42" s="1"/>
  <c r="DE42"/>
  <c r="DR41"/>
  <c r="DS41" s="1"/>
  <c r="DQ41"/>
  <c r="DF41"/>
  <c r="DE41"/>
  <c r="DR40"/>
  <c r="DT40" s="1"/>
  <c r="DU40" s="1"/>
  <c r="DV40" s="1"/>
  <c r="DQ40"/>
  <c r="DF40"/>
  <c r="DH40" s="1"/>
  <c r="DI40" s="1"/>
  <c r="DJ40" s="1"/>
  <c r="DE40"/>
  <c r="DR39"/>
  <c r="DQ39"/>
  <c r="DF39"/>
  <c r="DE39"/>
  <c r="DR38"/>
  <c r="DQ38"/>
  <c r="DF38"/>
  <c r="DH38" s="1"/>
  <c r="DI38" s="1"/>
  <c r="DJ38" s="1"/>
  <c r="DE38"/>
  <c r="DR37"/>
  <c r="DQ37"/>
  <c r="DF37"/>
  <c r="DE37"/>
  <c r="DR36"/>
  <c r="DQ36"/>
  <c r="DF36"/>
  <c r="DH36" s="1"/>
  <c r="DI36" s="1"/>
  <c r="DJ36" s="1"/>
  <c r="DE36"/>
  <c r="DR35"/>
  <c r="DQ35"/>
  <c r="DF35"/>
  <c r="DE35"/>
  <c r="DR34"/>
  <c r="DQ34"/>
  <c r="DF34"/>
  <c r="DH34" s="1"/>
  <c r="DI34" s="1"/>
  <c r="DJ34" s="1"/>
  <c r="DE34"/>
  <c r="DR33"/>
  <c r="DQ33"/>
  <c r="DF33"/>
  <c r="DY33" s="1"/>
  <c r="DE33"/>
  <c r="DR32"/>
  <c r="DQ32"/>
  <c r="DF32"/>
  <c r="DH32" s="1"/>
  <c r="DI32" s="1"/>
  <c r="DJ32" s="1"/>
  <c r="DE32"/>
  <c r="DR31"/>
  <c r="DQ31"/>
  <c r="DF31"/>
  <c r="DE31"/>
  <c r="DR30"/>
  <c r="DQ30"/>
  <c r="DF30"/>
  <c r="DH30" s="1"/>
  <c r="DI30" s="1"/>
  <c r="DJ30" s="1"/>
  <c r="DE30"/>
  <c r="DR29"/>
  <c r="DQ29"/>
  <c r="DF29"/>
  <c r="DY29" s="1"/>
  <c r="DE29"/>
  <c r="DR28"/>
  <c r="DQ28"/>
  <c r="DF28"/>
  <c r="DH28" s="1"/>
  <c r="DI28" s="1"/>
  <c r="DJ28" s="1"/>
  <c r="DE28"/>
  <c r="DR27"/>
  <c r="DQ27"/>
  <c r="DF27"/>
  <c r="DE27"/>
  <c r="DR26"/>
  <c r="DQ26"/>
  <c r="DF26"/>
  <c r="DH26" s="1"/>
  <c r="DI26" s="1"/>
  <c r="DJ26" s="1"/>
  <c r="DE26"/>
  <c r="DR25"/>
  <c r="DQ25"/>
  <c r="DF25"/>
  <c r="DY25" s="1"/>
  <c r="DE25"/>
  <c r="DR24"/>
  <c r="DQ24"/>
  <c r="DF24"/>
  <c r="DH24" s="1"/>
  <c r="DI24" s="1"/>
  <c r="DJ24" s="1"/>
  <c r="DE24"/>
  <c r="DR23"/>
  <c r="DQ23"/>
  <c r="DF23"/>
  <c r="DY23" s="1"/>
  <c r="DE23"/>
  <c r="DR22"/>
  <c r="DQ22"/>
  <c r="DF22"/>
  <c r="DH22" s="1"/>
  <c r="DI22" s="1"/>
  <c r="DJ22" s="1"/>
  <c r="DE22"/>
  <c r="DR21"/>
  <c r="DQ21"/>
  <c r="DF21"/>
  <c r="DE21"/>
  <c r="DR20"/>
  <c r="DQ20"/>
  <c r="DF20"/>
  <c r="DH20" s="1"/>
  <c r="DI20" s="1"/>
  <c r="DJ20" s="1"/>
  <c r="DE20"/>
  <c r="DR19"/>
  <c r="DQ19"/>
  <c r="DF19"/>
  <c r="DE19"/>
  <c r="DR18"/>
  <c r="DQ18"/>
  <c r="DF18"/>
  <c r="DH18" s="1"/>
  <c r="DI18" s="1"/>
  <c r="DJ18" s="1"/>
  <c r="DE18"/>
  <c r="DR17"/>
  <c r="DQ17"/>
  <c r="DF17"/>
  <c r="DY17" s="1"/>
  <c r="DE17"/>
  <c r="DR16"/>
  <c r="DQ16"/>
  <c r="DF16"/>
  <c r="DH16" s="1"/>
  <c r="DI16" s="1"/>
  <c r="DJ16" s="1"/>
  <c r="DE16"/>
  <c r="DR15"/>
  <c r="DQ15"/>
  <c r="DF15"/>
  <c r="DE15"/>
  <c r="DR14"/>
  <c r="DQ14"/>
  <c r="DF14"/>
  <c r="DH14" s="1"/>
  <c r="DI14" s="1"/>
  <c r="DJ14" s="1"/>
  <c r="DE14"/>
  <c r="DR13"/>
  <c r="DQ13"/>
  <c r="DF13"/>
  <c r="DE13"/>
  <c r="DR12"/>
  <c r="DQ12"/>
  <c r="DF12"/>
  <c r="DH12" s="1"/>
  <c r="DI12" s="1"/>
  <c r="DJ12" s="1"/>
  <c r="DE12"/>
  <c r="DR11"/>
  <c r="DQ11"/>
  <c r="DF11"/>
  <c r="DE11"/>
  <c r="DR10"/>
  <c r="DQ10"/>
  <c r="DF10"/>
  <c r="DH10" s="1"/>
  <c r="DI10" s="1"/>
  <c r="DJ10" s="1"/>
  <c r="DE10"/>
  <c r="DR9"/>
  <c r="DQ9"/>
  <c r="DF9"/>
  <c r="DE9"/>
  <c r="DR8"/>
  <c r="DQ8"/>
  <c r="DF8"/>
  <c r="DH8" s="1"/>
  <c r="DI8" s="1"/>
  <c r="DJ8" s="1"/>
  <c r="DE8"/>
  <c r="DR7"/>
  <c r="DQ7"/>
  <c r="DF7"/>
  <c r="DE7"/>
  <c r="DR6"/>
  <c r="DQ6"/>
  <c r="DF6"/>
  <c r="DH6" s="1"/>
  <c r="DI6" s="1"/>
  <c r="DJ6" s="1"/>
  <c r="DE6"/>
  <c r="DR5"/>
  <c r="DQ5"/>
  <c r="DF5"/>
  <c r="DH5" s="1"/>
  <c r="DI5" s="1"/>
  <c r="DJ5" s="1"/>
  <c r="DE5"/>
  <c r="DR4"/>
  <c r="DQ4"/>
  <c r="DF4"/>
  <c r="DE4"/>
  <c r="DR3"/>
  <c r="DQ3"/>
  <c r="DF3"/>
  <c r="DH3" s="1"/>
  <c r="DI3" s="1"/>
  <c r="DJ3" s="1"/>
  <c r="DE3"/>
  <c r="DR2"/>
  <c r="DQ2"/>
  <c r="DF2"/>
  <c r="DE2"/>
  <c r="DS4" l="1"/>
  <c r="HA4"/>
  <c r="HB4" s="1"/>
  <c r="DT6"/>
  <c r="DU6" s="1"/>
  <c r="HA6"/>
  <c r="HB6" s="1"/>
  <c r="DS7"/>
  <c r="HA7"/>
  <c r="HB7" s="1"/>
  <c r="DT10"/>
  <c r="DU10" s="1"/>
  <c r="HA10"/>
  <c r="HB10" s="1"/>
  <c r="DS11"/>
  <c r="HA11"/>
  <c r="HB11" s="1"/>
  <c r="DT14"/>
  <c r="DU14" s="1"/>
  <c r="HA14"/>
  <c r="HB14" s="1"/>
  <c r="DS15"/>
  <c r="HA15"/>
  <c r="HB15" s="1"/>
  <c r="DT18"/>
  <c r="DU18" s="1"/>
  <c r="HA18"/>
  <c r="HB18" s="1"/>
  <c r="DS19"/>
  <c r="HA19"/>
  <c r="HB19" s="1"/>
  <c r="DT22"/>
  <c r="DU22" s="1"/>
  <c r="HA22"/>
  <c r="HB22" s="1"/>
  <c r="DS23"/>
  <c r="HA23"/>
  <c r="HB23" s="1"/>
  <c r="DT26"/>
  <c r="DU26" s="1"/>
  <c r="HA26"/>
  <c r="HB26" s="1"/>
  <c r="DS27"/>
  <c r="HA27"/>
  <c r="HB27" s="1"/>
  <c r="DT30"/>
  <c r="DU30" s="1"/>
  <c r="HA30"/>
  <c r="HB30" s="1"/>
  <c r="DS31"/>
  <c r="HA31"/>
  <c r="HB31" s="1"/>
  <c r="DT36"/>
  <c r="DU36" s="1"/>
  <c r="HA36"/>
  <c r="HB36" s="1"/>
  <c r="DS37"/>
  <c r="HA37"/>
  <c r="HB37" s="1"/>
  <c r="DT38"/>
  <c r="DU38" s="1"/>
  <c r="HA38"/>
  <c r="HB38" s="1"/>
  <c r="DS39"/>
  <c r="HA39"/>
  <c r="HB39" s="1"/>
  <c r="DS2"/>
  <c r="HA2"/>
  <c r="HB2" s="1"/>
  <c r="DT3"/>
  <c r="DU3" s="1"/>
  <c r="HA3"/>
  <c r="HB3" s="1"/>
  <c r="DT5"/>
  <c r="DU5" s="1"/>
  <c r="HA5"/>
  <c r="HB5" s="1"/>
  <c r="DT8"/>
  <c r="DU8" s="1"/>
  <c r="HA8"/>
  <c r="HB8" s="1"/>
  <c r="DS9"/>
  <c r="HA9"/>
  <c r="HB9" s="1"/>
  <c r="DT12"/>
  <c r="DU12" s="1"/>
  <c r="HA12"/>
  <c r="HB12" s="1"/>
  <c r="DS13"/>
  <c r="HA13"/>
  <c r="HB13" s="1"/>
  <c r="DT16"/>
  <c r="DU16" s="1"/>
  <c r="HA16"/>
  <c r="HB16" s="1"/>
  <c r="DS17"/>
  <c r="HA17"/>
  <c r="HB17" s="1"/>
  <c r="DT20"/>
  <c r="DU20" s="1"/>
  <c r="HA20"/>
  <c r="HB20" s="1"/>
  <c r="DS21"/>
  <c r="HA21"/>
  <c r="HB21" s="1"/>
  <c r="DT24"/>
  <c r="DU24" s="1"/>
  <c r="HA24"/>
  <c r="HB24" s="1"/>
  <c r="DS25"/>
  <c r="HA25"/>
  <c r="HB25" s="1"/>
  <c r="DT28"/>
  <c r="DU28" s="1"/>
  <c r="HA28"/>
  <c r="HB28" s="1"/>
  <c r="DS29"/>
  <c r="HA29"/>
  <c r="HB29" s="1"/>
  <c r="DT32"/>
  <c r="DU32" s="1"/>
  <c r="HA32"/>
  <c r="HB32" s="1"/>
  <c r="DS33"/>
  <c r="HA33"/>
  <c r="HB33" s="1"/>
  <c r="DT34"/>
  <c r="DU34" s="1"/>
  <c r="HA34"/>
  <c r="HB34" s="1"/>
  <c r="DS35"/>
  <c r="HA35"/>
  <c r="HB35" s="1"/>
  <c r="DT6" i="42"/>
  <c r="DU6" s="1"/>
  <c r="HA6"/>
  <c r="HB6" s="1"/>
  <c r="DT10"/>
  <c r="DU10" s="1"/>
  <c r="HA10"/>
  <c r="HB10" s="1"/>
  <c r="DT11"/>
  <c r="DU11" s="1"/>
  <c r="HA11"/>
  <c r="HB11" s="1"/>
  <c r="DS12"/>
  <c r="HA12"/>
  <c r="HB12" s="1"/>
  <c r="DS14"/>
  <c r="HA14"/>
  <c r="HB14" s="1"/>
  <c r="DT15"/>
  <c r="DU15" s="1"/>
  <c r="HA15"/>
  <c r="HB15" s="1"/>
  <c r="DS17"/>
  <c r="HA17"/>
  <c r="HB17" s="1"/>
  <c r="DT18"/>
  <c r="DU18" s="1"/>
  <c r="HA18"/>
  <c r="HB18" s="1"/>
  <c r="DS19"/>
  <c r="HA19"/>
  <c r="HB19" s="1"/>
  <c r="DT22"/>
  <c r="DU22" s="1"/>
  <c r="HA22"/>
  <c r="HB22" s="1"/>
  <c r="DT24"/>
  <c r="DU24" s="1"/>
  <c r="HA24"/>
  <c r="HB24" s="1"/>
  <c r="DT26"/>
  <c r="DU26" s="1"/>
  <c r="HA26"/>
  <c r="HB26" s="1"/>
  <c r="DT28"/>
  <c r="DU28" s="1"/>
  <c r="HA28"/>
  <c r="HB28" s="1"/>
  <c r="DT30"/>
  <c r="DU30" s="1"/>
  <c r="HA30"/>
  <c r="HB30" s="1"/>
  <c r="DT31"/>
  <c r="DU31" s="1"/>
  <c r="HA31"/>
  <c r="HB31" s="1"/>
  <c r="DT32"/>
  <c r="DU32" s="1"/>
  <c r="HA32"/>
  <c r="HB32" s="1"/>
  <c r="DT34"/>
  <c r="DU34" s="1"/>
  <c r="HA34"/>
  <c r="HB34" s="1"/>
  <c r="DT35"/>
  <c r="DU35" s="1"/>
  <c r="HA35"/>
  <c r="HB35" s="1"/>
  <c r="DT36"/>
  <c r="DU36" s="1"/>
  <c r="HA36"/>
  <c r="HB36" s="1"/>
  <c r="DT37"/>
  <c r="DU37" s="1"/>
  <c r="HA37"/>
  <c r="HB37" s="1"/>
  <c r="DT38"/>
  <c r="DU38" s="1"/>
  <c r="HA38"/>
  <c r="HB38" s="1"/>
  <c r="DS39"/>
  <c r="HA39"/>
  <c r="HB39" s="1"/>
  <c r="DT40"/>
  <c r="DU40" s="1"/>
  <c r="HA40"/>
  <c r="HB40" s="1"/>
  <c r="DS2"/>
  <c r="HA2"/>
  <c r="HB2" s="1"/>
  <c r="DT3"/>
  <c r="DU3" s="1"/>
  <c r="HA3"/>
  <c r="HB3" s="1"/>
  <c r="DT4"/>
  <c r="DU4" s="1"/>
  <c r="HA4"/>
  <c r="HB4" s="1"/>
  <c r="DS5"/>
  <c r="HA5"/>
  <c r="HB5" s="1"/>
  <c r="DS7"/>
  <c r="HA7"/>
  <c r="HB7" s="1"/>
  <c r="DT8"/>
  <c r="DU8" s="1"/>
  <c r="HA8"/>
  <c r="HB8" s="1"/>
  <c r="DS9"/>
  <c r="HA9"/>
  <c r="HB9" s="1"/>
  <c r="DT13"/>
  <c r="DU13" s="1"/>
  <c r="HA13"/>
  <c r="HB13" s="1"/>
  <c r="DS16"/>
  <c r="HA16"/>
  <c r="HB16" s="1"/>
  <c r="DT20"/>
  <c r="DU20" s="1"/>
  <c r="HA20"/>
  <c r="HB20" s="1"/>
  <c r="DT21"/>
  <c r="DU21" s="1"/>
  <c r="HA21"/>
  <c r="HB21" s="1"/>
  <c r="DT23"/>
  <c r="DU23" s="1"/>
  <c r="HA23"/>
  <c r="HB23" s="1"/>
  <c r="DT25"/>
  <c r="DU25" s="1"/>
  <c r="HA25"/>
  <c r="HB25" s="1"/>
  <c r="DT27"/>
  <c r="DU27" s="1"/>
  <c r="HA27"/>
  <c r="HB27" s="1"/>
  <c r="DT29"/>
  <c r="DU29" s="1"/>
  <c r="HA29"/>
  <c r="HB29" s="1"/>
  <c r="DT33"/>
  <c r="DU33" s="1"/>
  <c r="HA33"/>
  <c r="HB33" s="1"/>
  <c r="DY39" i="41"/>
  <c r="DZ39" s="1"/>
  <c r="DY41"/>
  <c r="EA41" s="1"/>
  <c r="EB41" s="1"/>
  <c r="EC41" s="1"/>
  <c r="DG33" i="42"/>
  <c r="DG29"/>
  <c r="DG25"/>
  <c r="DG21"/>
  <c r="DG15"/>
  <c r="DG11"/>
  <c r="DG8"/>
  <c r="DG3"/>
  <c r="DY21" i="41"/>
  <c r="EA21" s="1"/>
  <c r="EB21" s="1"/>
  <c r="EC21" s="1"/>
  <c r="DG5"/>
  <c r="DG18" i="42"/>
  <c r="DG6"/>
  <c r="DG13"/>
  <c r="DG92"/>
  <c r="DG20"/>
  <c r="DG23"/>
  <c r="DG27"/>
  <c r="DG31"/>
  <c r="DG4"/>
  <c r="DG10"/>
  <c r="DT90"/>
  <c r="DU90" s="1"/>
  <c r="DV90" s="1"/>
  <c r="DS11"/>
  <c r="DS92"/>
  <c r="DY27"/>
  <c r="EA27" s="1"/>
  <c r="EB27" s="1"/>
  <c r="EC27" s="1"/>
  <c r="DY11"/>
  <c r="DZ11" s="1"/>
  <c r="DY92"/>
  <c r="DS27"/>
  <c r="DS31"/>
  <c r="DG35"/>
  <c r="DY37"/>
  <c r="DZ37" s="1"/>
  <c r="DS37"/>
  <c r="DY35"/>
  <c r="EA35" s="1"/>
  <c r="EB35" s="1"/>
  <c r="EC35" s="1"/>
  <c r="DS35"/>
  <c r="DS33"/>
  <c r="DY33"/>
  <c r="EA33" s="1"/>
  <c r="EB33" s="1"/>
  <c r="EC33" s="1"/>
  <c r="DY31"/>
  <c r="EA31" s="1"/>
  <c r="EB31" s="1"/>
  <c r="EC31" s="1"/>
  <c r="DS29"/>
  <c r="DY29"/>
  <c r="EA29" s="1"/>
  <c r="EB29" s="1"/>
  <c r="EC29" s="1"/>
  <c r="DS25"/>
  <c r="DY25"/>
  <c r="EA25" s="1"/>
  <c r="EB25" s="1"/>
  <c r="EC25" s="1"/>
  <c r="DS23"/>
  <c r="DY23"/>
  <c r="EA23" s="1"/>
  <c r="EB23" s="1"/>
  <c r="EC23" s="1"/>
  <c r="DS21"/>
  <c r="DY21"/>
  <c r="EA21" s="1"/>
  <c r="EB21" s="1"/>
  <c r="EC21" s="1"/>
  <c r="DT93"/>
  <c r="DU93" s="1"/>
  <c r="DV93" s="1"/>
  <c r="DS20"/>
  <c r="DY20"/>
  <c r="DY18"/>
  <c r="DZ18" s="1"/>
  <c r="DS18"/>
  <c r="DT17"/>
  <c r="DU17" s="1"/>
  <c r="DS15"/>
  <c r="DY15"/>
  <c r="DZ15" s="1"/>
  <c r="DT14"/>
  <c r="DU14" s="1"/>
  <c r="DS13"/>
  <c r="DY13"/>
  <c r="DY10"/>
  <c r="DS10"/>
  <c r="DS8"/>
  <c r="DY8"/>
  <c r="DZ8" s="1"/>
  <c r="DT7"/>
  <c r="DU7" s="1"/>
  <c r="DS6"/>
  <c r="DY6"/>
  <c r="DY4"/>
  <c r="DZ4" s="1"/>
  <c r="DS4"/>
  <c r="DS3"/>
  <c r="DY3"/>
  <c r="DZ3" s="1"/>
  <c r="DY19" i="41"/>
  <c r="DZ19" s="1"/>
  <c r="DY35"/>
  <c r="EA35" s="1"/>
  <c r="EB35" s="1"/>
  <c r="EC35" s="1"/>
  <c r="DY27"/>
  <c r="DZ27" s="1"/>
  <c r="DG3"/>
  <c r="DY37"/>
  <c r="EA37" s="1"/>
  <c r="EB37" s="1"/>
  <c r="EC37" s="1"/>
  <c r="DY31"/>
  <c r="DZ31" s="1"/>
  <c r="DY15"/>
  <c r="DZ15" s="1"/>
  <c r="DY13"/>
  <c r="DZ13" s="1"/>
  <c r="DY11"/>
  <c r="DZ11" s="1"/>
  <c r="DY9"/>
  <c r="DZ9" s="1"/>
  <c r="DY7"/>
  <c r="DZ7" s="1"/>
  <c r="DY5"/>
  <c r="DZ5" s="1"/>
  <c r="DS5"/>
  <c r="DY4"/>
  <c r="DZ4" s="1"/>
  <c r="DS3"/>
  <c r="DY3"/>
  <c r="DZ3" s="1"/>
  <c r="DY2"/>
  <c r="EA2" s="1"/>
  <c r="EB2" s="1"/>
  <c r="EC2" s="1"/>
  <c r="EA2" i="42"/>
  <c r="EB2" s="1"/>
  <c r="EC2" s="1"/>
  <c r="DZ2"/>
  <c r="EA91"/>
  <c r="EB91" s="1"/>
  <c r="EC91" s="1"/>
  <c r="DZ91"/>
  <c r="DY5"/>
  <c r="DG5"/>
  <c r="DY9"/>
  <c r="DG9"/>
  <c r="DY12"/>
  <c r="DG12"/>
  <c r="DY16"/>
  <c r="DG16"/>
  <c r="DY19"/>
  <c r="DG19"/>
  <c r="EA37"/>
  <c r="EB37" s="1"/>
  <c r="EC37" s="1"/>
  <c r="EA39"/>
  <c r="EB39" s="1"/>
  <c r="EC39" s="1"/>
  <c r="DZ39"/>
  <c r="DH2"/>
  <c r="DI2" s="1"/>
  <c r="DJ2" s="1"/>
  <c r="DT2"/>
  <c r="DU2" s="1"/>
  <c r="DH91"/>
  <c r="DI91" s="1"/>
  <c r="DJ91" s="1"/>
  <c r="DT91"/>
  <c r="DU91" s="1"/>
  <c r="DV91" s="1"/>
  <c r="DY7"/>
  <c r="DG7"/>
  <c r="DY90"/>
  <c r="DG90"/>
  <c r="DY14"/>
  <c r="DG14"/>
  <c r="DY17"/>
  <c r="DG17"/>
  <c r="DY93"/>
  <c r="DG93"/>
  <c r="DG2"/>
  <c r="DG91"/>
  <c r="EA4"/>
  <c r="EB4" s="1"/>
  <c r="EC4" s="1"/>
  <c r="DH5"/>
  <c r="DI5" s="1"/>
  <c r="DJ5" s="1"/>
  <c r="DT5"/>
  <c r="DU5" s="1"/>
  <c r="DH9"/>
  <c r="DI9" s="1"/>
  <c r="DJ9" s="1"/>
  <c r="DT9"/>
  <c r="DU9" s="1"/>
  <c r="DH12"/>
  <c r="DI12" s="1"/>
  <c r="DJ12" s="1"/>
  <c r="DT12"/>
  <c r="DU12" s="1"/>
  <c r="DH16"/>
  <c r="DI16" s="1"/>
  <c r="DJ16" s="1"/>
  <c r="DT16"/>
  <c r="DU16" s="1"/>
  <c r="EA18"/>
  <c r="EB18" s="1"/>
  <c r="EC18" s="1"/>
  <c r="DH19"/>
  <c r="DI19" s="1"/>
  <c r="DJ19" s="1"/>
  <c r="DT19"/>
  <c r="DU19" s="1"/>
  <c r="DG22"/>
  <c r="DS22"/>
  <c r="DY22"/>
  <c r="DZ23"/>
  <c r="DG24"/>
  <c r="DS24"/>
  <c r="DY24"/>
  <c r="DZ25"/>
  <c r="DG26"/>
  <c r="DS26"/>
  <c r="DY26"/>
  <c r="DZ27"/>
  <c r="DG28"/>
  <c r="DS28"/>
  <c r="DY28"/>
  <c r="DZ29"/>
  <c r="DG30"/>
  <c r="DS30"/>
  <c r="DY30"/>
  <c r="DZ31"/>
  <c r="DG32"/>
  <c r="DS32"/>
  <c r="DY32"/>
  <c r="DG34"/>
  <c r="DS34"/>
  <c r="DY34"/>
  <c r="DG36"/>
  <c r="DS36"/>
  <c r="DY36"/>
  <c r="DH37"/>
  <c r="DI37" s="1"/>
  <c r="DJ37" s="1"/>
  <c r="DG38"/>
  <c r="DS38"/>
  <c r="DY38"/>
  <c r="DH39"/>
  <c r="DI39" s="1"/>
  <c r="DJ39" s="1"/>
  <c r="DT39"/>
  <c r="DU39" s="1"/>
  <c r="DG40"/>
  <c r="DS40"/>
  <c r="DY40"/>
  <c r="DG39"/>
  <c r="EA4" i="41"/>
  <c r="EB4" s="1"/>
  <c r="EC4" s="1"/>
  <c r="EA17"/>
  <c r="EB17" s="1"/>
  <c r="EC17" s="1"/>
  <c r="DZ17"/>
  <c r="DZ21"/>
  <c r="EA25"/>
  <c r="EB25" s="1"/>
  <c r="EC25" s="1"/>
  <c r="DZ25"/>
  <c r="EA33"/>
  <c r="EB33" s="1"/>
  <c r="EC33" s="1"/>
  <c r="DZ33"/>
  <c r="DZ35"/>
  <c r="EA39"/>
  <c r="EB39" s="1"/>
  <c r="EC39" s="1"/>
  <c r="EA43"/>
  <c r="EB43" s="1"/>
  <c r="EC43" s="1"/>
  <c r="DZ43"/>
  <c r="EA19"/>
  <c r="EB19" s="1"/>
  <c r="EC19" s="1"/>
  <c r="EA23"/>
  <c r="EB23" s="1"/>
  <c r="EC23" s="1"/>
  <c r="DZ23"/>
  <c r="EA29"/>
  <c r="EB29" s="1"/>
  <c r="EC29" s="1"/>
  <c r="DZ29"/>
  <c r="DH2"/>
  <c r="DI2" s="1"/>
  <c r="DJ2" s="1"/>
  <c r="DT2"/>
  <c r="DU2" s="1"/>
  <c r="DH4"/>
  <c r="DI4" s="1"/>
  <c r="DJ4" s="1"/>
  <c r="DT4"/>
  <c r="DU4" s="1"/>
  <c r="DG2"/>
  <c r="DG4"/>
  <c r="DG6"/>
  <c r="DS6"/>
  <c r="DY6"/>
  <c r="DH7"/>
  <c r="DI7" s="1"/>
  <c r="DJ7" s="1"/>
  <c r="DT7"/>
  <c r="DU7" s="1"/>
  <c r="DG8"/>
  <c r="DS8"/>
  <c r="DY8"/>
  <c r="DH9"/>
  <c r="DI9" s="1"/>
  <c r="DJ9" s="1"/>
  <c r="DT9"/>
  <c r="DU9" s="1"/>
  <c r="DG10"/>
  <c r="DS10"/>
  <c r="DY10"/>
  <c r="DH11"/>
  <c r="DI11" s="1"/>
  <c r="DJ11" s="1"/>
  <c r="DT11"/>
  <c r="DU11" s="1"/>
  <c r="DG12"/>
  <c r="DS12"/>
  <c r="DY12"/>
  <c r="DH13"/>
  <c r="DI13" s="1"/>
  <c r="DJ13" s="1"/>
  <c r="DT13"/>
  <c r="DU13" s="1"/>
  <c r="DG14"/>
  <c r="DS14"/>
  <c r="DY14"/>
  <c r="DH15"/>
  <c r="DI15" s="1"/>
  <c r="DJ15" s="1"/>
  <c r="DT15"/>
  <c r="DU15" s="1"/>
  <c r="DG16"/>
  <c r="DS16"/>
  <c r="DY16"/>
  <c r="DH17"/>
  <c r="DI17" s="1"/>
  <c r="DJ17" s="1"/>
  <c r="DT17"/>
  <c r="DU17" s="1"/>
  <c r="DG18"/>
  <c r="DS18"/>
  <c r="DY18"/>
  <c r="DH19"/>
  <c r="DI19" s="1"/>
  <c r="DJ19" s="1"/>
  <c r="DT19"/>
  <c r="DU19" s="1"/>
  <c r="DG20"/>
  <c r="DS20"/>
  <c r="DY20"/>
  <c r="DH21"/>
  <c r="DI21" s="1"/>
  <c r="DJ21" s="1"/>
  <c r="DT21"/>
  <c r="DU21" s="1"/>
  <c r="DG22"/>
  <c r="DS22"/>
  <c r="DY22"/>
  <c r="DH23"/>
  <c r="DI23" s="1"/>
  <c r="DJ23" s="1"/>
  <c r="DT23"/>
  <c r="DU23" s="1"/>
  <c r="DG24"/>
  <c r="DS24"/>
  <c r="DY24"/>
  <c r="DH25"/>
  <c r="DI25" s="1"/>
  <c r="DJ25" s="1"/>
  <c r="DT25"/>
  <c r="DU25" s="1"/>
  <c r="DG26"/>
  <c r="DS26"/>
  <c r="DY26"/>
  <c r="DH27"/>
  <c r="DI27" s="1"/>
  <c r="DJ27" s="1"/>
  <c r="DT27"/>
  <c r="DU27" s="1"/>
  <c r="DG28"/>
  <c r="DS28"/>
  <c r="DY28"/>
  <c r="DH29"/>
  <c r="DI29" s="1"/>
  <c r="DJ29" s="1"/>
  <c r="DT29"/>
  <c r="DU29" s="1"/>
  <c r="DG30"/>
  <c r="DS30"/>
  <c r="DY30"/>
  <c r="DH31"/>
  <c r="DI31" s="1"/>
  <c r="DJ31" s="1"/>
  <c r="DT31"/>
  <c r="DU31" s="1"/>
  <c r="DG32"/>
  <c r="DS32"/>
  <c r="DY32"/>
  <c r="DH33"/>
  <c r="DI33" s="1"/>
  <c r="DJ33" s="1"/>
  <c r="DT33"/>
  <c r="DU33" s="1"/>
  <c r="DG34"/>
  <c r="DS34"/>
  <c r="DY34"/>
  <c r="DH35"/>
  <c r="DI35" s="1"/>
  <c r="DJ35" s="1"/>
  <c r="DT35"/>
  <c r="DU35" s="1"/>
  <c r="DG36"/>
  <c r="DS36"/>
  <c r="DY36"/>
  <c r="DH37"/>
  <c r="DI37" s="1"/>
  <c r="DJ37" s="1"/>
  <c r="DT37"/>
  <c r="DU37" s="1"/>
  <c r="DG38"/>
  <c r="DS38"/>
  <c r="DY38"/>
  <c r="DH39"/>
  <c r="DI39" s="1"/>
  <c r="DJ39" s="1"/>
  <c r="DT39"/>
  <c r="DU39" s="1"/>
  <c r="DG40"/>
  <c r="DS40"/>
  <c r="DY40"/>
  <c r="DH41"/>
  <c r="DI41" s="1"/>
  <c r="DJ41" s="1"/>
  <c r="DT41"/>
  <c r="DU41" s="1"/>
  <c r="DV41" s="1"/>
  <c r="DG42"/>
  <c r="DS42"/>
  <c r="DY42"/>
  <c r="DH43"/>
  <c r="DI43" s="1"/>
  <c r="DJ43" s="1"/>
  <c r="DT43"/>
  <c r="DU43" s="1"/>
  <c r="DV43" s="1"/>
  <c r="DG44"/>
  <c r="DS44"/>
  <c r="DY44"/>
  <c r="DG7"/>
  <c r="DG9"/>
  <c r="DG11"/>
  <c r="DG13"/>
  <c r="DG15"/>
  <c r="DG17"/>
  <c r="DG19"/>
  <c r="DG21"/>
  <c r="DG23"/>
  <c r="DG25"/>
  <c r="DG27"/>
  <c r="DG29"/>
  <c r="DG31"/>
  <c r="DG33"/>
  <c r="DG35"/>
  <c r="DG37"/>
  <c r="DG39"/>
  <c r="DG41"/>
  <c r="DG43"/>
  <c r="EA27" l="1"/>
  <c r="EB27" s="1"/>
  <c r="EC27" s="1"/>
  <c r="DV37"/>
  <c r="HC37"/>
  <c r="DV33"/>
  <c r="HC33"/>
  <c r="DV29"/>
  <c r="HC29"/>
  <c r="DV25"/>
  <c r="HC25"/>
  <c r="DV21"/>
  <c r="HC21"/>
  <c r="DV17"/>
  <c r="HC17"/>
  <c r="DV13"/>
  <c r="HC13"/>
  <c r="DV9"/>
  <c r="HC9"/>
  <c r="DV4"/>
  <c r="HC4"/>
  <c r="DV2"/>
  <c r="HC2"/>
  <c r="DV34"/>
  <c r="HC34"/>
  <c r="DV32"/>
  <c r="HC32"/>
  <c r="DV28"/>
  <c r="HC28"/>
  <c r="DV24"/>
  <c r="HC24"/>
  <c r="DV20"/>
  <c r="HC20"/>
  <c r="DV16"/>
  <c r="HC16"/>
  <c r="DV12"/>
  <c r="HC12"/>
  <c r="DV8"/>
  <c r="HC8"/>
  <c r="DV3"/>
  <c r="HC3"/>
  <c r="DV39"/>
  <c r="HC39"/>
  <c r="DV35"/>
  <c r="HC35"/>
  <c r="DV31"/>
  <c r="HC31"/>
  <c r="DV27"/>
  <c r="HC27"/>
  <c r="DV23"/>
  <c r="HC23"/>
  <c r="DV19"/>
  <c r="HC19"/>
  <c r="DV15"/>
  <c r="HC15"/>
  <c r="DV11"/>
  <c r="HC11"/>
  <c r="DV7"/>
  <c r="HC7"/>
  <c r="DV5"/>
  <c r="HC5"/>
  <c r="DV38"/>
  <c r="HC38"/>
  <c r="DV36"/>
  <c r="HC36"/>
  <c r="DV30"/>
  <c r="HC30"/>
  <c r="DV26"/>
  <c r="HC26"/>
  <c r="DV22"/>
  <c r="HC22"/>
  <c r="DV18"/>
  <c r="HC18"/>
  <c r="DV14"/>
  <c r="HC14"/>
  <c r="DV10"/>
  <c r="HC10"/>
  <c r="DV6"/>
  <c r="HC6"/>
  <c r="DV19" i="42"/>
  <c r="HC19"/>
  <c r="DV2"/>
  <c r="HC2"/>
  <c r="DV7"/>
  <c r="HC7"/>
  <c r="DV17"/>
  <c r="HC17"/>
  <c r="DV33"/>
  <c r="HC33"/>
  <c r="DV27"/>
  <c r="HC27"/>
  <c r="DV23"/>
  <c r="HC23"/>
  <c r="DV20"/>
  <c r="HC20"/>
  <c r="DV13"/>
  <c r="HC13"/>
  <c r="DV8"/>
  <c r="HC8"/>
  <c r="DV3"/>
  <c r="HC3"/>
  <c r="DV40"/>
  <c r="HC40"/>
  <c r="DV38"/>
  <c r="HC38"/>
  <c r="DV36"/>
  <c r="HC36"/>
  <c r="DV34"/>
  <c r="HC34"/>
  <c r="DV31"/>
  <c r="HC31"/>
  <c r="DV28"/>
  <c r="HC28"/>
  <c r="DV24"/>
  <c r="HC24"/>
  <c r="DV11"/>
  <c r="HC11"/>
  <c r="DV6"/>
  <c r="HC6"/>
  <c r="DV39"/>
  <c r="HC39"/>
  <c r="DV16"/>
  <c r="HC16"/>
  <c r="DV12"/>
  <c r="HC12"/>
  <c r="DV9"/>
  <c r="HC9"/>
  <c r="DV5"/>
  <c r="HC5"/>
  <c r="DV14"/>
  <c r="HC14"/>
  <c r="DV29"/>
  <c r="HC29"/>
  <c r="DV25"/>
  <c r="HC25"/>
  <c r="DV21"/>
  <c r="HC21"/>
  <c r="DV4"/>
  <c r="HC4"/>
  <c r="DV37"/>
  <c r="HC37"/>
  <c r="DV35"/>
  <c r="HC35"/>
  <c r="DV32"/>
  <c r="HC32"/>
  <c r="DV30"/>
  <c r="HC30"/>
  <c r="DV26"/>
  <c r="HC26"/>
  <c r="DV22"/>
  <c r="HC22"/>
  <c r="DV18"/>
  <c r="HC18"/>
  <c r="DV15"/>
  <c r="HC15"/>
  <c r="DV10"/>
  <c r="HC10"/>
  <c r="DZ41" i="41"/>
  <c r="EA31"/>
  <c r="EB31" s="1"/>
  <c r="EC31" s="1"/>
  <c r="EA13"/>
  <c r="EB13" s="1"/>
  <c r="EC13" s="1"/>
  <c r="EA5"/>
  <c r="EB5" s="1"/>
  <c r="EC5" s="1"/>
  <c r="EA9"/>
  <c r="EB9" s="1"/>
  <c r="EC9" s="1"/>
  <c r="EA11" i="42"/>
  <c r="EB11" s="1"/>
  <c r="EC11" s="1"/>
  <c r="DZ37" i="41"/>
  <c r="EA7"/>
  <c r="EB7" s="1"/>
  <c r="EC7" s="1"/>
  <c r="EA3" i="42"/>
  <c r="EB3" s="1"/>
  <c r="EC3" s="1"/>
  <c r="DZ35"/>
  <c r="EA15"/>
  <c r="EB15" s="1"/>
  <c r="EC15" s="1"/>
  <c r="DZ33"/>
  <c r="DZ21"/>
  <c r="EA8"/>
  <c r="EB8" s="1"/>
  <c r="EC8" s="1"/>
  <c r="EA11" i="41"/>
  <c r="EB11" s="1"/>
  <c r="EC11" s="1"/>
  <c r="EA3"/>
  <c r="EB3" s="1"/>
  <c r="EC3" s="1"/>
  <c r="DZ92" i="42"/>
  <c r="EA92"/>
  <c r="EB92" s="1"/>
  <c r="EC92" s="1"/>
  <c r="DZ20"/>
  <c r="EA20"/>
  <c r="EB20" s="1"/>
  <c r="EC20" s="1"/>
  <c r="DZ13"/>
  <c r="EA13"/>
  <c r="EB13" s="1"/>
  <c r="EC13" s="1"/>
  <c r="DZ10"/>
  <c r="EA10"/>
  <c r="EB10" s="1"/>
  <c r="EC10" s="1"/>
  <c r="DZ6"/>
  <c r="EA6"/>
  <c r="EB6" s="1"/>
  <c r="EC6" s="1"/>
  <c r="EA15" i="41"/>
  <c r="EB15" s="1"/>
  <c r="EC15" s="1"/>
  <c r="DZ2"/>
  <c r="DZ38" i="42"/>
  <c r="EA38"/>
  <c r="EB38" s="1"/>
  <c r="EC38" s="1"/>
  <c r="DZ40"/>
  <c r="EA40"/>
  <c r="EB40" s="1"/>
  <c r="EC40" s="1"/>
  <c r="EA19"/>
  <c r="EB19" s="1"/>
  <c r="EC19" s="1"/>
  <c r="DZ19"/>
  <c r="EA16"/>
  <c r="EB16" s="1"/>
  <c r="EC16" s="1"/>
  <c r="DZ16"/>
  <c r="EA12"/>
  <c r="EB12" s="1"/>
  <c r="EC12" s="1"/>
  <c r="DZ12"/>
  <c r="EA9"/>
  <c r="EB9" s="1"/>
  <c r="EC9" s="1"/>
  <c r="DZ9"/>
  <c r="EA5"/>
  <c r="EB5" s="1"/>
  <c r="EC5" s="1"/>
  <c r="DZ5"/>
  <c r="DZ36"/>
  <c r="EA36"/>
  <c r="EB36" s="1"/>
  <c r="EC36" s="1"/>
  <c r="DZ34"/>
  <c r="EA34"/>
  <c r="EB34" s="1"/>
  <c r="EC34" s="1"/>
  <c r="DZ32"/>
  <c r="EA32"/>
  <c r="EB32" s="1"/>
  <c r="EC32" s="1"/>
  <c r="DZ30"/>
  <c r="EA30"/>
  <c r="EB30" s="1"/>
  <c r="EC30" s="1"/>
  <c r="DZ28"/>
  <c r="EA28"/>
  <c r="EB28" s="1"/>
  <c r="EC28" s="1"/>
  <c r="DZ26"/>
  <c r="EA26"/>
  <c r="EB26" s="1"/>
  <c r="EC26" s="1"/>
  <c r="DZ24"/>
  <c r="EA24"/>
  <c r="EB24" s="1"/>
  <c r="EC24" s="1"/>
  <c r="DZ22"/>
  <c r="EA22"/>
  <c r="EB22" s="1"/>
  <c r="EC22" s="1"/>
  <c r="EA93"/>
  <c r="EB93" s="1"/>
  <c r="EC93" s="1"/>
  <c r="DZ93"/>
  <c r="EA17"/>
  <c r="EB17" s="1"/>
  <c r="EC17" s="1"/>
  <c r="DZ17"/>
  <c r="EA14"/>
  <c r="EB14" s="1"/>
  <c r="EC14" s="1"/>
  <c r="DZ14"/>
  <c r="EA90"/>
  <c r="EB90" s="1"/>
  <c r="EC90" s="1"/>
  <c r="DZ90"/>
  <c r="EA7"/>
  <c r="EB7" s="1"/>
  <c r="EC7" s="1"/>
  <c r="DZ7"/>
  <c r="DZ44" i="41"/>
  <c r="EA44"/>
  <c r="EB44" s="1"/>
  <c r="EC44" s="1"/>
  <c r="DZ42"/>
  <c r="EA42"/>
  <c r="EB42" s="1"/>
  <c r="EC42" s="1"/>
  <c r="DZ38"/>
  <c r="EA38"/>
  <c r="EB38" s="1"/>
  <c r="EC38" s="1"/>
  <c r="DZ34"/>
  <c r="EA34"/>
  <c r="EB34" s="1"/>
  <c r="EC34" s="1"/>
  <c r="DZ30"/>
  <c r="EA30"/>
  <c r="EB30" s="1"/>
  <c r="EC30" s="1"/>
  <c r="DZ26"/>
  <c r="EA26"/>
  <c r="EB26" s="1"/>
  <c r="EC26" s="1"/>
  <c r="DZ22"/>
  <c r="EA22"/>
  <c r="EB22" s="1"/>
  <c r="EC22" s="1"/>
  <c r="DZ18"/>
  <c r="EA18"/>
  <c r="EB18" s="1"/>
  <c r="EC18" s="1"/>
  <c r="DZ14"/>
  <c r="EA14"/>
  <c r="EB14" s="1"/>
  <c r="EC14" s="1"/>
  <c r="DZ10"/>
  <c r="EA10"/>
  <c r="EB10" s="1"/>
  <c r="EC10" s="1"/>
  <c r="DZ6"/>
  <c r="EA6"/>
  <c r="EB6" s="1"/>
  <c r="EC6" s="1"/>
  <c r="DZ40"/>
  <c r="EA40"/>
  <c r="EB40" s="1"/>
  <c r="EC40" s="1"/>
  <c r="DZ36"/>
  <c r="EA36"/>
  <c r="EB36" s="1"/>
  <c r="EC36" s="1"/>
  <c r="DZ32"/>
  <c r="EA32"/>
  <c r="EB32" s="1"/>
  <c r="EC32" s="1"/>
  <c r="DZ28"/>
  <c r="EA28"/>
  <c r="EB28" s="1"/>
  <c r="EC28" s="1"/>
  <c r="DZ24"/>
  <c r="EA24"/>
  <c r="EB24" s="1"/>
  <c r="EC24" s="1"/>
  <c r="DZ20"/>
  <c r="EA20"/>
  <c r="EB20" s="1"/>
  <c r="EC20" s="1"/>
  <c r="DZ16"/>
  <c r="EA16"/>
  <c r="EB16" s="1"/>
  <c r="EC16" s="1"/>
  <c r="DZ12"/>
  <c r="EA12"/>
  <c r="EB12" s="1"/>
  <c r="EC12" s="1"/>
  <c r="DZ8"/>
  <c r="EA8"/>
  <c r="EB8" s="1"/>
  <c r="EC8" s="1"/>
  <c r="HD14" l="1"/>
  <c r="HD22"/>
  <c r="HD26"/>
  <c r="HD36"/>
  <c r="HD38"/>
  <c r="HD11"/>
  <c r="HD19"/>
  <c r="HD27"/>
  <c r="HD31"/>
  <c r="HD35"/>
  <c r="HD39"/>
  <c r="HD3"/>
  <c r="HD8"/>
  <c r="HD16"/>
  <c r="HD28"/>
  <c r="HD32"/>
  <c r="HD2"/>
  <c r="HD4"/>
  <c r="HD13"/>
  <c r="HD37"/>
  <c r="HD6"/>
  <c r="HD10"/>
  <c r="HD18"/>
  <c r="HD30"/>
  <c r="HD5"/>
  <c r="HD7"/>
  <c r="HD15"/>
  <c r="HD23"/>
  <c r="HD12"/>
  <c r="HD20"/>
  <c r="HD24"/>
  <c r="HD34"/>
  <c r="HD9"/>
  <c r="HD17"/>
  <c r="HD21"/>
  <c r="HD25"/>
  <c r="HD29"/>
  <c r="HD33"/>
  <c r="HD10" i="42"/>
  <c r="HD30"/>
  <c r="HD32"/>
  <c r="HD35"/>
  <c r="HD37"/>
  <c r="HD21"/>
  <c r="HD25"/>
  <c r="HD14"/>
  <c r="HD5"/>
  <c r="HD9"/>
  <c r="HD16"/>
  <c r="HD39"/>
  <c r="HD11"/>
  <c r="HD31"/>
  <c r="HD34"/>
  <c r="HD38"/>
  <c r="HD13"/>
  <c r="HD27"/>
  <c r="HD7"/>
  <c r="HD19"/>
  <c r="HD15"/>
  <c r="HD18"/>
  <c r="HD22"/>
  <c r="HD26"/>
  <c r="HD4"/>
  <c r="HD29"/>
  <c r="HD12"/>
  <c r="HD6"/>
  <c r="HD24"/>
  <c r="HD28"/>
  <c r="HD36"/>
  <c r="HD40"/>
  <c r="HD3"/>
  <c r="HD8"/>
  <c r="HD20"/>
  <c r="HD23"/>
  <c r="HD33"/>
  <c r="HD17"/>
  <c r="HD2"/>
  <c r="DE3" i="35"/>
  <c r="DF3"/>
  <c r="DH3" s="1"/>
  <c r="DI3" s="1"/>
  <c r="DJ3" s="1"/>
  <c r="DQ3"/>
  <c r="DR3"/>
  <c r="DE4"/>
  <c r="DF4"/>
  <c r="DH4" s="1"/>
  <c r="DI4" s="1"/>
  <c r="DJ4" s="1"/>
  <c r="DQ4"/>
  <c r="DR4"/>
  <c r="DE5"/>
  <c r="DF5"/>
  <c r="DH5" s="1"/>
  <c r="DI5" s="1"/>
  <c r="DJ5" s="1"/>
  <c r="DQ5"/>
  <c r="DR5"/>
  <c r="DE6"/>
  <c r="DF6"/>
  <c r="DH6" s="1"/>
  <c r="DI6" s="1"/>
  <c r="DJ6" s="1"/>
  <c r="DQ6"/>
  <c r="DR6"/>
  <c r="DE7"/>
  <c r="DF7"/>
  <c r="DH7" s="1"/>
  <c r="DI7" s="1"/>
  <c r="DJ7" s="1"/>
  <c r="DQ7"/>
  <c r="DR7"/>
  <c r="DE8"/>
  <c r="DF8"/>
  <c r="DH8" s="1"/>
  <c r="DI8" s="1"/>
  <c r="DJ8" s="1"/>
  <c r="DQ8"/>
  <c r="DR8"/>
  <c r="DE9"/>
  <c r="DF9"/>
  <c r="DQ9"/>
  <c r="DR9"/>
  <c r="DE10"/>
  <c r="DF10"/>
  <c r="DH10" s="1"/>
  <c r="DI10" s="1"/>
  <c r="DJ10" s="1"/>
  <c r="DQ10"/>
  <c r="DR10"/>
  <c r="DE11"/>
  <c r="DF11"/>
  <c r="DQ11"/>
  <c r="DR11"/>
  <c r="DE12"/>
  <c r="DF12"/>
  <c r="DH12" s="1"/>
  <c r="DI12" s="1"/>
  <c r="DJ12" s="1"/>
  <c r="DQ12"/>
  <c r="DR12"/>
  <c r="DE13"/>
  <c r="DF13"/>
  <c r="DG13" s="1"/>
  <c r="DQ13"/>
  <c r="DR13"/>
  <c r="DE53"/>
  <c r="DF53"/>
  <c r="DQ53"/>
  <c r="DR53"/>
  <c r="DS53" s="1"/>
  <c r="DE14"/>
  <c r="DF14"/>
  <c r="DH14" s="1"/>
  <c r="DI14" s="1"/>
  <c r="DJ14" s="1"/>
  <c r="DQ14"/>
  <c r="DR14"/>
  <c r="DE15"/>
  <c r="DF15"/>
  <c r="DQ15"/>
  <c r="DR15"/>
  <c r="DE16"/>
  <c r="DF16"/>
  <c r="DQ16"/>
  <c r="DR16"/>
  <c r="DE17"/>
  <c r="DF17"/>
  <c r="DQ17"/>
  <c r="DR17"/>
  <c r="DE18"/>
  <c r="DF18"/>
  <c r="DH18" s="1"/>
  <c r="DI18" s="1"/>
  <c r="DJ18" s="1"/>
  <c r="DQ18"/>
  <c r="DR18"/>
  <c r="DE19"/>
  <c r="DF19"/>
  <c r="DQ19"/>
  <c r="DR19"/>
  <c r="DE20"/>
  <c r="DF20"/>
  <c r="DQ20"/>
  <c r="DR20"/>
  <c r="DE21"/>
  <c r="DF21"/>
  <c r="DQ21"/>
  <c r="DR21"/>
  <c r="DE22"/>
  <c r="DF22"/>
  <c r="DH22" s="1"/>
  <c r="DI22" s="1"/>
  <c r="DJ22" s="1"/>
  <c r="DQ22"/>
  <c r="DR22"/>
  <c r="DE23"/>
  <c r="DF23"/>
  <c r="DQ23"/>
  <c r="DR23"/>
  <c r="DE24"/>
  <c r="DF24"/>
  <c r="DH24" s="1"/>
  <c r="DI24" s="1"/>
  <c r="DJ24" s="1"/>
  <c r="DQ24"/>
  <c r="DR24"/>
  <c r="DE25"/>
  <c r="DF25"/>
  <c r="DQ25"/>
  <c r="DR25"/>
  <c r="DE26"/>
  <c r="DF26"/>
  <c r="DH26" s="1"/>
  <c r="DI26" s="1"/>
  <c r="DJ26" s="1"/>
  <c r="DQ26"/>
  <c r="DR26"/>
  <c r="DE27"/>
  <c r="DF27"/>
  <c r="DQ27"/>
  <c r="DR27"/>
  <c r="DE28"/>
  <c r="DF28"/>
  <c r="DH28" s="1"/>
  <c r="DI28" s="1"/>
  <c r="DJ28" s="1"/>
  <c r="DQ28"/>
  <c r="DR28"/>
  <c r="DE29"/>
  <c r="DF29"/>
  <c r="DQ29"/>
  <c r="DR29"/>
  <c r="DE30"/>
  <c r="DF30"/>
  <c r="DH30" s="1"/>
  <c r="DI30" s="1"/>
  <c r="DJ30" s="1"/>
  <c r="DQ30"/>
  <c r="DR30"/>
  <c r="DE31"/>
  <c r="DF31"/>
  <c r="DQ31"/>
  <c r="DR31"/>
  <c r="DE32"/>
  <c r="DF32"/>
  <c r="DQ32"/>
  <c r="DR32"/>
  <c r="DE33"/>
  <c r="DF33"/>
  <c r="DQ33"/>
  <c r="DR33"/>
  <c r="DE34"/>
  <c r="DF34"/>
  <c r="DH34" s="1"/>
  <c r="DI34" s="1"/>
  <c r="DJ34" s="1"/>
  <c r="DQ34"/>
  <c r="DR34"/>
  <c r="DE35"/>
  <c r="DF35"/>
  <c r="DQ35"/>
  <c r="DR35"/>
  <c r="DE36"/>
  <c r="DF36"/>
  <c r="DH36" s="1"/>
  <c r="DI36" s="1"/>
  <c r="DJ36" s="1"/>
  <c r="DQ36"/>
  <c r="DR36"/>
  <c r="DE37"/>
  <c r="DF37"/>
  <c r="DG37" s="1"/>
  <c r="DQ37"/>
  <c r="DR37"/>
  <c r="DE38"/>
  <c r="DF38"/>
  <c r="DH38" s="1"/>
  <c r="DI38" s="1"/>
  <c r="DJ38" s="1"/>
  <c r="DQ38"/>
  <c r="DR38"/>
  <c r="DS38" s="1"/>
  <c r="DE39"/>
  <c r="DF39"/>
  <c r="DH39" s="1"/>
  <c r="DI39" s="1"/>
  <c r="DJ39" s="1"/>
  <c r="DQ39"/>
  <c r="DR39"/>
  <c r="DS39" s="1"/>
  <c r="DE40"/>
  <c r="DF40"/>
  <c r="DH40" s="1"/>
  <c r="DI40" s="1"/>
  <c r="DJ40" s="1"/>
  <c r="DQ40"/>
  <c r="DR40"/>
  <c r="DS40" s="1"/>
  <c r="DE41"/>
  <c r="DF41"/>
  <c r="DH41" s="1"/>
  <c r="DI41" s="1"/>
  <c r="DJ41" s="1"/>
  <c r="DQ41"/>
  <c r="DR41"/>
  <c r="DS41" s="1"/>
  <c r="DE42"/>
  <c r="DF42"/>
  <c r="DH42" s="1"/>
  <c r="DI42" s="1"/>
  <c r="DJ42" s="1"/>
  <c r="DQ42"/>
  <c r="DR42"/>
  <c r="DS42" s="1"/>
  <c r="DE43"/>
  <c r="DF43"/>
  <c r="DH43" s="1"/>
  <c r="DI43" s="1"/>
  <c r="DJ43" s="1"/>
  <c r="DQ43"/>
  <c r="DR43"/>
  <c r="DS43" s="1"/>
  <c r="DR2"/>
  <c r="DQ2"/>
  <c r="DF2"/>
  <c r="DE2"/>
  <c r="DT37" l="1"/>
  <c r="DU37" s="1"/>
  <c r="HA37"/>
  <c r="HB37" s="1"/>
  <c r="DS35"/>
  <c r="HA35"/>
  <c r="HB35" s="1"/>
  <c r="DS34"/>
  <c r="HA34"/>
  <c r="HB34" s="1"/>
  <c r="DS33"/>
  <c r="HA33"/>
  <c r="HB33" s="1"/>
  <c r="DS31"/>
  <c r="HA31"/>
  <c r="HB31" s="1"/>
  <c r="DS30"/>
  <c r="HA30"/>
  <c r="HB30" s="1"/>
  <c r="DS27"/>
  <c r="HA27"/>
  <c r="HB27" s="1"/>
  <c r="DS26"/>
  <c r="HA26"/>
  <c r="HB26" s="1"/>
  <c r="DS25"/>
  <c r="HA25"/>
  <c r="HB25" s="1"/>
  <c r="DS24"/>
  <c r="HA24"/>
  <c r="HB24" s="1"/>
  <c r="DS17"/>
  <c r="HA17"/>
  <c r="HB17" s="1"/>
  <c r="DS16"/>
  <c r="HA16"/>
  <c r="HB16" s="1"/>
  <c r="DS15"/>
  <c r="HA15"/>
  <c r="HB15" s="1"/>
  <c r="DS14"/>
  <c r="HA14"/>
  <c r="HB14" s="1"/>
  <c r="DS12"/>
  <c r="HA12"/>
  <c r="HB12" s="1"/>
  <c r="DS11"/>
  <c r="HA11"/>
  <c r="HB11" s="1"/>
  <c r="DS10"/>
  <c r="HA10"/>
  <c r="HB10" s="1"/>
  <c r="DS2"/>
  <c r="HA2"/>
  <c r="HB2" s="1"/>
  <c r="DS36"/>
  <c r="HA36"/>
  <c r="HB36" s="1"/>
  <c r="DS32"/>
  <c r="HA32"/>
  <c r="HB32" s="1"/>
  <c r="DS29"/>
  <c r="HA29"/>
  <c r="HB29" s="1"/>
  <c r="DS28"/>
  <c r="HA28"/>
  <c r="HB28" s="1"/>
  <c r="DS23"/>
  <c r="HA23"/>
  <c r="HB23" s="1"/>
  <c r="DS22"/>
  <c r="HA22"/>
  <c r="HB22" s="1"/>
  <c r="DS21"/>
  <c r="HA21"/>
  <c r="HB21" s="1"/>
  <c r="DS20"/>
  <c r="HA20"/>
  <c r="HB20" s="1"/>
  <c r="DS19"/>
  <c r="HA19"/>
  <c r="HB19" s="1"/>
  <c r="DS18"/>
  <c r="HA18"/>
  <c r="HB18" s="1"/>
  <c r="DT13"/>
  <c r="DU13" s="1"/>
  <c r="HA13"/>
  <c r="HB13" s="1"/>
  <c r="DS9"/>
  <c r="HA9"/>
  <c r="HB9" s="1"/>
  <c r="DS8"/>
  <c r="HA8"/>
  <c r="HB8" s="1"/>
  <c r="DS7"/>
  <c r="HA7"/>
  <c r="HB7" s="1"/>
  <c r="DS6"/>
  <c r="HA6"/>
  <c r="HB6" s="1"/>
  <c r="DS5"/>
  <c r="HA5"/>
  <c r="HB5" s="1"/>
  <c r="DS4"/>
  <c r="HA4"/>
  <c r="HB4" s="1"/>
  <c r="DS3"/>
  <c r="HA3"/>
  <c r="HB3" s="1"/>
  <c r="DT33"/>
  <c r="DU33" s="1"/>
  <c r="DT29"/>
  <c r="DU29" s="1"/>
  <c r="DT25"/>
  <c r="DU25" s="1"/>
  <c r="DT21"/>
  <c r="DU21" s="1"/>
  <c r="DT17"/>
  <c r="DU17" s="1"/>
  <c r="DT53"/>
  <c r="DU53" s="1"/>
  <c r="DV53" s="1"/>
  <c r="DT11"/>
  <c r="DU11" s="1"/>
  <c r="DG43"/>
  <c r="DY43"/>
  <c r="DG42"/>
  <c r="DY42"/>
  <c r="DG6"/>
  <c r="DY6"/>
  <c r="DT43"/>
  <c r="DU43" s="1"/>
  <c r="DV43" s="1"/>
  <c r="DT42"/>
  <c r="DU42" s="1"/>
  <c r="DV42" s="1"/>
  <c r="DT41"/>
  <c r="DU41" s="1"/>
  <c r="DV41" s="1"/>
  <c r="DT40"/>
  <c r="DU40" s="1"/>
  <c r="DV40" s="1"/>
  <c r="DT39"/>
  <c r="DU39" s="1"/>
  <c r="DV39" s="1"/>
  <c r="DT38"/>
  <c r="DU38" s="1"/>
  <c r="DV38" s="1"/>
  <c r="DT35"/>
  <c r="DU35" s="1"/>
  <c r="DT31"/>
  <c r="DU31" s="1"/>
  <c r="DT27"/>
  <c r="DU27" s="1"/>
  <c r="DT23"/>
  <c r="DU23" s="1"/>
  <c r="DT19"/>
  <c r="DU19" s="1"/>
  <c r="DT15"/>
  <c r="DU15" s="1"/>
  <c r="DH13"/>
  <c r="DI13" s="1"/>
  <c r="DJ13" s="1"/>
  <c r="DT9"/>
  <c r="DU9" s="1"/>
  <c r="DT6"/>
  <c r="DU6" s="1"/>
  <c r="DT5"/>
  <c r="DU5" s="1"/>
  <c r="DT4"/>
  <c r="DU4" s="1"/>
  <c r="DT3"/>
  <c r="DU3" s="1"/>
  <c r="DG41"/>
  <c r="DY41"/>
  <c r="DG40"/>
  <c r="DY40"/>
  <c r="DG39"/>
  <c r="DY39"/>
  <c r="DG38"/>
  <c r="DY38"/>
  <c r="DH37"/>
  <c r="DI37" s="1"/>
  <c r="DJ37" s="1"/>
  <c r="DT36"/>
  <c r="DU36" s="1"/>
  <c r="DT34"/>
  <c r="DU34" s="1"/>
  <c r="DT32"/>
  <c r="DU32" s="1"/>
  <c r="DT30"/>
  <c r="DU30" s="1"/>
  <c r="DT28"/>
  <c r="DU28" s="1"/>
  <c r="DT26"/>
  <c r="DU26" s="1"/>
  <c r="DT24"/>
  <c r="DU24" s="1"/>
  <c r="DT22"/>
  <c r="DU22" s="1"/>
  <c r="DT20"/>
  <c r="DU20" s="1"/>
  <c r="DT18"/>
  <c r="DU18" s="1"/>
  <c r="DT16"/>
  <c r="DU16" s="1"/>
  <c r="DT14"/>
  <c r="DU14" s="1"/>
  <c r="DT12"/>
  <c r="DU12" s="1"/>
  <c r="DT10"/>
  <c r="DU10" s="1"/>
  <c r="DT8"/>
  <c r="DU8" s="1"/>
  <c r="DT7"/>
  <c r="DU7" s="1"/>
  <c r="DS37"/>
  <c r="DY37"/>
  <c r="DS13"/>
  <c r="DY13"/>
  <c r="DG36"/>
  <c r="DY36"/>
  <c r="DG35"/>
  <c r="DY35"/>
  <c r="DH35"/>
  <c r="DI35" s="1"/>
  <c r="DJ35" s="1"/>
  <c r="DG34"/>
  <c r="DY34"/>
  <c r="DG33"/>
  <c r="DY33"/>
  <c r="DH33"/>
  <c r="DI33" s="1"/>
  <c r="DJ33" s="1"/>
  <c r="DG32"/>
  <c r="DY32"/>
  <c r="DH32"/>
  <c r="DI32" s="1"/>
  <c r="DJ32" s="1"/>
  <c r="DG31"/>
  <c r="DY31"/>
  <c r="DH31"/>
  <c r="DI31" s="1"/>
  <c r="DJ31" s="1"/>
  <c r="DG30"/>
  <c r="DY30"/>
  <c r="DG29"/>
  <c r="DY29"/>
  <c r="DH29"/>
  <c r="DI29" s="1"/>
  <c r="DJ29" s="1"/>
  <c r="DG28"/>
  <c r="DY28"/>
  <c r="DG27"/>
  <c r="DY27"/>
  <c r="DH27"/>
  <c r="DI27" s="1"/>
  <c r="DJ27" s="1"/>
  <c r="DG26"/>
  <c r="DY26"/>
  <c r="DG25"/>
  <c r="DY25"/>
  <c r="DH25"/>
  <c r="DI25" s="1"/>
  <c r="DJ25" s="1"/>
  <c r="DG24"/>
  <c r="DY24"/>
  <c r="DG23"/>
  <c r="DY23"/>
  <c r="DH23"/>
  <c r="DI23" s="1"/>
  <c r="DJ23" s="1"/>
  <c r="DG22"/>
  <c r="DY22"/>
  <c r="DG21"/>
  <c r="DY21"/>
  <c r="DH21"/>
  <c r="DI21" s="1"/>
  <c r="DJ21" s="1"/>
  <c r="DG20"/>
  <c r="DY20"/>
  <c r="DH20"/>
  <c r="DI20" s="1"/>
  <c r="DJ20" s="1"/>
  <c r="DG19"/>
  <c r="DY19"/>
  <c r="DH19"/>
  <c r="DI19" s="1"/>
  <c r="DJ19" s="1"/>
  <c r="DG18"/>
  <c r="DY18"/>
  <c r="DG17"/>
  <c r="DY17"/>
  <c r="DH17"/>
  <c r="DI17" s="1"/>
  <c r="DJ17" s="1"/>
  <c r="DG16"/>
  <c r="DY16"/>
  <c r="DH16"/>
  <c r="DI16" s="1"/>
  <c r="DJ16" s="1"/>
  <c r="DG15"/>
  <c r="DY15"/>
  <c r="DH15"/>
  <c r="DI15" s="1"/>
  <c r="DJ15" s="1"/>
  <c r="DG14"/>
  <c r="DY14"/>
  <c r="DG53"/>
  <c r="DY53"/>
  <c r="DH53"/>
  <c r="DI53" s="1"/>
  <c r="DJ53" s="1"/>
  <c r="DG12"/>
  <c r="DY12"/>
  <c r="DG11"/>
  <c r="DY11"/>
  <c r="DH11"/>
  <c r="DI11" s="1"/>
  <c r="DJ11" s="1"/>
  <c r="DG10"/>
  <c r="DY10"/>
  <c r="DG9"/>
  <c r="DY9"/>
  <c r="DH9"/>
  <c r="DI9" s="1"/>
  <c r="DJ9" s="1"/>
  <c r="DG8"/>
  <c r="DY8"/>
  <c r="DG7"/>
  <c r="DY7"/>
  <c r="DG5"/>
  <c r="DY5"/>
  <c r="DG4"/>
  <c r="DY4"/>
  <c r="DG3"/>
  <c r="DY3"/>
  <c r="DG2"/>
  <c r="DY2"/>
  <c r="DT2"/>
  <c r="DU2" s="1"/>
  <c r="DH2"/>
  <c r="DI2" s="1"/>
  <c r="DJ2" s="1"/>
  <c r="DV8" l="1"/>
  <c r="HC8"/>
  <c r="DV12"/>
  <c r="HC12"/>
  <c r="DV16"/>
  <c r="HC16"/>
  <c r="DV20"/>
  <c r="HC20"/>
  <c r="DV24"/>
  <c r="HC24"/>
  <c r="DV28"/>
  <c r="HC28"/>
  <c r="DV32"/>
  <c r="HC32"/>
  <c r="DV36"/>
  <c r="HC36"/>
  <c r="DV3"/>
  <c r="HC3"/>
  <c r="DV5"/>
  <c r="HC5"/>
  <c r="DV9"/>
  <c r="HC9"/>
  <c r="DV15"/>
  <c r="HC15"/>
  <c r="DV23"/>
  <c r="HC23"/>
  <c r="DV31"/>
  <c r="HC31"/>
  <c r="DV11"/>
  <c r="HC11"/>
  <c r="DV17"/>
  <c r="HC17"/>
  <c r="DV25"/>
  <c r="HC25"/>
  <c r="DV33"/>
  <c r="HC33"/>
  <c r="DV13"/>
  <c r="HC13"/>
  <c r="DV37"/>
  <c r="HC37"/>
  <c r="DV2"/>
  <c r="HC2"/>
  <c r="DV7"/>
  <c r="HC7"/>
  <c r="DV10"/>
  <c r="HC10"/>
  <c r="DV14"/>
  <c r="HC14"/>
  <c r="DV18"/>
  <c r="HC18"/>
  <c r="DV22"/>
  <c r="HC22"/>
  <c r="DV26"/>
  <c r="HC26"/>
  <c r="DV30"/>
  <c r="HC30"/>
  <c r="DV34"/>
  <c r="HC34"/>
  <c r="DV4"/>
  <c r="HC4"/>
  <c r="DV6"/>
  <c r="HC6"/>
  <c r="DV19"/>
  <c r="HC19"/>
  <c r="DV27"/>
  <c r="HC27"/>
  <c r="DV35"/>
  <c r="HC35"/>
  <c r="DV21"/>
  <c r="HC21"/>
  <c r="DV29"/>
  <c r="HC29"/>
  <c r="DZ6"/>
  <c r="EA6"/>
  <c r="EB6" s="1"/>
  <c r="EC6" s="1"/>
  <c r="DZ42"/>
  <c r="EA42"/>
  <c r="EB42" s="1"/>
  <c r="EC42" s="1"/>
  <c r="DZ43"/>
  <c r="EA43"/>
  <c r="EB43" s="1"/>
  <c r="EC43" s="1"/>
  <c r="DZ38"/>
  <c r="EA38"/>
  <c r="EB38" s="1"/>
  <c r="EC38" s="1"/>
  <c r="EA39"/>
  <c r="EB39" s="1"/>
  <c r="EC39" s="1"/>
  <c r="DZ39"/>
  <c r="DZ40"/>
  <c r="EA40"/>
  <c r="EB40" s="1"/>
  <c r="EC40" s="1"/>
  <c r="EA41"/>
  <c r="EB41" s="1"/>
  <c r="EC41" s="1"/>
  <c r="DZ41"/>
  <c r="DZ13"/>
  <c r="EA13"/>
  <c r="EB13" s="1"/>
  <c r="EC13" s="1"/>
  <c r="DZ37"/>
  <c r="EA37"/>
  <c r="EB37" s="1"/>
  <c r="EC37" s="1"/>
  <c r="DZ36"/>
  <c r="EA36"/>
  <c r="EB36" s="1"/>
  <c r="EC36" s="1"/>
  <c r="DZ35"/>
  <c r="EA35"/>
  <c r="EB35" s="1"/>
  <c r="EC35" s="1"/>
  <c r="DZ34"/>
  <c r="EA34"/>
  <c r="EB34" s="1"/>
  <c r="EC34" s="1"/>
  <c r="DZ33"/>
  <c r="EA33"/>
  <c r="EB33" s="1"/>
  <c r="EC33" s="1"/>
  <c r="DZ32"/>
  <c r="EA32"/>
  <c r="EB32" s="1"/>
  <c r="EC32" s="1"/>
  <c r="DZ31"/>
  <c r="EA31"/>
  <c r="EB31" s="1"/>
  <c r="EC31" s="1"/>
  <c r="DZ30"/>
  <c r="EA30"/>
  <c r="EB30" s="1"/>
  <c r="EC30" s="1"/>
  <c r="DZ29"/>
  <c r="EA29"/>
  <c r="EB29" s="1"/>
  <c r="EC29" s="1"/>
  <c r="DZ28"/>
  <c r="EA28"/>
  <c r="EB28" s="1"/>
  <c r="EC28" s="1"/>
  <c r="DZ27"/>
  <c r="EA27"/>
  <c r="EB27" s="1"/>
  <c r="EC27" s="1"/>
  <c r="DZ26"/>
  <c r="EA26"/>
  <c r="EB26" s="1"/>
  <c r="EC26" s="1"/>
  <c r="DZ25"/>
  <c r="EA25"/>
  <c r="EB25" s="1"/>
  <c r="EC25" s="1"/>
  <c r="DZ24"/>
  <c r="EA24"/>
  <c r="EB24" s="1"/>
  <c r="EC24" s="1"/>
  <c r="DZ23"/>
  <c r="EA23"/>
  <c r="EB23" s="1"/>
  <c r="EC23" s="1"/>
  <c r="DZ22"/>
  <c r="EA22"/>
  <c r="EB22" s="1"/>
  <c r="EC22" s="1"/>
  <c r="DZ21"/>
  <c r="EA21"/>
  <c r="EB21" s="1"/>
  <c r="EC21" s="1"/>
  <c r="DZ20"/>
  <c r="EA20"/>
  <c r="EB20" s="1"/>
  <c r="EC20" s="1"/>
  <c r="DZ19"/>
  <c r="EA19"/>
  <c r="EB19" s="1"/>
  <c r="EC19" s="1"/>
  <c r="DZ18"/>
  <c r="EA18"/>
  <c r="EB18" s="1"/>
  <c r="EC18" s="1"/>
  <c r="DZ17"/>
  <c r="EA17"/>
  <c r="EB17" s="1"/>
  <c r="EC17" s="1"/>
  <c r="DZ16"/>
  <c r="EA16"/>
  <c r="EB16" s="1"/>
  <c r="EC16" s="1"/>
  <c r="DZ15"/>
  <c r="EA15"/>
  <c r="EB15" s="1"/>
  <c r="EC15" s="1"/>
  <c r="DZ14"/>
  <c r="EA14"/>
  <c r="EB14" s="1"/>
  <c r="EC14" s="1"/>
  <c r="DZ53"/>
  <c r="EA53"/>
  <c r="EB53" s="1"/>
  <c r="EC53" s="1"/>
  <c r="DZ12"/>
  <c r="EA12"/>
  <c r="EB12" s="1"/>
  <c r="EC12" s="1"/>
  <c r="DZ11"/>
  <c r="EA11"/>
  <c r="EB11" s="1"/>
  <c r="EC11" s="1"/>
  <c r="DZ10"/>
  <c r="EA10"/>
  <c r="EB10" s="1"/>
  <c r="EC10" s="1"/>
  <c r="DZ9"/>
  <c r="EA9"/>
  <c r="EB9" s="1"/>
  <c r="EC9" s="1"/>
  <c r="DZ8"/>
  <c r="EA8"/>
  <c r="EB8" s="1"/>
  <c r="EC8" s="1"/>
  <c r="DZ7"/>
  <c r="EA7"/>
  <c r="EB7" s="1"/>
  <c r="EC7" s="1"/>
  <c r="DZ5"/>
  <c r="EA5"/>
  <c r="EB5" s="1"/>
  <c r="EC5" s="1"/>
  <c r="DZ4"/>
  <c r="EA4"/>
  <c r="EB4" s="1"/>
  <c r="EC4" s="1"/>
  <c r="DZ3"/>
  <c r="EA3"/>
  <c r="EB3" s="1"/>
  <c r="EC3" s="1"/>
  <c r="DZ2"/>
  <c r="EA2"/>
  <c r="EB2" s="1"/>
  <c r="EC2" s="1"/>
  <c r="DQ3" i="40"/>
  <c r="DR3"/>
  <c r="DQ4"/>
  <c r="DR4"/>
  <c r="DQ5"/>
  <c r="DR5"/>
  <c r="DQ6"/>
  <c r="DR6"/>
  <c r="DQ7"/>
  <c r="DR7"/>
  <c r="DQ8"/>
  <c r="DR8"/>
  <c r="DQ9"/>
  <c r="DR9"/>
  <c r="DQ10"/>
  <c r="DR10"/>
  <c r="DQ11"/>
  <c r="DR11"/>
  <c r="DQ12"/>
  <c r="DR12"/>
  <c r="DQ13"/>
  <c r="DR13"/>
  <c r="DQ14"/>
  <c r="DR14"/>
  <c r="DQ15"/>
  <c r="DR15"/>
  <c r="DQ16"/>
  <c r="DR16"/>
  <c r="DQ17"/>
  <c r="DR17"/>
  <c r="DQ18"/>
  <c r="DR18"/>
  <c r="DQ19"/>
  <c r="DR19"/>
  <c r="DQ20"/>
  <c r="DR20"/>
  <c r="DQ21"/>
  <c r="DR21"/>
  <c r="DQ22"/>
  <c r="DR22"/>
  <c r="DQ23"/>
  <c r="DR23"/>
  <c r="DQ24"/>
  <c r="DR24"/>
  <c r="DQ25"/>
  <c r="DR25"/>
  <c r="DQ26"/>
  <c r="DR26"/>
  <c r="DQ27"/>
  <c r="DR27"/>
  <c r="DQ28"/>
  <c r="DR28"/>
  <c r="DQ29"/>
  <c r="DR29"/>
  <c r="DQ30"/>
  <c r="DR30"/>
  <c r="DQ31"/>
  <c r="DR31"/>
  <c r="DQ32"/>
  <c r="DR32"/>
  <c r="DQ33"/>
  <c r="DR33"/>
  <c r="DQ34"/>
  <c r="DR34"/>
  <c r="DT34" s="1"/>
  <c r="DU34" s="1"/>
  <c r="DV34" s="1"/>
  <c r="DQ35"/>
  <c r="DR35"/>
  <c r="DS35" s="1"/>
  <c r="DQ36"/>
  <c r="DR36"/>
  <c r="DT36" s="1"/>
  <c r="DU36" s="1"/>
  <c r="DV36" s="1"/>
  <c r="DQ37"/>
  <c r="DR37"/>
  <c r="DS37" s="1"/>
  <c r="DQ38"/>
  <c r="DR38"/>
  <c r="DT38" s="1"/>
  <c r="DU38" s="1"/>
  <c r="DV38" s="1"/>
  <c r="DQ39"/>
  <c r="DR39"/>
  <c r="DS39" s="1"/>
  <c r="DQ40"/>
  <c r="DR40"/>
  <c r="DS40" s="1"/>
  <c r="DQ41"/>
  <c r="DR41"/>
  <c r="DS41" s="1"/>
  <c r="DQ42"/>
  <c r="DR42"/>
  <c r="DT42" s="1"/>
  <c r="DU42" s="1"/>
  <c r="DV42" s="1"/>
  <c r="DQ43"/>
  <c r="DR43"/>
  <c r="DS43" s="1"/>
  <c r="DQ44"/>
  <c r="DR44"/>
  <c r="DT44" s="1"/>
  <c r="DU44" s="1"/>
  <c r="DV44" s="1"/>
  <c r="DQ45"/>
  <c r="DR45"/>
  <c r="DS45" s="1"/>
  <c r="DQ46"/>
  <c r="DR46"/>
  <c r="DT46" s="1"/>
  <c r="DU46" s="1"/>
  <c r="DV46" s="1"/>
  <c r="DR2"/>
  <c r="DQ2"/>
  <c r="GF2" i="38"/>
  <c r="GG2"/>
  <c r="GF3"/>
  <c r="GG3"/>
  <c r="GF4"/>
  <c r="GG4"/>
  <c r="GF21"/>
  <c r="GG21"/>
  <c r="GI21" s="1"/>
  <c r="GJ21" s="1"/>
  <c r="GK21" s="1"/>
  <c r="GF5"/>
  <c r="GG5"/>
  <c r="GF6"/>
  <c r="GG6"/>
  <c r="GF7"/>
  <c r="GG7"/>
  <c r="GF8"/>
  <c r="GG8"/>
  <c r="GF9"/>
  <c r="GG9"/>
  <c r="GF10"/>
  <c r="GG10"/>
  <c r="GG20"/>
  <c r="GI20" s="1"/>
  <c r="GJ20" s="1"/>
  <c r="GK20" s="1"/>
  <c r="GF20"/>
  <c r="FT2"/>
  <c r="FU2"/>
  <c r="FV2" s="1"/>
  <c r="FT3"/>
  <c r="FU3"/>
  <c r="FV3" s="1"/>
  <c r="FT4"/>
  <c r="FU4"/>
  <c r="FV4" s="1"/>
  <c r="FT21"/>
  <c r="FU21"/>
  <c r="FV21" s="1"/>
  <c r="FT5"/>
  <c r="FU5"/>
  <c r="FV5" s="1"/>
  <c r="FT6"/>
  <c r="FU6"/>
  <c r="FV6" s="1"/>
  <c r="FT7"/>
  <c r="FU7"/>
  <c r="FV7" s="1"/>
  <c r="FT8"/>
  <c r="FU8"/>
  <c r="FV8" s="1"/>
  <c r="FT9"/>
  <c r="FU9"/>
  <c r="FW9" s="1"/>
  <c r="FX9" s="1"/>
  <c r="FY9" s="1"/>
  <c r="FT10"/>
  <c r="FU10"/>
  <c r="FV10" s="1"/>
  <c r="FT20"/>
  <c r="FU20"/>
  <c r="FW20" s="1"/>
  <c r="FX20" s="1"/>
  <c r="FY20" s="1"/>
  <c r="FH2"/>
  <c r="FI2"/>
  <c r="FJ2" s="1"/>
  <c r="FH3"/>
  <c r="FI3"/>
  <c r="FJ3" s="1"/>
  <c r="FH4"/>
  <c r="FI4"/>
  <c r="FK4" s="1"/>
  <c r="FL4" s="1"/>
  <c r="FM4" s="1"/>
  <c r="FH21"/>
  <c r="FI21"/>
  <c r="FJ21" s="1"/>
  <c r="FH5"/>
  <c r="FI5"/>
  <c r="FJ5" s="1"/>
  <c r="FH6"/>
  <c r="FI6"/>
  <c r="FJ6" s="1"/>
  <c r="FH7"/>
  <c r="FI7"/>
  <c r="FJ7" s="1"/>
  <c r="FH8"/>
  <c r="FI8"/>
  <c r="FJ8" s="1"/>
  <c r="FH9"/>
  <c r="FI9"/>
  <c r="FK9" s="1"/>
  <c r="FL9" s="1"/>
  <c r="FM9" s="1"/>
  <c r="FH10"/>
  <c r="FI10"/>
  <c r="FJ10" s="1"/>
  <c r="FI20"/>
  <c r="FJ20" s="1"/>
  <c r="FH20"/>
  <c r="DS33" i="40" l="1"/>
  <c r="GT33"/>
  <c r="GU33" s="1"/>
  <c r="DT32"/>
  <c r="DU32" s="1"/>
  <c r="GT32"/>
  <c r="GU32" s="1"/>
  <c r="DT30"/>
  <c r="DU30" s="1"/>
  <c r="GT30"/>
  <c r="GU30" s="1"/>
  <c r="DT28"/>
  <c r="DU28" s="1"/>
  <c r="GT28"/>
  <c r="GU28" s="1"/>
  <c r="DT26"/>
  <c r="DU26" s="1"/>
  <c r="GT26"/>
  <c r="GU26" s="1"/>
  <c r="DS24"/>
  <c r="GT24"/>
  <c r="GU24" s="1"/>
  <c r="DS22"/>
  <c r="GT22"/>
  <c r="GU22" s="1"/>
  <c r="DS20"/>
  <c r="GT20"/>
  <c r="GU20" s="1"/>
  <c r="DS2"/>
  <c r="GT2"/>
  <c r="GU2" s="1"/>
  <c r="DS31"/>
  <c r="GT31"/>
  <c r="GU31" s="1"/>
  <c r="DS29"/>
  <c r="GT29"/>
  <c r="GU29" s="1"/>
  <c r="DS27"/>
  <c r="GT27"/>
  <c r="GU27" s="1"/>
  <c r="DS25"/>
  <c r="GT25"/>
  <c r="GU25" s="1"/>
  <c r="DS23"/>
  <c r="GT23"/>
  <c r="GU23" s="1"/>
  <c r="DS21"/>
  <c r="GT21"/>
  <c r="GU21" s="1"/>
  <c r="DS19"/>
  <c r="GT19"/>
  <c r="GU19" s="1"/>
  <c r="DS18"/>
  <c r="GT18"/>
  <c r="GU18" s="1"/>
  <c r="DS17"/>
  <c r="GT17"/>
  <c r="GU17" s="1"/>
  <c r="DS16"/>
  <c r="GT16"/>
  <c r="GU16" s="1"/>
  <c r="DS15"/>
  <c r="GT15"/>
  <c r="GU15" s="1"/>
  <c r="DS14"/>
  <c r="GT14"/>
  <c r="GU14" s="1"/>
  <c r="DS13"/>
  <c r="GT13"/>
  <c r="GU13" s="1"/>
  <c r="DS12"/>
  <c r="GT12"/>
  <c r="GU12" s="1"/>
  <c r="DS11"/>
  <c r="GT11"/>
  <c r="GU11" s="1"/>
  <c r="DS10"/>
  <c r="GT10"/>
  <c r="GU10" s="1"/>
  <c r="DS9"/>
  <c r="GT9"/>
  <c r="GU9" s="1"/>
  <c r="DS8"/>
  <c r="GT8"/>
  <c r="GU8" s="1"/>
  <c r="DS7"/>
  <c r="GT7"/>
  <c r="GU7" s="1"/>
  <c r="DS6"/>
  <c r="GT6"/>
  <c r="GU6" s="1"/>
  <c r="DS5"/>
  <c r="GT5"/>
  <c r="GU5" s="1"/>
  <c r="DS4"/>
  <c r="GT4"/>
  <c r="GU4" s="1"/>
  <c r="DS3"/>
  <c r="GT3"/>
  <c r="GU3" s="1"/>
  <c r="HD21" i="35"/>
  <c r="HD27"/>
  <c r="HD19"/>
  <c r="HD4"/>
  <c r="HD34"/>
  <c r="HD26"/>
  <c r="HD22"/>
  <c r="HD10"/>
  <c r="HD2"/>
  <c r="HD37"/>
  <c r="HD13"/>
  <c r="HD33"/>
  <c r="HD25"/>
  <c r="HD15"/>
  <c r="HD9"/>
  <c r="HD3"/>
  <c r="HD28"/>
  <c r="HD24"/>
  <c r="HD12"/>
  <c r="HD29"/>
  <c r="HD35"/>
  <c r="HD6"/>
  <c r="HD30"/>
  <c r="HD18"/>
  <c r="HD14"/>
  <c r="HD7"/>
  <c r="HD17"/>
  <c r="HD11"/>
  <c r="HD31"/>
  <c r="HD23"/>
  <c r="HD5"/>
  <c r="HD36"/>
  <c r="HD32"/>
  <c r="HD20"/>
  <c r="HD16"/>
  <c r="HD8"/>
  <c r="GI10" i="38"/>
  <c r="GJ10" s="1"/>
  <c r="GH9"/>
  <c r="GI8"/>
  <c r="GJ8" s="1"/>
  <c r="GI7"/>
  <c r="GJ7" s="1"/>
  <c r="GH6"/>
  <c r="GH5"/>
  <c r="GH4"/>
  <c r="GH3"/>
  <c r="FK6"/>
  <c r="FL6" s="1"/>
  <c r="FM6" s="1"/>
  <c r="GH2"/>
  <c r="FW4"/>
  <c r="FX4" s="1"/>
  <c r="FY4" s="1"/>
  <c r="FK21"/>
  <c r="FL21" s="1"/>
  <c r="FM21" s="1"/>
  <c r="FV20"/>
  <c r="FW21"/>
  <c r="FX21" s="1"/>
  <c r="FY21" s="1"/>
  <c r="GH20"/>
  <c r="GI2"/>
  <c r="GJ2" s="1"/>
  <c r="GI4"/>
  <c r="GJ4" s="1"/>
  <c r="DT41" i="40"/>
  <c r="DU41" s="1"/>
  <c r="DV41" s="1"/>
  <c r="DT27"/>
  <c r="DU27" s="1"/>
  <c r="DT25"/>
  <c r="DU25" s="1"/>
  <c r="DT24"/>
  <c r="DU24" s="1"/>
  <c r="DT23"/>
  <c r="DU23" s="1"/>
  <c r="DT22"/>
  <c r="DU22" s="1"/>
  <c r="DT21"/>
  <c r="DU21" s="1"/>
  <c r="DT20"/>
  <c r="DU20" s="1"/>
  <c r="DT19"/>
  <c r="DU19" s="1"/>
  <c r="DT18"/>
  <c r="DU18" s="1"/>
  <c r="DT17"/>
  <c r="DU17" s="1"/>
  <c r="DT16"/>
  <c r="DU16" s="1"/>
  <c r="DT15"/>
  <c r="DU15" s="1"/>
  <c r="DT14"/>
  <c r="DU14" s="1"/>
  <c r="DT13"/>
  <c r="DU13" s="1"/>
  <c r="DT12"/>
  <c r="DU12" s="1"/>
  <c r="DT11"/>
  <c r="DU11" s="1"/>
  <c r="DT10"/>
  <c r="DU10" s="1"/>
  <c r="DT9"/>
  <c r="DU9" s="1"/>
  <c r="DT8"/>
  <c r="DU8" s="1"/>
  <c r="DT7"/>
  <c r="DU7" s="1"/>
  <c r="DT6"/>
  <c r="DU6" s="1"/>
  <c r="DT5"/>
  <c r="DU5" s="1"/>
  <c r="DT4"/>
  <c r="DU4" s="1"/>
  <c r="DT3"/>
  <c r="DU3" s="1"/>
  <c r="DT45"/>
  <c r="DU45" s="1"/>
  <c r="DV45" s="1"/>
  <c r="DT43"/>
  <c r="DU43" s="1"/>
  <c r="DV43" s="1"/>
  <c r="DT40"/>
  <c r="DU40" s="1"/>
  <c r="DV40" s="1"/>
  <c r="DT39"/>
  <c r="DU39" s="1"/>
  <c r="DV39" s="1"/>
  <c r="DT37"/>
  <c r="DU37" s="1"/>
  <c r="DV37" s="1"/>
  <c r="DT35"/>
  <c r="DU35" s="1"/>
  <c r="DV35" s="1"/>
  <c r="DT33"/>
  <c r="DU33" s="1"/>
  <c r="DT31"/>
  <c r="DU31" s="1"/>
  <c r="DT29"/>
  <c r="DU29" s="1"/>
  <c r="DS46"/>
  <c r="DS44"/>
  <c r="DS42"/>
  <c r="DS38"/>
  <c r="DS36"/>
  <c r="DS34"/>
  <c r="DS32"/>
  <c r="DS30"/>
  <c r="DS28"/>
  <c r="DS26"/>
  <c r="DT2"/>
  <c r="DU2" s="1"/>
  <c r="GI5" i="38"/>
  <c r="GJ5" s="1"/>
  <c r="GI3"/>
  <c r="GJ3" s="1"/>
  <c r="GI9"/>
  <c r="GJ9" s="1"/>
  <c r="GI6"/>
  <c r="GJ6" s="1"/>
  <c r="GH10"/>
  <c r="GH8"/>
  <c r="GH7"/>
  <c r="GH21"/>
  <c r="FW10"/>
  <c r="FX10" s="1"/>
  <c r="FY10" s="1"/>
  <c r="FW8"/>
  <c r="FX8" s="1"/>
  <c r="FY8" s="1"/>
  <c r="FW7"/>
  <c r="FX7" s="1"/>
  <c r="FY7" s="1"/>
  <c r="FW6"/>
  <c r="FX6" s="1"/>
  <c r="FY6" s="1"/>
  <c r="FW5"/>
  <c r="FX5" s="1"/>
  <c r="FY5" s="1"/>
  <c r="FW3"/>
  <c r="FX3" s="1"/>
  <c r="FY3" s="1"/>
  <c r="FW2"/>
  <c r="FX2" s="1"/>
  <c r="FY2" s="1"/>
  <c r="FV9"/>
  <c r="FK7"/>
  <c r="FL7" s="1"/>
  <c r="FM7" s="1"/>
  <c r="FK5"/>
  <c r="FL5" s="1"/>
  <c r="FM5" s="1"/>
  <c r="FK3"/>
  <c r="FL3" s="1"/>
  <c r="FM3" s="1"/>
  <c r="FK2"/>
  <c r="FL2" s="1"/>
  <c r="FM2" s="1"/>
  <c r="FK10"/>
  <c r="FL10" s="1"/>
  <c r="FM10" s="1"/>
  <c r="FK8"/>
  <c r="FL8" s="1"/>
  <c r="FM8" s="1"/>
  <c r="FJ9"/>
  <c r="FJ4"/>
  <c r="FK20"/>
  <c r="FL20" s="1"/>
  <c r="FM20" s="1"/>
  <c r="EV2"/>
  <c r="EW2"/>
  <c r="EX2" s="1"/>
  <c r="EV3"/>
  <c r="EW3"/>
  <c r="EX3" s="1"/>
  <c r="EV4"/>
  <c r="EW4"/>
  <c r="EY4" s="1"/>
  <c r="EZ4" s="1"/>
  <c r="FA4" s="1"/>
  <c r="EV21"/>
  <c r="EW21"/>
  <c r="EX21" s="1"/>
  <c r="EV5"/>
  <c r="EW5"/>
  <c r="EX5" s="1"/>
  <c r="EV6"/>
  <c r="EW6"/>
  <c r="EX6" s="1"/>
  <c r="EV7"/>
  <c r="EW7"/>
  <c r="EX7" s="1"/>
  <c r="EV8"/>
  <c r="EW8"/>
  <c r="EY8" s="1"/>
  <c r="EZ8" s="1"/>
  <c r="FA8" s="1"/>
  <c r="EV9"/>
  <c r="EW9"/>
  <c r="EY9" s="1"/>
  <c r="EZ9" s="1"/>
  <c r="FA9" s="1"/>
  <c r="EV10"/>
  <c r="EW10"/>
  <c r="EX10" s="1"/>
  <c r="EW20"/>
  <c r="EX20" s="1"/>
  <c r="EV20"/>
  <c r="EK2"/>
  <c r="EL2" s="1"/>
  <c r="EK3"/>
  <c r="EL3" s="1"/>
  <c r="EK4"/>
  <c r="EL4" s="1"/>
  <c r="EK21"/>
  <c r="EL21" s="1"/>
  <c r="EK5"/>
  <c r="EL5" s="1"/>
  <c r="EK6"/>
  <c r="EL6" s="1"/>
  <c r="EK7"/>
  <c r="EL7" s="1"/>
  <c r="EK8"/>
  <c r="EL8" s="1"/>
  <c r="EK9"/>
  <c r="EL9" s="1"/>
  <c r="EK10"/>
  <c r="EL10" s="1"/>
  <c r="EK20"/>
  <c r="EL20" s="1"/>
  <c r="Z84" i="42"/>
  <c r="Z85"/>
  <c r="Z86"/>
  <c r="Z87"/>
  <c r="Z36"/>
  <c r="Z37"/>
  <c r="Z38"/>
  <c r="Z39"/>
  <c r="Z88"/>
  <c r="Z40"/>
  <c r="Z41"/>
  <c r="Z42"/>
  <c r="Z43"/>
  <c r="Z44"/>
  <c r="Z45"/>
  <c r="Z89"/>
  <c r="Z47"/>
  <c r="Z48"/>
  <c r="Z49"/>
  <c r="Z50"/>
  <c r="Z51"/>
  <c r="Z52"/>
  <c r="Z53"/>
  <c r="Z54"/>
  <c r="Z55"/>
  <c r="Z56"/>
  <c r="Z57"/>
  <c r="Z58"/>
  <c r="Z59"/>
  <c r="Z60"/>
  <c r="Z61"/>
  <c r="Z62"/>
  <c r="AL84"/>
  <c r="AL85"/>
  <c r="AL86"/>
  <c r="AL87"/>
  <c r="AL36"/>
  <c r="AL37"/>
  <c r="AL38"/>
  <c r="AL39"/>
  <c r="AL88"/>
  <c r="AL40"/>
  <c r="AL41"/>
  <c r="AL42"/>
  <c r="AL43"/>
  <c r="AL44"/>
  <c r="AL45"/>
  <c r="AL89"/>
  <c r="AL47"/>
  <c r="AL48"/>
  <c r="AL49"/>
  <c r="AL50"/>
  <c r="AL51"/>
  <c r="AL52"/>
  <c r="AL53"/>
  <c r="AL54"/>
  <c r="AL55"/>
  <c r="AL56"/>
  <c r="AL57"/>
  <c r="AL58"/>
  <c r="AL59"/>
  <c r="AL60"/>
  <c r="AL61"/>
  <c r="AL62"/>
  <c r="CH84"/>
  <c r="CH85"/>
  <c r="CH86"/>
  <c r="CH87"/>
  <c r="CH36"/>
  <c r="CH37"/>
  <c r="CH38"/>
  <c r="CH39"/>
  <c r="CH88"/>
  <c r="CH40"/>
  <c r="CH41"/>
  <c r="CH42"/>
  <c r="CH43"/>
  <c r="CH44"/>
  <c r="CH45"/>
  <c r="CH89"/>
  <c r="CH47"/>
  <c r="CH48"/>
  <c r="CH49"/>
  <c r="CH50"/>
  <c r="CH51"/>
  <c r="CH52"/>
  <c r="CH53"/>
  <c r="CH54"/>
  <c r="CH55"/>
  <c r="CH56"/>
  <c r="CH57"/>
  <c r="CH58"/>
  <c r="CH59"/>
  <c r="CH60"/>
  <c r="CH61"/>
  <c r="CH62"/>
  <c r="BV84"/>
  <c r="BV85"/>
  <c r="BV86"/>
  <c r="BV87"/>
  <c r="BV36"/>
  <c r="BV37"/>
  <c r="BV38"/>
  <c r="BV39"/>
  <c r="BV88"/>
  <c r="BV40"/>
  <c r="BV41"/>
  <c r="BV42"/>
  <c r="BV43"/>
  <c r="BV44"/>
  <c r="BV45"/>
  <c r="BV89"/>
  <c r="BV47"/>
  <c r="BV48"/>
  <c r="BV49"/>
  <c r="BV50"/>
  <c r="BV51"/>
  <c r="BV52"/>
  <c r="BV53"/>
  <c r="BV54"/>
  <c r="BV55"/>
  <c r="BV56"/>
  <c r="BV57"/>
  <c r="BV58"/>
  <c r="BV59"/>
  <c r="BV60"/>
  <c r="BV61"/>
  <c r="BV62"/>
  <c r="AX84"/>
  <c r="AX85"/>
  <c r="AX86"/>
  <c r="AX87"/>
  <c r="AX36"/>
  <c r="AX37"/>
  <c r="AX38"/>
  <c r="AX39"/>
  <c r="AX88"/>
  <c r="AX40"/>
  <c r="AX41"/>
  <c r="AX42"/>
  <c r="AX43"/>
  <c r="AX44"/>
  <c r="AX45"/>
  <c r="AX89"/>
  <c r="AX47"/>
  <c r="AX48"/>
  <c r="AX49"/>
  <c r="AX50"/>
  <c r="AX51"/>
  <c r="AX52"/>
  <c r="AX53"/>
  <c r="AX54"/>
  <c r="AX55"/>
  <c r="AX56"/>
  <c r="AX57"/>
  <c r="AX58"/>
  <c r="AX59"/>
  <c r="AX60"/>
  <c r="AX61"/>
  <c r="AX62"/>
  <c r="BJ84"/>
  <c r="BJ85"/>
  <c r="BJ86"/>
  <c r="BJ87"/>
  <c r="BJ36"/>
  <c r="BJ37"/>
  <c r="BJ38"/>
  <c r="BJ39"/>
  <c r="BJ88"/>
  <c r="BJ40"/>
  <c r="BJ41"/>
  <c r="BJ42"/>
  <c r="BJ43"/>
  <c r="BJ44"/>
  <c r="BJ45"/>
  <c r="BJ89"/>
  <c r="BJ47"/>
  <c r="BJ48"/>
  <c r="BJ49"/>
  <c r="BJ50"/>
  <c r="BJ51"/>
  <c r="BJ52"/>
  <c r="BJ53"/>
  <c r="BJ54"/>
  <c r="BJ55"/>
  <c r="BJ56"/>
  <c r="BJ57"/>
  <c r="BJ58"/>
  <c r="BJ59"/>
  <c r="BJ60"/>
  <c r="BJ61"/>
  <c r="BJ62"/>
  <c r="DY2" i="38"/>
  <c r="DZ2" s="1"/>
  <c r="DX3"/>
  <c r="DY3"/>
  <c r="DZ3" s="1"/>
  <c r="DX4"/>
  <c r="DY4"/>
  <c r="DZ4" s="1"/>
  <c r="DX21"/>
  <c r="DY21"/>
  <c r="DZ21" s="1"/>
  <c r="DX5"/>
  <c r="DY5"/>
  <c r="EA5" s="1"/>
  <c r="EB5" s="1"/>
  <c r="EC5" s="1"/>
  <c r="DX6"/>
  <c r="DY6"/>
  <c r="EA6" s="1"/>
  <c r="EB6" s="1"/>
  <c r="EC6" s="1"/>
  <c r="DX7"/>
  <c r="DY7"/>
  <c r="EA7" s="1"/>
  <c r="EB7" s="1"/>
  <c r="EC7" s="1"/>
  <c r="DX8"/>
  <c r="DY8"/>
  <c r="DZ8" s="1"/>
  <c r="DX9"/>
  <c r="DY9"/>
  <c r="DZ9" s="1"/>
  <c r="DX10"/>
  <c r="DY10"/>
  <c r="DZ10" s="1"/>
  <c r="DY20"/>
  <c r="DZ20" s="1"/>
  <c r="DX20"/>
  <c r="DV2" i="40" l="1"/>
  <c r="GV2"/>
  <c r="GW2" s="1"/>
  <c r="DV29"/>
  <c r="GV29"/>
  <c r="GW29" s="1"/>
  <c r="DV33"/>
  <c r="GV33"/>
  <c r="GW33" s="1"/>
  <c r="DV4"/>
  <c r="GV4"/>
  <c r="GW4" s="1"/>
  <c r="DV6"/>
  <c r="GV6"/>
  <c r="GW6" s="1"/>
  <c r="DV8"/>
  <c r="GV8"/>
  <c r="GW8" s="1"/>
  <c r="DV10"/>
  <c r="GV10"/>
  <c r="GW10" s="1"/>
  <c r="DV12"/>
  <c r="GV12"/>
  <c r="GW12" s="1"/>
  <c r="DV14"/>
  <c r="GV14"/>
  <c r="GW14" s="1"/>
  <c r="DV16"/>
  <c r="GV16"/>
  <c r="GW16" s="1"/>
  <c r="DV18"/>
  <c r="GV18"/>
  <c r="GW18" s="1"/>
  <c r="DV20"/>
  <c r="GV20"/>
  <c r="GW20" s="1"/>
  <c r="DV22"/>
  <c r="GV22"/>
  <c r="GW22" s="1"/>
  <c r="DV24"/>
  <c r="GV24"/>
  <c r="GW24" s="1"/>
  <c r="DV27"/>
  <c r="GV27"/>
  <c r="GW27" s="1"/>
  <c r="DV26"/>
  <c r="GV26"/>
  <c r="GW26" s="1"/>
  <c r="DV28"/>
  <c r="GV28"/>
  <c r="GW28" s="1"/>
  <c r="DV30"/>
  <c r="GV30"/>
  <c r="GW30" s="1"/>
  <c r="DV32"/>
  <c r="GV32"/>
  <c r="GW32" s="1"/>
  <c r="DV31"/>
  <c r="GV31"/>
  <c r="GW31" s="1"/>
  <c r="DV3"/>
  <c r="GV3"/>
  <c r="GW3" s="1"/>
  <c r="DV5"/>
  <c r="GV5"/>
  <c r="GW5" s="1"/>
  <c r="DV7"/>
  <c r="GV7"/>
  <c r="GW7" s="1"/>
  <c r="DV9"/>
  <c r="GV9"/>
  <c r="GW9" s="1"/>
  <c r="DV11"/>
  <c r="GV11"/>
  <c r="GW11" s="1"/>
  <c r="DV13"/>
  <c r="GV13"/>
  <c r="GW13" s="1"/>
  <c r="DV15"/>
  <c r="GV15"/>
  <c r="GW15" s="1"/>
  <c r="DV17"/>
  <c r="GV17"/>
  <c r="GW17" s="1"/>
  <c r="DV19"/>
  <c r="GV19"/>
  <c r="GW19" s="1"/>
  <c r="DV21"/>
  <c r="GV21"/>
  <c r="GW21" s="1"/>
  <c r="DV23"/>
  <c r="GV23"/>
  <c r="GW23" s="1"/>
  <c r="DV25"/>
  <c r="GV25"/>
  <c r="GW25" s="1"/>
  <c r="GK9" i="38"/>
  <c r="GK5"/>
  <c r="GK4"/>
  <c r="GK7"/>
  <c r="GK8"/>
  <c r="GK10"/>
  <c r="IH4"/>
  <c r="IH7"/>
  <c r="GK6"/>
  <c r="GK3"/>
  <c r="IH3"/>
  <c r="IH5"/>
  <c r="IH6"/>
  <c r="IH8"/>
  <c r="IH9"/>
  <c r="IH10"/>
  <c r="GK2"/>
  <c r="IH2"/>
  <c r="EY5"/>
  <c r="EZ5" s="1"/>
  <c r="FA5" s="1"/>
  <c r="EY21"/>
  <c r="EZ21" s="1"/>
  <c r="FA21" s="1"/>
  <c r="EY2"/>
  <c r="EZ2" s="1"/>
  <c r="FA2" s="1"/>
  <c r="EY10"/>
  <c r="EZ10" s="1"/>
  <c r="FA10" s="1"/>
  <c r="EY7"/>
  <c r="EZ7" s="1"/>
  <c r="FA7" s="1"/>
  <c r="EY6"/>
  <c r="EZ6" s="1"/>
  <c r="FA6" s="1"/>
  <c r="EY3"/>
  <c r="EZ3" s="1"/>
  <c r="FA3" s="1"/>
  <c r="EX9"/>
  <c r="EX8"/>
  <c r="EX4"/>
  <c r="EY20"/>
  <c r="EZ20" s="1"/>
  <c r="FA20" s="1"/>
  <c r="EM21"/>
  <c r="EN21" s="1"/>
  <c r="EO21" s="1"/>
  <c r="EA4"/>
  <c r="EB4" s="1"/>
  <c r="EC4" s="1"/>
  <c r="EM10"/>
  <c r="EN10" s="1"/>
  <c r="EO10" s="1"/>
  <c r="EM3"/>
  <c r="EN3" s="1"/>
  <c r="EO3" s="1"/>
  <c r="EA2"/>
  <c r="EB2" s="1"/>
  <c r="EC2" s="1"/>
  <c r="EM9"/>
  <c r="EN9" s="1"/>
  <c r="EO9" s="1"/>
  <c r="EM6"/>
  <c r="EN6" s="1"/>
  <c r="EO6" s="1"/>
  <c r="EM5"/>
  <c r="EN5" s="1"/>
  <c r="EO5" s="1"/>
  <c r="EM4"/>
  <c r="EN4" s="1"/>
  <c r="EO4" s="1"/>
  <c r="EM2"/>
  <c r="EN2" s="1"/>
  <c r="EO2" s="1"/>
  <c r="EM8"/>
  <c r="EN8" s="1"/>
  <c r="EO8" s="1"/>
  <c r="EM7"/>
  <c r="EN7" s="1"/>
  <c r="EO7" s="1"/>
  <c r="EM20"/>
  <c r="EN20" s="1"/>
  <c r="EO20" s="1"/>
  <c r="EA10"/>
  <c r="EB10" s="1"/>
  <c r="EC10" s="1"/>
  <c r="EA9"/>
  <c r="EB9" s="1"/>
  <c r="EC9" s="1"/>
  <c r="EA21"/>
  <c r="EB21" s="1"/>
  <c r="EC21" s="1"/>
  <c r="EA8"/>
  <c r="EB8" s="1"/>
  <c r="EC8" s="1"/>
  <c r="EA3"/>
  <c r="EB3" s="1"/>
  <c r="EC3" s="1"/>
  <c r="DZ7"/>
  <c r="DZ6"/>
  <c r="DZ5"/>
  <c r="EA20"/>
  <c r="EB20" s="1"/>
  <c r="EC20" s="1"/>
  <c r="DA2"/>
  <c r="DA3"/>
  <c r="DA4"/>
  <c r="DA21"/>
  <c r="DA5"/>
  <c r="DA6"/>
  <c r="DA7"/>
  <c r="DA8"/>
  <c r="DA9"/>
  <c r="DA10"/>
  <c r="DA11"/>
  <c r="DA12"/>
  <c r="DA13"/>
  <c r="DA14"/>
  <c r="DA15"/>
  <c r="DA16"/>
  <c r="DA17"/>
  <c r="DA18"/>
  <c r="DA19"/>
  <c r="DA22"/>
  <c r="DA23"/>
  <c r="DA24"/>
  <c r="DA25"/>
  <c r="DA26"/>
  <c r="DA27"/>
  <c r="DA28"/>
  <c r="DA29"/>
  <c r="DA30"/>
  <c r="DA31"/>
  <c r="DA32"/>
  <c r="DA33"/>
  <c r="DA34"/>
  <c r="DA35"/>
  <c r="DA36"/>
  <c r="DA37"/>
  <c r="DA38"/>
  <c r="DA39"/>
  <c r="DA40"/>
  <c r="DA41"/>
  <c r="DA42"/>
  <c r="DA43"/>
  <c r="DA44"/>
  <c r="DA45"/>
  <c r="DA46"/>
  <c r="DA47"/>
  <c r="DA48"/>
  <c r="DA49"/>
  <c r="DA50"/>
  <c r="DA20"/>
  <c r="CO2"/>
  <c r="CO3"/>
  <c r="CO4"/>
  <c r="CO21"/>
  <c r="CO5"/>
  <c r="CO6"/>
  <c r="CO7"/>
  <c r="CO8"/>
  <c r="CO9"/>
  <c r="CO10"/>
  <c r="CO11"/>
  <c r="CO12"/>
  <c r="CO13"/>
  <c r="CO14"/>
  <c r="CO15"/>
  <c r="CO16"/>
  <c r="CO17"/>
  <c r="CO18"/>
  <c r="CO19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O50"/>
  <c r="CO20"/>
  <c r="BV2"/>
  <c r="BV3"/>
  <c r="BV4"/>
  <c r="BV21"/>
  <c r="BV5"/>
  <c r="BV6"/>
  <c r="BV7"/>
  <c r="BV8"/>
  <c r="BV9"/>
  <c r="BV10"/>
  <c r="BV11"/>
  <c r="BV12"/>
  <c r="BV13"/>
  <c r="BV14"/>
  <c r="BV15"/>
  <c r="BV16"/>
  <c r="BV17"/>
  <c r="BV18"/>
  <c r="BV19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20"/>
  <c r="BJ2"/>
  <c r="BJ3"/>
  <c r="BJ4"/>
  <c r="BJ21"/>
  <c r="BJ5"/>
  <c r="BJ6"/>
  <c r="BJ7"/>
  <c r="BJ8"/>
  <c r="BJ9"/>
  <c r="BJ10"/>
  <c r="BJ11"/>
  <c r="BJ12"/>
  <c r="BJ13"/>
  <c r="BJ14"/>
  <c r="BJ15"/>
  <c r="BJ16"/>
  <c r="BJ17"/>
  <c r="BJ18"/>
  <c r="BJ19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20"/>
  <c r="AX2"/>
  <c r="AX3"/>
  <c r="AX4"/>
  <c r="AX21"/>
  <c r="AX5"/>
  <c r="AX6"/>
  <c r="AX7"/>
  <c r="AX8"/>
  <c r="AX9"/>
  <c r="AX10"/>
  <c r="AX11"/>
  <c r="AX12"/>
  <c r="AX13"/>
  <c r="AX14"/>
  <c r="AX15"/>
  <c r="AX16"/>
  <c r="AX17"/>
  <c r="AX18"/>
  <c r="AX19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20"/>
  <c r="AL2"/>
  <c r="AL3"/>
  <c r="AL4"/>
  <c r="AL21"/>
  <c r="AL5"/>
  <c r="AL6"/>
  <c r="AL7"/>
  <c r="AL8"/>
  <c r="AL9"/>
  <c r="AL10"/>
  <c r="AL11"/>
  <c r="AL12"/>
  <c r="AL13"/>
  <c r="AL14"/>
  <c r="AL15"/>
  <c r="AL16"/>
  <c r="AL17"/>
  <c r="AL18"/>
  <c r="AL19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20"/>
  <c r="Z2"/>
  <c r="Z3"/>
  <c r="Z4"/>
  <c r="Z21"/>
  <c r="Z5"/>
  <c r="Z6"/>
  <c r="Z7"/>
  <c r="Z8"/>
  <c r="Z9"/>
  <c r="Z10"/>
  <c r="Z11"/>
  <c r="Z12"/>
  <c r="Z13"/>
  <c r="Z14"/>
  <c r="Z15"/>
  <c r="Z16"/>
  <c r="Z17"/>
  <c r="Z18"/>
  <c r="Z19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20"/>
  <c r="CT3" i="40"/>
  <c r="CT4"/>
  <c r="CT5"/>
  <c r="CT6"/>
  <c r="CT7"/>
  <c r="CT8"/>
  <c r="CT9"/>
  <c r="CT10"/>
  <c r="CT11"/>
  <c r="CT65"/>
  <c r="CT12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4"/>
  <c r="CT35"/>
  <c r="CT36"/>
  <c r="CT37"/>
  <c r="CT38"/>
  <c r="CT39"/>
  <c r="CT40"/>
  <c r="CT41"/>
  <c r="CT42"/>
  <c r="CT43"/>
  <c r="CT44"/>
  <c r="CT45"/>
  <c r="CT46"/>
  <c r="CT2"/>
  <c r="CH3"/>
  <c r="CH4"/>
  <c r="CH5"/>
  <c r="CH6"/>
  <c r="CH7"/>
  <c r="CH8"/>
  <c r="CH9"/>
  <c r="CH10"/>
  <c r="CH11"/>
  <c r="CH65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44"/>
  <c r="CH45"/>
  <c r="CH46"/>
  <c r="CH2"/>
  <c r="BV3"/>
  <c r="BV4"/>
  <c r="BV5"/>
  <c r="BV6"/>
  <c r="BV7"/>
  <c r="BV8"/>
  <c r="BV9"/>
  <c r="BV10"/>
  <c r="BV11"/>
  <c r="BV65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2"/>
  <c r="BJ3"/>
  <c r="BJ4"/>
  <c r="BJ5"/>
  <c r="BJ6"/>
  <c r="BJ7"/>
  <c r="BJ8"/>
  <c r="BJ9"/>
  <c r="BJ10"/>
  <c r="BJ11"/>
  <c r="BJ65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2"/>
  <c r="AX3"/>
  <c r="AX4"/>
  <c r="AX5"/>
  <c r="AX6"/>
  <c r="AX7"/>
  <c r="AX8"/>
  <c r="AX9"/>
  <c r="AX10"/>
  <c r="AX11"/>
  <c r="AX65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2"/>
  <c r="AL3"/>
  <c r="AL4"/>
  <c r="AL5"/>
  <c r="AL6"/>
  <c r="AL7"/>
  <c r="AL8"/>
  <c r="AL9"/>
  <c r="AL10"/>
  <c r="AL11"/>
  <c r="AL65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2"/>
  <c r="Z3"/>
  <c r="Z4"/>
  <c r="Z5"/>
  <c r="Z6"/>
  <c r="Z7"/>
  <c r="Z8"/>
  <c r="Z9"/>
  <c r="Z10"/>
  <c r="Z11"/>
  <c r="Z65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2"/>
  <c r="II3" i="38" l="1"/>
  <c r="II6"/>
  <c r="II10"/>
  <c r="II8"/>
  <c r="II7"/>
  <c r="II4"/>
  <c r="II5"/>
  <c r="II9"/>
  <c r="II2"/>
  <c r="CH3" i="41"/>
  <c r="CH4"/>
  <c r="CH5"/>
  <c r="CH6"/>
  <c r="CH7"/>
  <c r="CH8"/>
  <c r="CH9"/>
  <c r="CH10"/>
  <c r="CH11"/>
  <c r="CH12"/>
  <c r="CH53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3" i="42"/>
  <c r="CH91"/>
  <c r="CH4"/>
  <c r="CH5"/>
  <c r="CH6"/>
  <c r="CH7"/>
  <c r="CH8"/>
  <c r="CH9"/>
  <c r="CH80"/>
  <c r="CH10"/>
  <c r="CH90"/>
  <c r="CH11"/>
  <c r="CH12"/>
  <c r="CH13"/>
  <c r="CH14"/>
  <c r="CH15"/>
  <c r="CH16"/>
  <c r="CH92"/>
  <c r="CH17"/>
  <c r="CH18"/>
  <c r="CH46"/>
  <c r="CH19"/>
  <c r="CH20"/>
  <c r="CH93"/>
  <c r="CH21"/>
  <c r="CH22"/>
  <c r="CH23"/>
  <c r="CH24"/>
  <c r="CH25"/>
  <c r="CH26"/>
  <c r="CH27"/>
  <c r="CH28"/>
  <c r="CH29"/>
  <c r="CH30"/>
  <c r="CH31"/>
  <c r="CH32"/>
  <c r="CH81"/>
  <c r="CH33"/>
  <c r="CH82"/>
  <c r="CH34"/>
  <c r="CH83"/>
  <c r="CH35"/>
  <c r="CH3" i="35"/>
  <c r="CH4"/>
  <c r="CH5"/>
  <c r="CH6"/>
  <c r="CH7"/>
  <c r="CH8"/>
  <c r="CH9"/>
  <c r="CH10"/>
  <c r="CH11"/>
  <c r="CH12"/>
  <c r="CH13"/>
  <c r="CH5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34"/>
  <c r="CH35"/>
  <c r="CH36"/>
  <c r="CH37"/>
  <c r="CH38"/>
  <c r="CH39"/>
  <c r="CH40"/>
  <c r="CH41"/>
  <c r="CH42"/>
  <c r="CH43"/>
  <c r="CH2" i="41"/>
  <c r="CH2" i="42"/>
  <c r="CH2" i="35"/>
  <c r="BV3" i="41"/>
  <c r="BV4"/>
  <c r="BV5"/>
  <c r="BV6"/>
  <c r="BV7"/>
  <c r="BV8"/>
  <c r="BV9"/>
  <c r="BV10"/>
  <c r="BV11"/>
  <c r="BV12"/>
  <c r="BV53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3" i="42"/>
  <c r="BV91"/>
  <c r="BV4"/>
  <c r="BV5"/>
  <c r="BV6"/>
  <c r="BV7"/>
  <c r="BV8"/>
  <c r="BV9"/>
  <c r="BV80"/>
  <c r="BV10"/>
  <c r="BV90"/>
  <c r="BV11"/>
  <c r="BV12"/>
  <c r="BV13"/>
  <c r="BV14"/>
  <c r="BV15"/>
  <c r="BV16"/>
  <c r="BV92"/>
  <c r="BV17"/>
  <c r="BV18"/>
  <c r="BV46"/>
  <c r="BV19"/>
  <c r="BV20"/>
  <c r="BV93"/>
  <c r="BV21"/>
  <c r="BV22"/>
  <c r="BV23"/>
  <c r="BV24"/>
  <c r="BV25"/>
  <c r="BV26"/>
  <c r="BV27"/>
  <c r="BV28"/>
  <c r="BV29"/>
  <c r="BV30"/>
  <c r="BV31"/>
  <c r="BV32"/>
  <c r="BV81"/>
  <c r="BV33"/>
  <c r="BV82"/>
  <c r="BV34"/>
  <c r="BV83"/>
  <c r="BV35"/>
  <c r="BV3" i="35"/>
  <c r="BV4"/>
  <c r="BV5"/>
  <c r="BV6"/>
  <c r="BV7"/>
  <c r="BV8"/>
  <c r="BV9"/>
  <c r="BV10"/>
  <c r="BV11"/>
  <c r="BV12"/>
  <c r="BV13"/>
  <c r="BV5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2" i="41"/>
  <c r="BV2" i="42"/>
  <c r="BV2" i="35"/>
  <c r="BJ3" i="41"/>
  <c r="BJ4"/>
  <c r="BJ5"/>
  <c r="BJ6"/>
  <c r="BJ7"/>
  <c r="BJ8"/>
  <c r="BJ9"/>
  <c r="BJ10"/>
  <c r="BJ11"/>
  <c r="BJ12"/>
  <c r="BJ53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3" i="42"/>
  <c r="BJ91"/>
  <c r="BJ4"/>
  <c r="BJ5"/>
  <c r="BJ6"/>
  <c r="BJ7"/>
  <c r="BJ8"/>
  <c r="BJ9"/>
  <c r="BJ80"/>
  <c r="BJ10"/>
  <c r="BJ90"/>
  <c r="BJ11"/>
  <c r="BJ12"/>
  <c r="BJ13"/>
  <c r="BJ14"/>
  <c r="BJ15"/>
  <c r="BJ16"/>
  <c r="BJ92"/>
  <c r="BJ17"/>
  <c r="BJ18"/>
  <c r="BJ46"/>
  <c r="BJ19"/>
  <c r="BJ20"/>
  <c r="BJ93"/>
  <c r="BJ21"/>
  <c r="BJ22"/>
  <c r="BJ23"/>
  <c r="BJ24"/>
  <c r="BJ25"/>
  <c r="BJ26"/>
  <c r="BJ27"/>
  <c r="BJ28"/>
  <c r="BJ29"/>
  <c r="BJ30"/>
  <c r="BJ31"/>
  <c r="BJ32"/>
  <c r="BJ81"/>
  <c r="BJ33"/>
  <c r="BJ82"/>
  <c r="BJ34"/>
  <c r="BJ83"/>
  <c r="BJ35"/>
  <c r="BJ3" i="35"/>
  <c r="BJ4"/>
  <c r="BJ5"/>
  <c r="BJ6"/>
  <c r="BJ7"/>
  <c r="BJ8"/>
  <c r="BJ9"/>
  <c r="BJ10"/>
  <c r="BJ11"/>
  <c r="BJ12"/>
  <c r="BJ13"/>
  <c r="BJ5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2" i="41"/>
  <c r="BJ2" i="42"/>
  <c r="BJ2" i="35"/>
  <c r="AX3" i="41"/>
  <c r="AX4"/>
  <c r="AX5"/>
  <c r="AX6"/>
  <c r="AX7"/>
  <c r="AX8"/>
  <c r="AX9"/>
  <c r="AX10"/>
  <c r="AX11"/>
  <c r="AX12"/>
  <c r="AX53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3" i="42"/>
  <c r="AX91"/>
  <c r="AX4"/>
  <c r="AX5"/>
  <c r="AX6"/>
  <c r="AX7"/>
  <c r="AX8"/>
  <c r="AX9"/>
  <c r="AX80"/>
  <c r="AX10"/>
  <c r="AX90"/>
  <c r="AX11"/>
  <c r="AX12"/>
  <c r="AX13"/>
  <c r="AX14"/>
  <c r="AX15"/>
  <c r="AX16"/>
  <c r="AX92"/>
  <c r="AX17"/>
  <c r="AX18"/>
  <c r="AX46"/>
  <c r="AX19"/>
  <c r="AX20"/>
  <c r="AX93"/>
  <c r="AX21"/>
  <c r="AX22"/>
  <c r="AX23"/>
  <c r="AX24"/>
  <c r="AX25"/>
  <c r="AX26"/>
  <c r="AX27"/>
  <c r="AX28"/>
  <c r="AX29"/>
  <c r="AX30"/>
  <c r="AX31"/>
  <c r="AX32"/>
  <c r="AX81"/>
  <c r="AX33"/>
  <c r="AX82"/>
  <c r="AX34"/>
  <c r="AX83"/>
  <c r="AX35"/>
  <c r="AX3" i="35"/>
  <c r="AX4"/>
  <c r="AX5"/>
  <c r="AX6"/>
  <c r="AX7"/>
  <c r="AX8"/>
  <c r="AX9"/>
  <c r="AX10"/>
  <c r="AX11"/>
  <c r="AX12"/>
  <c r="AX13"/>
  <c r="AX5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2" i="41"/>
  <c r="AX2" i="42"/>
  <c r="AX2" i="35"/>
  <c r="AL3" i="41"/>
  <c r="AL4"/>
  <c r="AL5"/>
  <c r="AL6"/>
  <c r="AL7"/>
  <c r="AL8"/>
  <c r="AL9"/>
  <c r="AL10"/>
  <c r="AL11"/>
  <c r="AL12"/>
  <c r="AL53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3" i="42"/>
  <c r="AL91"/>
  <c r="AL4"/>
  <c r="AL5"/>
  <c r="AL6"/>
  <c r="AL7"/>
  <c r="AL8"/>
  <c r="AL9"/>
  <c r="AL80"/>
  <c r="AL10"/>
  <c r="AL90"/>
  <c r="AL11"/>
  <c r="AL12"/>
  <c r="AL13"/>
  <c r="AL14"/>
  <c r="AL15"/>
  <c r="AL16"/>
  <c r="AL92"/>
  <c r="AL17"/>
  <c r="AL18"/>
  <c r="AL46"/>
  <c r="AL19"/>
  <c r="AL20"/>
  <c r="AL93"/>
  <c r="AL21"/>
  <c r="AL22"/>
  <c r="AL23"/>
  <c r="AL24"/>
  <c r="AL25"/>
  <c r="AL26"/>
  <c r="AL27"/>
  <c r="AL28"/>
  <c r="AL29"/>
  <c r="AL30"/>
  <c r="AL31"/>
  <c r="AL32"/>
  <c r="AL81"/>
  <c r="AL33"/>
  <c r="AL82"/>
  <c r="AL34"/>
  <c r="AL83"/>
  <c r="AL35"/>
  <c r="AL3" i="35"/>
  <c r="AL4"/>
  <c r="AL5"/>
  <c r="AL6"/>
  <c r="AL7"/>
  <c r="AL8"/>
  <c r="AL9"/>
  <c r="AL10"/>
  <c r="AL11"/>
  <c r="AL12"/>
  <c r="AL13"/>
  <c r="AL5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2" i="41"/>
  <c r="AL2" i="42"/>
  <c r="AL2" i="35"/>
  <c r="Z3" i="41"/>
  <c r="Z4"/>
  <c r="Z5"/>
  <c r="Z6"/>
  <c r="Z7"/>
  <c r="Z8"/>
  <c r="Z9"/>
  <c r="Z10"/>
  <c r="Z11"/>
  <c r="Z12"/>
  <c r="Z53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3" i="42"/>
  <c r="Z91"/>
  <c r="Z4"/>
  <c r="Z5"/>
  <c r="Z6"/>
  <c r="Z7"/>
  <c r="Z8"/>
  <c r="Z9"/>
  <c r="Z80"/>
  <c r="Z10"/>
  <c r="Z90"/>
  <c r="Z11"/>
  <c r="Z12"/>
  <c r="Z13"/>
  <c r="Z14"/>
  <c r="Z15"/>
  <c r="Z16"/>
  <c r="Z92"/>
  <c r="Z17"/>
  <c r="Z18"/>
  <c r="Z46"/>
  <c r="Z19"/>
  <c r="Z20"/>
  <c r="Z93"/>
  <c r="Z21"/>
  <c r="Z22"/>
  <c r="Z23"/>
  <c r="Z24"/>
  <c r="Z25"/>
  <c r="Z26"/>
  <c r="Z27"/>
  <c r="Z28"/>
  <c r="Z29"/>
  <c r="Z30"/>
  <c r="Z31"/>
  <c r="Z32"/>
  <c r="Z81"/>
  <c r="Z33"/>
  <c r="Z82"/>
  <c r="Z34"/>
  <c r="Z83"/>
  <c r="Z35"/>
  <c r="Z3" i="35"/>
  <c r="Z4"/>
  <c r="Z5"/>
  <c r="Z6"/>
  <c r="Z7"/>
  <c r="Z8"/>
  <c r="Z9"/>
  <c r="Z10"/>
  <c r="Z11"/>
  <c r="Z12"/>
  <c r="Z13"/>
  <c r="Z5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2" i="41"/>
  <c r="Z2" i="42"/>
  <c r="Z2" i="35"/>
  <c r="IJ5" i="38" l="1"/>
  <c r="IJ3"/>
  <c r="IJ9"/>
  <c r="IJ4"/>
  <c r="IJ7"/>
  <c r="IJ8"/>
  <c r="IJ10"/>
  <c r="IJ6"/>
  <c r="IJ2"/>
  <c r="K39" i="41" l="1"/>
  <c r="L39"/>
  <c r="M39" s="1"/>
  <c r="N39" s="1"/>
  <c r="Q39"/>
  <c r="R39"/>
  <c r="S39" s="1"/>
  <c r="T39" s="1"/>
  <c r="AA39"/>
  <c r="AB39" s="1"/>
  <c r="AM39"/>
  <c r="AN39" s="1"/>
  <c r="AY39"/>
  <c r="AZ39" s="1"/>
  <c r="BK39"/>
  <c r="BL39" s="1"/>
  <c r="BW39"/>
  <c r="BX39" s="1"/>
  <c r="CI39"/>
  <c r="CJ39" s="1"/>
  <c r="CP39"/>
  <c r="CV39"/>
  <c r="BM39" l="1"/>
  <c r="BN39" s="1"/>
  <c r="BO39" s="1"/>
  <c r="CK39"/>
  <c r="CL39" s="1"/>
  <c r="CM39" s="1"/>
  <c r="AO39"/>
  <c r="AP39" s="1"/>
  <c r="BY39"/>
  <c r="BZ39" s="1"/>
  <c r="CA39" s="1"/>
  <c r="BA39"/>
  <c r="BB39" s="1"/>
  <c r="BC39" s="1"/>
  <c r="AC39"/>
  <c r="AD39" s="1"/>
  <c r="AE39" s="1"/>
  <c r="CW39"/>
  <c r="CX39" s="1"/>
  <c r="CQ39"/>
  <c r="CR39" s="1"/>
  <c r="AQ39" l="1"/>
  <c r="CS39"/>
  <c r="CT39" s="1"/>
  <c r="CY39"/>
  <c r="CZ39" s="1"/>
  <c r="CU39"/>
  <c r="K48" i="42"/>
  <c r="L48"/>
  <c r="M48" s="1"/>
  <c r="N48" s="1"/>
  <c r="Q48"/>
  <c r="R48"/>
  <c r="S48" s="1"/>
  <c r="T48" s="1"/>
  <c r="AA48"/>
  <c r="AC48" s="1"/>
  <c r="AD48" s="1"/>
  <c r="AE48" s="1"/>
  <c r="AM48"/>
  <c r="AO48" s="1"/>
  <c r="AP48" s="1"/>
  <c r="AY48"/>
  <c r="AZ48" s="1"/>
  <c r="BK48"/>
  <c r="BL48" s="1"/>
  <c r="BW48"/>
  <c r="BY48" s="1"/>
  <c r="BZ48" s="1"/>
  <c r="CA48" s="1"/>
  <c r="CI48"/>
  <c r="CK48" s="1"/>
  <c r="CL48" s="1"/>
  <c r="CM48" s="1"/>
  <c r="CP48"/>
  <c r="CV48"/>
  <c r="K49"/>
  <c r="L49"/>
  <c r="M49" s="1"/>
  <c r="N49" s="1"/>
  <c r="Q49"/>
  <c r="R49"/>
  <c r="S49" s="1"/>
  <c r="T49" s="1"/>
  <c r="AA49"/>
  <c r="AC49" s="1"/>
  <c r="AD49" s="1"/>
  <c r="AE49" s="1"/>
  <c r="AM49"/>
  <c r="AN49" s="1"/>
  <c r="AY49"/>
  <c r="AZ49" s="1"/>
  <c r="BK49"/>
  <c r="BM49" s="1"/>
  <c r="BN49" s="1"/>
  <c r="BO49" s="1"/>
  <c r="BW49"/>
  <c r="BY49" s="1"/>
  <c r="BZ49" s="1"/>
  <c r="CA49" s="1"/>
  <c r="CI49"/>
  <c r="CJ49" s="1"/>
  <c r="CP49"/>
  <c r="CV49"/>
  <c r="K50"/>
  <c r="L50"/>
  <c r="M50" s="1"/>
  <c r="N50" s="1"/>
  <c r="Q50"/>
  <c r="R50"/>
  <c r="S50" s="1"/>
  <c r="T50" s="1"/>
  <c r="AA50"/>
  <c r="AB50" s="1"/>
  <c r="AM50"/>
  <c r="AN50" s="1"/>
  <c r="AY50"/>
  <c r="BA50" s="1"/>
  <c r="BB50" s="1"/>
  <c r="BC50" s="1"/>
  <c r="BK50"/>
  <c r="BM50" s="1"/>
  <c r="BN50" s="1"/>
  <c r="BO50" s="1"/>
  <c r="BW50"/>
  <c r="BX50" s="1"/>
  <c r="CI50"/>
  <c r="CJ50" s="1"/>
  <c r="CP50"/>
  <c r="CV50"/>
  <c r="K51"/>
  <c r="L51"/>
  <c r="M51" s="1"/>
  <c r="N51" s="1"/>
  <c r="Q51"/>
  <c r="R51"/>
  <c r="S51" s="1"/>
  <c r="T51" s="1"/>
  <c r="AA51"/>
  <c r="AC51" s="1"/>
  <c r="AD51" s="1"/>
  <c r="AE51" s="1"/>
  <c r="AM51"/>
  <c r="AO51" s="1"/>
  <c r="AP51" s="1"/>
  <c r="AY51"/>
  <c r="BA51" s="1"/>
  <c r="BB51" s="1"/>
  <c r="BC51" s="1"/>
  <c r="BK51"/>
  <c r="BM51" s="1"/>
  <c r="BN51" s="1"/>
  <c r="BO51" s="1"/>
  <c r="BW51"/>
  <c r="BY51" s="1"/>
  <c r="BZ51" s="1"/>
  <c r="CA51" s="1"/>
  <c r="CI51"/>
  <c r="CK51" s="1"/>
  <c r="CL51" s="1"/>
  <c r="CM51" s="1"/>
  <c r="CP51"/>
  <c r="CV51"/>
  <c r="K52"/>
  <c r="L52"/>
  <c r="M52" s="1"/>
  <c r="N52" s="1"/>
  <c r="Q52"/>
  <c r="R52"/>
  <c r="S52" s="1"/>
  <c r="T52" s="1"/>
  <c r="AA52"/>
  <c r="AM52"/>
  <c r="AO52" s="1"/>
  <c r="AP52" s="1"/>
  <c r="AY52"/>
  <c r="AZ52" s="1"/>
  <c r="BK52"/>
  <c r="BM52" s="1"/>
  <c r="BN52" s="1"/>
  <c r="BO52" s="1"/>
  <c r="BW52"/>
  <c r="BY52" s="1"/>
  <c r="BZ52" s="1"/>
  <c r="CA52" s="1"/>
  <c r="CI52"/>
  <c r="CJ52" s="1"/>
  <c r="CP52"/>
  <c r="CV52"/>
  <c r="K53"/>
  <c r="L53"/>
  <c r="M53" s="1"/>
  <c r="N53" s="1"/>
  <c r="Q53"/>
  <c r="R53"/>
  <c r="S53" s="1"/>
  <c r="T53" s="1"/>
  <c r="AA53"/>
  <c r="AB53" s="1"/>
  <c r="AM53"/>
  <c r="AO53" s="1"/>
  <c r="AP53" s="1"/>
  <c r="AY53"/>
  <c r="BA53" s="1"/>
  <c r="BB53" s="1"/>
  <c r="BC53" s="1"/>
  <c r="BK53"/>
  <c r="BM53" s="1"/>
  <c r="BN53" s="1"/>
  <c r="BO53" s="1"/>
  <c r="BW53"/>
  <c r="BX53" s="1"/>
  <c r="CI53"/>
  <c r="CJ53" s="1"/>
  <c r="CP53"/>
  <c r="CV53"/>
  <c r="K54"/>
  <c r="L54"/>
  <c r="M54" s="1"/>
  <c r="N54" s="1"/>
  <c r="Q54"/>
  <c r="R54"/>
  <c r="S54" s="1"/>
  <c r="T54" s="1"/>
  <c r="AA54"/>
  <c r="AC54" s="1"/>
  <c r="AD54" s="1"/>
  <c r="AE54" s="1"/>
  <c r="AM54"/>
  <c r="AO54" s="1"/>
  <c r="AP54" s="1"/>
  <c r="AY54"/>
  <c r="BK54"/>
  <c r="BM54" s="1"/>
  <c r="BN54" s="1"/>
  <c r="BO54" s="1"/>
  <c r="BW54"/>
  <c r="BY54" s="1"/>
  <c r="BZ54" s="1"/>
  <c r="CA54" s="1"/>
  <c r="CI54"/>
  <c r="CK54" s="1"/>
  <c r="CL54" s="1"/>
  <c r="CM54" s="1"/>
  <c r="CP54"/>
  <c r="CV54"/>
  <c r="K55"/>
  <c r="L55"/>
  <c r="M55" s="1"/>
  <c r="N55" s="1"/>
  <c r="Q55"/>
  <c r="R55"/>
  <c r="S55" s="1"/>
  <c r="T55" s="1"/>
  <c r="AA55"/>
  <c r="AC55" s="1"/>
  <c r="AD55" s="1"/>
  <c r="AE55" s="1"/>
  <c r="AM55"/>
  <c r="AO55" s="1"/>
  <c r="AP55" s="1"/>
  <c r="AY55"/>
  <c r="BA55" s="1"/>
  <c r="BB55" s="1"/>
  <c r="BC55" s="1"/>
  <c r="BK55"/>
  <c r="BM55" s="1"/>
  <c r="BN55" s="1"/>
  <c r="BO55" s="1"/>
  <c r="BW55"/>
  <c r="BY55" s="1"/>
  <c r="BZ55" s="1"/>
  <c r="CA55" s="1"/>
  <c r="CI55"/>
  <c r="CK55" s="1"/>
  <c r="CL55" s="1"/>
  <c r="CM55" s="1"/>
  <c r="CP55"/>
  <c r="CV55"/>
  <c r="K56"/>
  <c r="L56"/>
  <c r="M56" s="1"/>
  <c r="N56" s="1"/>
  <c r="Q56"/>
  <c r="R56"/>
  <c r="S56" s="1"/>
  <c r="T56" s="1"/>
  <c r="AA56"/>
  <c r="AM56"/>
  <c r="AO56" s="1"/>
  <c r="AP56" s="1"/>
  <c r="AY56"/>
  <c r="BA56" s="1"/>
  <c r="BB56" s="1"/>
  <c r="BC56" s="1"/>
  <c r="BK56"/>
  <c r="BM56" s="1"/>
  <c r="BN56" s="1"/>
  <c r="BO56" s="1"/>
  <c r="BW56"/>
  <c r="BY56" s="1"/>
  <c r="BZ56" s="1"/>
  <c r="CA56" s="1"/>
  <c r="CI56"/>
  <c r="CK56" s="1"/>
  <c r="CL56" s="1"/>
  <c r="CM56" s="1"/>
  <c r="CP56"/>
  <c r="CV56"/>
  <c r="K57"/>
  <c r="L57"/>
  <c r="M57" s="1"/>
  <c r="N57" s="1"/>
  <c r="Q57"/>
  <c r="R57"/>
  <c r="S57" s="1"/>
  <c r="T57" s="1"/>
  <c r="AA57"/>
  <c r="AC57" s="1"/>
  <c r="AD57" s="1"/>
  <c r="AE57" s="1"/>
  <c r="AM57"/>
  <c r="AO57" s="1"/>
  <c r="AP57" s="1"/>
  <c r="AY57"/>
  <c r="BK57"/>
  <c r="BM57" s="1"/>
  <c r="BN57" s="1"/>
  <c r="BO57" s="1"/>
  <c r="BW57"/>
  <c r="BX57" s="1"/>
  <c r="CI57"/>
  <c r="CK57" s="1"/>
  <c r="CL57" s="1"/>
  <c r="CM57" s="1"/>
  <c r="CP57"/>
  <c r="CV57"/>
  <c r="K58"/>
  <c r="L58"/>
  <c r="M58" s="1"/>
  <c r="N58" s="1"/>
  <c r="Q58"/>
  <c r="R58"/>
  <c r="S58" s="1"/>
  <c r="T58" s="1"/>
  <c r="AA58"/>
  <c r="AC58" s="1"/>
  <c r="AD58" s="1"/>
  <c r="AE58" s="1"/>
  <c r="AM58"/>
  <c r="AO58" s="1"/>
  <c r="AP58" s="1"/>
  <c r="AY58"/>
  <c r="BK58"/>
  <c r="BM58" s="1"/>
  <c r="BN58" s="1"/>
  <c r="BO58" s="1"/>
  <c r="BW58"/>
  <c r="BY58" s="1"/>
  <c r="BZ58" s="1"/>
  <c r="CA58" s="1"/>
  <c r="CI58"/>
  <c r="CK58" s="1"/>
  <c r="CL58" s="1"/>
  <c r="CM58" s="1"/>
  <c r="CP58"/>
  <c r="CV58"/>
  <c r="K59"/>
  <c r="L59"/>
  <c r="M59" s="1"/>
  <c r="N59" s="1"/>
  <c r="Q59"/>
  <c r="R59"/>
  <c r="S59" s="1"/>
  <c r="T59" s="1"/>
  <c r="AA59"/>
  <c r="AC59" s="1"/>
  <c r="AD59" s="1"/>
  <c r="AE59" s="1"/>
  <c r="AM59"/>
  <c r="AO59" s="1"/>
  <c r="AP59" s="1"/>
  <c r="AY59"/>
  <c r="BA59" s="1"/>
  <c r="BB59" s="1"/>
  <c r="BC59" s="1"/>
  <c r="BK59"/>
  <c r="BM59" s="1"/>
  <c r="BN59" s="1"/>
  <c r="BO59" s="1"/>
  <c r="BW59"/>
  <c r="BY59" s="1"/>
  <c r="BZ59" s="1"/>
  <c r="CA59" s="1"/>
  <c r="CI59"/>
  <c r="CK59" s="1"/>
  <c r="CL59" s="1"/>
  <c r="CM59" s="1"/>
  <c r="CP59"/>
  <c r="CV59"/>
  <c r="K60"/>
  <c r="L60"/>
  <c r="M60" s="1"/>
  <c r="N60" s="1"/>
  <c r="Q60"/>
  <c r="R60"/>
  <c r="S60" s="1"/>
  <c r="T60" s="1"/>
  <c r="AA60"/>
  <c r="AM60"/>
  <c r="AO60" s="1"/>
  <c r="AP60" s="1"/>
  <c r="AY60"/>
  <c r="BA60" s="1"/>
  <c r="BB60" s="1"/>
  <c r="BC60" s="1"/>
  <c r="BK60"/>
  <c r="BM60" s="1"/>
  <c r="BN60" s="1"/>
  <c r="BO60" s="1"/>
  <c r="BW60"/>
  <c r="BY60" s="1"/>
  <c r="BZ60" s="1"/>
  <c r="CA60" s="1"/>
  <c r="CI60"/>
  <c r="CK60" s="1"/>
  <c r="CL60" s="1"/>
  <c r="CM60" s="1"/>
  <c r="CP60"/>
  <c r="CV60"/>
  <c r="K61"/>
  <c r="L61"/>
  <c r="M61" s="1"/>
  <c r="N61" s="1"/>
  <c r="Q61"/>
  <c r="R61"/>
  <c r="S61" s="1"/>
  <c r="T61" s="1"/>
  <c r="AA61"/>
  <c r="AC61" s="1"/>
  <c r="AD61" s="1"/>
  <c r="AE61" s="1"/>
  <c r="AM61"/>
  <c r="AO61" s="1"/>
  <c r="AP61" s="1"/>
  <c r="AY61"/>
  <c r="BK61"/>
  <c r="BM61" s="1"/>
  <c r="BN61" s="1"/>
  <c r="BO61" s="1"/>
  <c r="BW61"/>
  <c r="BY61" s="1"/>
  <c r="BZ61" s="1"/>
  <c r="CA61" s="1"/>
  <c r="CI61"/>
  <c r="CK61" s="1"/>
  <c r="CL61" s="1"/>
  <c r="CM61" s="1"/>
  <c r="CP61"/>
  <c r="CV61"/>
  <c r="K62"/>
  <c r="L62"/>
  <c r="M62" s="1"/>
  <c r="N62" s="1"/>
  <c r="Q62"/>
  <c r="R62"/>
  <c r="S62" s="1"/>
  <c r="T62" s="1"/>
  <c r="AA62"/>
  <c r="AB62" s="1"/>
  <c r="AM62"/>
  <c r="AO62" s="1"/>
  <c r="AP62" s="1"/>
  <c r="AY62"/>
  <c r="BK62"/>
  <c r="BM62" s="1"/>
  <c r="BN62" s="1"/>
  <c r="BO62" s="1"/>
  <c r="BW62"/>
  <c r="BY62" s="1"/>
  <c r="BZ62" s="1"/>
  <c r="CA62" s="1"/>
  <c r="CI62"/>
  <c r="CK62" s="1"/>
  <c r="CL62" s="1"/>
  <c r="CM62" s="1"/>
  <c r="CP62"/>
  <c r="CV62"/>
  <c r="BK2" i="38"/>
  <c r="BL2" s="1"/>
  <c r="BW2"/>
  <c r="BY2" s="1"/>
  <c r="BZ2" s="1"/>
  <c r="CA2" s="1"/>
  <c r="BK3"/>
  <c r="BL3" s="1"/>
  <c r="BW3"/>
  <c r="BK4"/>
  <c r="BL4" s="1"/>
  <c r="BW4"/>
  <c r="BY4" s="1"/>
  <c r="BZ4" s="1"/>
  <c r="CA4" s="1"/>
  <c r="BK21"/>
  <c r="BL21" s="1"/>
  <c r="BW21"/>
  <c r="BX21" s="1"/>
  <c r="BK5"/>
  <c r="BL5" s="1"/>
  <c r="BW5"/>
  <c r="BY5" s="1"/>
  <c r="BZ5" s="1"/>
  <c r="CA5" s="1"/>
  <c r="BK6"/>
  <c r="BL6" s="1"/>
  <c r="BW6"/>
  <c r="BY6" s="1"/>
  <c r="BZ6" s="1"/>
  <c r="CA6" s="1"/>
  <c r="BK7"/>
  <c r="BL7" s="1"/>
  <c r="BW7"/>
  <c r="BY7" s="1"/>
  <c r="BZ7" s="1"/>
  <c r="CA7" s="1"/>
  <c r="BK8"/>
  <c r="BL8" s="1"/>
  <c r="BW8"/>
  <c r="BY8" s="1"/>
  <c r="BZ8" s="1"/>
  <c r="CA8" s="1"/>
  <c r="BK9"/>
  <c r="BL9" s="1"/>
  <c r="BW9"/>
  <c r="BY9" s="1"/>
  <c r="BZ9" s="1"/>
  <c r="CA9" s="1"/>
  <c r="BK10"/>
  <c r="BL10" s="1"/>
  <c r="BW10"/>
  <c r="BY10" s="1"/>
  <c r="BZ10" s="1"/>
  <c r="BK11"/>
  <c r="BL11" s="1"/>
  <c r="BW11"/>
  <c r="BY11" s="1"/>
  <c r="BZ11" s="1"/>
  <c r="CA11" s="1"/>
  <c r="BK12"/>
  <c r="BL12" s="1"/>
  <c r="BW12"/>
  <c r="BX12" s="1"/>
  <c r="BK13"/>
  <c r="BL13" s="1"/>
  <c r="BW13"/>
  <c r="BY13" s="1"/>
  <c r="BZ13" s="1"/>
  <c r="CA13" s="1"/>
  <c r="BK14"/>
  <c r="BL14" s="1"/>
  <c r="BW14"/>
  <c r="BK15"/>
  <c r="BL15" s="1"/>
  <c r="BW15"/>
  <c r="BY15" s="1"/>
  <c r="BZ15" s="1"/>
  <c r="CA15" s="1"/>
  <c r="BK16"/>
  <c r="BL16" s="1"/>
  <c r="BW16"/>
  <c r="BY16" s="1"/>
  <c r="BZ16" s="1"/>
  <c r="CA16" s="1"/>
  <c r="BK17"/>
  <c r="BL17" s="1"/>
  <c r="BW17"/>
  <c r="BY17" s="1"/>
  <c r="BZ17" s="1"/>
  <c r="CA17" s="1"/>
  <c r="BK18"/>
  <c r="BL18" s="1"/>
  <c r="BW18"/>
  <c r="BY18" s="1"/>
  <c r="BZ18" s="1"/>
  <c r="CA18" s="1"/>
  <c r="BK19"/>
  <c r="BL19" s="1"/>
  <c r="BW19"/>
  <c r="BY19" s="1"/>
  <c r="BZ19" s="1"/>
  <c r="CA19" s="1"/>
  <c r="BK22"/>
  <c r="BL22" s="1"/>
  <c r="BW22"/>
  <c r="BY22" s="1"/>
  <c r="BZ22" s="1"/>
  <c r="CA22" s="1"/>
  <c r="BK23"/>
  <c r="BL23" s="1"/>
  <c r="BW23"/>
  <c r="BY23" s="1"/>
  <c r="BZ23" s="1"/>
  <c r="CA23" s="1"/>
  <c r="BK24"/>
  <c r="BL24" s="1"/>
  <c r="BW24"/>
  <c r="BY24" s="1"/>
  <c r="BZ24" s="1"/>
  <c r="CA24" s="1"/>
  <c r="BK25"/>
  <c r="BL25" s="1"/>
  <c r="BW25"/>
  <c r="BY25" s="1"/>
  <c r="BZ25" s="1"/>
  <c r="CA25" s="1"/>
  <c r="BK26"/>
  <c r="BL26" s="1"/>
  <c r="BW26"/>
  <c r="BY26" s="1"/>
  <c r="BZ26" s="1"/>
  <c r="CA26" s="1"/>
  <c r="BK27"/>
  <c r="BL27" s="1"/>
  <c r="BW27"/>
  <c r="BX27" s="1"/>
  <c r="BK28"/>
  <c r="BL28" s="1"/>
  <c r="BW28"/>
  <c r="BY28" s="1"/>
  <c r="BZ28" s="1"/>
  <c r="CA28" s="1"/>
  <c r="BK29"/>
  <c r="BL29" s="1"/>
  <c r="BW29"/>
  <c r="BX29" s="1"/>
  <c r="BK30"/>
  <c r="BL30" s="1"/>
  <c r="BW30"/>
  <c r="BY30" s="1"/>
  <c r="BZ30" s="1"/>
  <c r="CA30" s="1"/>
  <c r="BK31"/>
  <c r="BL31" s="1"/>
  <c r="BW31"/>
  <c r="BY31" s="1"/>
  <c r="BZ31" s="1"/>
  <c r="CA31" s="1"/>
  <c r="BK32"/>
  <c r="BL32" s="1"/>
  <c r="BW32"/>
  <c r="BY32" s="1"/>
  <c r="BZ32" s="1"/>
  <c r="CA32" s="1"/>
  <c r="BK33"/>
  <c r="BL33" s="1"/>
  <c r="BW33"/>
  <c r="BY33" s="1"/>
  <c r="BZ33" s="1"/>
  <c r="CA33" s="1"/>
  <c r="BK34"/>
  <c r="BL34" s="1"/>
  <c r="BW34"/>
  <c r="BY34" s="1"/>
  <c r="BZ34" s="1"/>
  <c r="CA34" s="1"/>
  <c r="BK35"/>
  <c r="BL35" s="1"/>
  <c r="BW35"/>
  <c r="BX35" s="1"/>
  <c r="BK36"/>
  <c r="BL36" s="1"/>
  <c r="BW36"/>
  <c r="BY36" s="1"/>
  <c r="BZ36" s="1"/>
  <c r="CA36" s="1"/>
  <c r="BK37"/>
  <c r="BL37" s="1"/>
  <c r="BW37"/>
  <c r="BK38"/>
  <c r="BL38" s="1"/>
  <c r="BW38"/>
  <c r="BY38" s="1"/>
  <c r="BZ38" s="1"/>
  <c r="CA38" s="1"/>
  <c r="BK39"/>
  <c r="BL39" s="1"/>
  <c r="BW39"/>
  <c r="BY39" s="1"/>
  <c r="BZ39" s="1"/>
  <c r="CA39" s="1"/>
  <c r="BK40"/>
  <c r="BL40" s="1"/>
  <c r="BW40"/>
  <c r="BY40" s="1"/>
  <c r="BZ40" s="1"/>
  <c r="CA40" s="1"/>
  <c r="BK41"/>
  <c r="BL41" s="1"/>
  <c r="BW41"/>
  <c r="BY41" s="1"/>
  <c r="BZ41" s="1"/>
  <c r="CA41" s="1"/>
  <c r="BK42"/>
  <c r="BL42" s="1"/>
  <c r="BW42"/>
  <c r="BY42" s="1"/>
  <c r="BZ42" s="1"/>
  <c r="CA42" s="1"/>
  <c r="BK43"/>
  <c r="BL43" s="1"/>
  <c r="BW43"/>
  <c r="BX43" s="1"/>
  <c r="BK44"/>
  <c r="BL44" s="1"/>
  <c r="BW44"/>
  <c r="BY44" s="1"/>
  <c r="BZ44" s="1"/>
  <c r="CA44" s="1"/>
  <c r="BK45"/>
  <c r="BL45" s="1"/>
  <c r="BW45"/>
  <c r="BK46"/>
  <c r="BL46" s="1"/>
  <c r="BW46"/>
  <c r="BY46" s="1"/>
  <c r="BZ46" s="1"/>
  <c r="CA46" s="1"/>
  <c r="BK47"/>
  <c r="BL47" s="1"/>
  <c r="BW47"/>
  <c r="BY47" s="1"/>
  <c r="BZ47" s="1"/>
  <c r="CA47" s="1"/>
  <c r="BK48"/>
  <c r="BL48" s="1"/>
  <c r="BW48"/>
  <c r="BY48" s="1"/>
  <c r="BZ48" s="1"/>
  <c r="CA48" s="1"/>
  <c r="BK49"/>
  <c r="BL49" s="1"/>
  <c r="BW49"/>
  <c r="BY49" s="1"/>
  <c r="BZ49" s="1"/>
  <c r="CA49" s="1"/>
  <c r="BK50"/>
  <c r="BL50" s="1"/>
  <c r="BW50"/>
  <c r="BY50" s="1"/>
  <c r="BZ50" s="1"/>
  <c r="CA50" s="1"/>
  <c r="BW20"/>
  <c r="BX20" s="1"/>
  <c r="BK20"/>
  <c r="BL20" s="1"/>
  <c r="CD45" l="1"/>
  <c r="CE45" s="1"/>
  <c r="BX41"/>
  <c r="BM41"/>
  <c r="BN41" s="1"/>
  <c r="BO41" s="1"/>
  <c r="BY45"/>
  <c r="BZ45" s="1"/>
  <c r="CA45" s="1"/>
  <c r="BX49"/>
  <c r="BM49"/>
  <c r="BN49" s="1"/>
  <c r="BO49" s="1"/>
  <c r="BX48"/>
  <c r="BX45"/>
  <c r="BM45"/>
  <c r="BN45" s="1"/>
  <c r="BO45" s="1"/>
  <c r="BX44"/>
  <c r="BY43"/>
  <c r="BZ43" s="1"/>
  <c r="CA43" s="1"/>
  <c r="CD49"/>
  <c r="CF49" s="1"/>
  <c r="CG49" s="1"/>
  <c r="CH49" s="1"/>
  <c r="CD47"/>
  <c r="CF47" s="1"/>
  <c r="CG47" s="1"/>
  <c r="CH47" s="1"/>
  <c r="CD43"/>
  <c r="CF43" s="1"/>
  <c r="CG43" s="1"/>
  <c r="CH43" s="1"/>
  <c r="CD41"/>
  <c r="CE41" s="1"/>
  <c r="CD50"/>
  <c r="CF50" s="1"/>
  <c r="CG50" s="1"/>
  <c r="CH50" s="1"/>
  <c r="CD48"/>
  <c r="CE48" s="1"/>
  <c r="CD46"/>
  <c r="CF46" s="1"/>
  <c r="CG46" s="1"/>
  <c r="CH46" s="1"/>
  <c r="CD44"/>
  <c r="CE44" s="1"/>
  <c r="CD42"/>
  <c r="CF42" s="1"/>
  <c r="CG42" s="1"/>
  <c r="CH42" s="1"/>
  <c r="CJ57" i="42"/>
  <c r="AC62"/>
  <c r="AD62" s="1"/>
  <c r="AE62" s="1"/>
  <c r="BX61"/>
  <c r="BX55"/>
  <c r="CK50"/>
  <c r="CL50" s="1"/>
  <c r="CM50" s="1"/>
  <c r="BA49"/>
  <c r="BB49" s="1"/>
  <c r="BC49" s="1"/>
  <c r="BL59"/>
  <c r="CK52"/>
  <c r="CL52" s="1"/>
  <c r="CM52" s="1"/>
  <c r="AN62"/>
  <c r="CJ56"/>
  <c r="CK53"/>
  <c r="CL53" s="1"/>
  <c r="CM53" s="1"/>
  <c r="AB58"/>
  <c r="BY57"/>
  <c r="BZ57" s="1"/>
  <c r="CA57" s="1"/>
  <c r="AZ55"/>
  <c r="AN54"/>
  <c r="CJ61"/>
  <c r="CJ60"/>
  <c r="AZ59"/>
  <c r="BL55"/>
  <c r="AB54"/>
  <c r="AN53"/>
  <c r="AC50"/>
  <c r="AD50" s="1"/>
  <c r="AE50" s="1"/>
  <c r="CK49"/>
  <c r="CL49" s="1"/>
  <c r="CM49" s="1"/>
  <c r="CW62"/>
  <c r="CX62" s="1"/>
  <c r="BX59"/>
  <c r="AN58"/>
  <c r="AC53"/>
  <c r="AD53" s="1"/>
  <c r="AE53" s="1"/>
  <c r="BL52"/>
  <c r="CW61"/>
  <c r="CX61" s="1"/>
  <c r="CQ60"/>
  <c r="CR60" s="1"/>
  <c r="CW58"/>
  <c r="CX58" s="1"/>
  <c r="CW57"/>
  <c r="CX57" s="1"/>
  <c r="CQ56"/>
  <c r="CR56" s="1"/>
  <c r="CW54"/>
  <c r="CX54" s="1"/>
  <c r="BL60"/>
  <c r="AB59"/>
  <c r="AB55"/>
  <c r="CW51"/>
  <c r="CX51" s="1"/>
  <c r="BX51"/>
  <c r="AB51"/>
  <c r="AO49"/>
  <c r="AP49" s="1"/>
  <c r="BX62"/>
  <c r="BL62"/>
  <c r="AN61"/>
  <c r="AB61"/>
  <c r="AZ60"/>
  <c r="AN60"/>
  <c r="BX58"/>
  <c r="BL58"/>
  <c r="AN57"/>
  <c r="AB57"/>
  <c r="AZ56"/>
  <c r="AN56"/>
  <c r="BX54"/>
  <c r="BL54"/>
  <c r="AZ53"/>
  <c r="BA52"/>
  <c r="BB52" s="1"/>
  <c r="BC52" s="1"/>
  <c r="CQ52"/>
  <c r="CR52" s="1"/>
  <c r="BL51"/>
  <c r="BY50"/>
  <c r="BZ50" s="1"/>
  <c r="CA50" s="1"/>
  <c r="AO50"/>
  <c r="AP50" s="1"/>
  <c r="AQ50" s="1"/>
  <c r="CQ49"/>
  <c r="CR49" s="1"/>
  <c r="BM48"/>
  <c r="BN48" s="1"/>
  <c r="BO48" s="1"/>
  <c r="CJ62"/>
  <c r="AZ61"/>
  <c r="CJ58"/>
  <c r="AZ57"/>
  <c r="BL56"/>
  <c r="CJ54"/>
  <c r="BY53"/>
  <c r="BZ53" s="1"/>
  <c r="CA53" s="1"/>
  <c r="CQ61"/>
  <c r="CR61" s="1"/>
  <c r="CW59"/>
  <c r="CX59" s="1"/>
  <c r="CQ57"/>
  <c r="CR57" s="1"/>
  <c r="CW55"/>
  <c r="CX55" s="1"/>
  <c r="CQ53"/>
  <c r="CR53" s="1"/>
  <c r="BA48"/>
  <c r="BB48" s="1"/>
  <c r="BC48" s="1"/>
  <c r="AQ62"/>
  <c r="AQ53"/>
  <c r="AQ48"/>
  <c r="CY59"/>
  <c r="CZ59" s="1"/>
  <c r="AQ59"/>
  <c r="CS59"/>
  <c r="CT59" s="1"/>
  <c r="AQ58"/>
  <c r="CY55"/>
  <c r="CZ55" s="1"/>
  <c r="AQ55"/>
  <c r="CS55"/>
  <c r="CT55" s="1"/>
  <c r="AQ54"/>
  <c r="AQ61"/>
  <c r="AQ57"/>
  <c r="AQ52"/>
  <c r="CY51"/>
  <c r="CZ51" s="1"/>
  <c r="AQ51"/>
  <c r="CS51"/>
  <c r="CT51" s="1"/>
  <c r="CQ62"/>
  <c r="CR62" s="1"/>
  <c r="AZ62"/>
  <c r="BL61"/>
  <c r="BA61"/>
  <c r="BB61" s="1"/>
  <c r="BC61" s="1"/>
  <c r="CW60"/>
  <c r="CX60" s="1"/>
  <c r="BX60"/>
  <c r="AQ60"/>
  <c r="AB60"/>
  <c r="CJ59"/>
  <c r="AN59"/>
  <c r="CQ58"/>
  <c r="CR58" s="1"/>
  <c r="AZ58"/>
  <c r="BL57"/>
  <c r="BA57"/>
  <c r="BB57" s="1"/>
  <c r="BC57" s="1"/>
  <c r="CW56"/>
  <c r="CX56" s="1"/>
  <c r="BX56"/>
  <c r="AQ56"/>
  <c r="AB56"/>
  <c r="CJ55"/>
  <c r="AN55"/>
  <c r="CQ54"/>
  <c r="CR54" s="1"/>
  <c r="AZ54"/>
  <c r="BL53"/>
  <c r="CW52"/>
  <c r="CX52" s="1"/>
  <c r="BX52"/>
  <c r="AB52"/>
  <c r="CJ51"/>
  <c r="AN51"/>
  <c r="CQ50"/>
  <c r="CR50" s="1"/>
  <c r="AZ50"/>
  <c r="BL49"/>
  <c r="CW48"/>
  <c r="CX48" s="1"/>
  <c r="BX48"/>
  <c r="AB48"/>
  <c r="BA62"/>
  <c r="BB62" s="1"/>
  <c r="BC62" s="1"/>
  <c r="AC60"/>
  <c r="AD60" s="1"/>
  <c r="AE60" s="1"/>
  <c r="CQ59"/>
  <c r="CR59" s="1"/>
  <c r="BA58"/>
  <c r="BB58" s="1"/>
  <c r="BC58" s="1"/>
  <c r="AC56"/>
  <c r="AD56" s="1"/>
  <c r="AE56" s="1"/>
  <c r="CQ55"/>
  <c r="CR55" s="1"/>
  <c r="BA54"/>
  <c r="BB54" s="1"/>
  <c r="BC54" s="1"/>
  <c r="CW53"/>
  <c r="CX53" s="1"/>
  <c r="AN52"/>
  <c r="AC52"/>
  <c r="AD52" s="1"/>
  <c r="AE52" s="1"/>
  <c r="CQ51"/>
  <c r="CR51" s="1"/>
  <c r="AZ51"/>
  <c r="BL50"/>
  <c r="CW49"/>
  <c r="CX49" s="1"/>
  <c r="BX49"/>
  <c r="AB49"/>
  <c r="CJ48"/>
  <c r="AN48"/>
  <c r="CW50"/>
  <c r="CX50" s="1"/>
  <c r="CQ48"/>
  <c r="CR48" s="1"/>
  <c r="CD14" i="38"/>
  <c r="CF14" s="1"/>
  <c r="CG14" s="1"/>
  <c r="CH14" s="1"/>
  <c r="CF41"/>
  <c r="CG41" s="1"/>
  <c r="CH41" s="1"/>
  <c r="BM4"/>
  <c r="BN4" s="1"/>
  <c r="BO4" s="1"/>
  <c r="CD37"/>
  <c r="CE37" s="1"/>
  <c r="BX19"/>
  <c r="BM7"/>
  <c r="BN7" s="1"/>
  <c r="BO7" s="1"/>
  <c r="BX32"/>
  <c r="BX18"/>
  <c r="BM15"/>
  <c r="BN15" s="1"/>
  <c r="BO15" s="1"/>
  <c r="BX33"/>
  <c r="CD29"/>
  <c r="CE29" s="1"/>
  <c r="BY29"/>
  <c r="BZ29" s="1"/>
  <c r="CA29" s="1"/>
  <c r="BX37"/>
  <c r="BX25"/>
  <c r="CD27"/>
  <c r="CF27" s="1"/>
  <c r="CG27" s="1"/>
  <c r="CH27" s="1"/>
  <c r="BY37"/>
  <c r="BZ37" s="1"/>
  <c r="CA37" s="1"/>
  <c r="BX36"/>
  <c r="BY27"/>
  <c r="BZ27" s="1"/>
  <c r="CA27" s="1"/>
  <c r="BX24"/>
  <c r="BY14"/>
  <c r="BZ14" s="1"/>
  <c r="CA14" s="1"/>
  <c r="BX11"/>
  <c r="CD4"/>
  <c r="CE4" s="1"/>
  <c r="BX28"/>
  <c r="BX14"/>
  <c r="BM29"/>
  <c r="BN29" s="1"/>
  <c r="BO29" s="1"/>
  <c r="BX15"/>
  <c r="BM11"/>
  <c r="BN11" s="1"/>
  <c r="BO11" s="1"/>
  <c r="CD3"/>
  <c r="CF3" s="1"/>
  <c r="CG3" s="1"/>
  <c r="CH3" s="1"/>
  <c r="CD17"/>
  <c r="CF17" s="1"/>
  <c r="CG17" s="1"/>
  <c r="CH17" s="1"/>
  <c r="CD11"/>
  <c r="BM37"/>
  <c r="BN37" s="1"/>
  <c r="BO37" s="1"/>
  <c r="BM33"/>
  <c r="BN33" s="1"/>
  <c r="BO33" s="1"/>
  <c r="BM19"/>
  <c r="BN19" s="1"/>
  <c r="BO19" s="1"/>
  <c r="BY12"/>
  <c r="BZ12" s="1"/>
  <c r="CA12" s="1"/>
  <c r="BX6"/>
  <c r="BX4"/>
  <c r="BY3"/>
  <c r="BZ3" s="1"/>
  <c r="CA3" s="1"/>
  <c r="CF45"/>
  <c r="CG45" s="1"/>
  <c r="CH45" s="1"/>
  <c r="CD40"/>
  <c r="CF40" s="1"/>
  <c r="CG40" s="1"/>
  <c r="CH40" s="1"/>
  <c r="CD38"/>
  <c r="CD36"/>
  <c r="CF36" s="1"/>
  <c r="CG36" s="1"/>
  <c r="CH36" s="1"/>
  <c r="CD34"/>
  <c r="CD32"/>
  <c r="CF32" s="1"/>
  <c r="CG32" s="1"/>
  <c r="CH32" s="1"/>
  <c r="CD30"/>
  <c r="CD28"/>
  <c r="CF28" s="1"/>
  <c r="CG28" s="1"/>
  <c r="CH28" s="1"/>
  <c r="CD26"/>
  <c r="CD24"/>
  <c r="CF24" s="1"/>
  <c r="CG24" s="1"/>
  <c r="CH24" s="1"/>
  <c r="CD22"/>
  <c r="CD18"/>
  <c r="CF18" s="1"/>
  <c r="CG18" s="1"/>
  <c r="CH18" s="1"/>
  <c r="CD16"/>
  <c r="CD13"/>
  <c r="CF13" s="1"/>
  <c r="CG13" s="1"/>
  <c r="CH13" s="1"/>
  <c r="CD21"/>
  <c r="CD15"/>
  <c r="BX40"/>
  <c r="BY35"/>
  <c r="BZ35" s="1"/>
  <c r="CA35" s="1"/>
  <c r="BM25"/>
  <c r="BN25" s="1"/>
  <c r="BO25" s="1"/>
  <c r="BY21"/>
  <c r="BZ21" s="1"/>
  <c r="CA21" s="1"/>
  <c r="CD39"/>
  <c r="CF39" s="1"/>
  <c r="CG39" s="1"/>
  <c r="CH39" s="1"/>
  <c r="CD35"/>
  <c r="CF35" s="1"/>
  <c r="CG35" s="1"/>
  <c r="CH35" s="1"/>
  <c r="CD31"/>
  <c r="CF31" s="1"/>
  <c r="CG31" s="1"/>
  <c r="CH31" s="1"/>
  <c r="CD23"/>
  <c r="CF23" s="1"/>
  <c r="CG23" s="1"/>
  <c r="CH23" s="1"/>
  <c r="CD33"/>
  <c r="CD25"/>
  <c r="CD19"/>
  <c r="CD12"/>
  <c r="CD2"/>
  <c r="CF2" s="1"/>
  <c r="CG2" s="1"/>
  <c r="CH2" s="1"/>
  <c r="CA10"/>
  <c r="BX10"/>
  <c r="CD10"/>
  <c r="CF10" s="1"/>
  <c r="CG10" s="1"/>
  <c r="CH10" s="1"/>
  <c r="CD9"/>
  <c r="CF9" s="1"/>
  <c r="CG9" s="1"/>
  <c r="CH9" s="1"/>
  <c r="CD8"/>
  <c r="BX7"/>
  <c r="CD7"/>
  <c r="CD6"/>
  <c r="CF6" s="1"/>
  <c r="CG6" s="1"/>
  <c r="CH6" s="1"/>
  <c r="CD5"/>
  <c r="CF5" s="1"/>
  <c r="CG5" s="1"/>
  <c r="CH5" s="1"/>
  <c r="BX3"/>
  <c r="BX2"/>
  <c r="CD20"/>
  <c r="CE47"/>
  <c r="BX47"/>
  <c r="BX46"/>
  <c r="BM43"/>
  <c r="BN43" s="1"/>
  <c r="BO43" s="1"/>
  <c r="BX39"/>
  <c r="BX38"/>
  <c r="BM35"/>
  <c r="BN35" s="1"/>
  <c r="BO35" s="1"/>
  <c r="BX31"/>
  <c r="BX30"/>
  <c r="BM27"/>
  <c r="BN27" s="1"/>
  <c r="BO27" s="1"/>
  <c r="BM23"/>
  <c r="BN23" s="1"/>
  <c r="BO23" s="1"/>
  <c r="BM17"/>
  <c r="BN17" s="1"/>
  <c r="BO17" s="1"/>
  <c r="BX16"/>
  <c r="BX13"/>
  <c r="BM9"/>
  <c r="BN9" s="1"/>
  <c r="BO9" s="1"/>
  <c r="BX8"/>
  <c r="BX5"/>
  <c r="BM2"/>
  <c r="BN2" s="1"/>
  <c r="BO2" s="1"/>
  <c r="BX50"/>
  <c r="BM47"/>
  <c r="BN47" s="1"/>
  <c r="BO47" s="1"/>
  <c r="BX42"/>
  <c r="BM39"/>
  <c r="BN39" s="1"/>
  <c r="BO39" s="1"/>
  <c r="BX34"/>
  <c r="BM31"/>
  <c r="BN31" s="1"/>
  <c r="BO31" s="1"/>
  <c r="BX26"/>
  <c r="BX23"/>
  <c r="BX22"/>
  <c r="BX17"/>
  <c r="BM13"/>
  <c r="BN13" s="1"/>
  <c r="BO13" s="1"/>
  <c r="BX9"/>
  <c r="BM5"/>
  <c r="BN5" s="1"/>
  <c r="BO5" s="1"/>
  <c r="BM44"/>
  <c r="BN44" s="1"/>
  <c r="BO44" s="1"/>
  <c r="BM40"/>
  <c r="BN40" s="1"/>
  <c r="BO40" s="1"/>
  <c r="BM32"/>
  <c r="BN32" s="1"/>
  <c r="BO32" s="1"/>
  <c r="BM28"/>
  <c r="BN28" s="1"/>
  <c r="BO28" s="1"/>
  <c r="BM18"/>
  <c r="BN18" s="1"/>
  <c r="BO18" s="1"/>
  <c r="BM16"/>
  <c r="BN16" s="1"/>
  <c r="BO16" s="1"/>
  <c r="BM12"/>
  <c r="BN12" s="1"/>
  <c r="BO12" s="1"/>
  <c r="BM10"/>
  <c r="BN10" s="1"/>
  <c r="BO10" s="1"/>
  <c r="BM8"/>
  <c r="BN8" s="1"/>
  <c r="BO8" s="1"/>
  <c r="BM6"/>
  <c r="BN6" s="1"/>
  <c r="BO6" s="1"/>
  <c r="BM21"/>
  <c r="BN21" s="1"/>
  <c r="BO21" s="1"/>
  <c r="BM3"/>
  <c r="BN3" s="1"/>
  <c r="BO3" s="1"/>
  <c r="BM50"/>
  <c r="BN50" s="1"/>
  <c r="BO50" s="1"/>
  <c r="BM48"/>
  <c r="BN48" s="1"/>
  <c r="BO48" s="1"/>
  <c r="BM46"/>
  <c r="BN46" s="1"/>
  <c r="BO46" s="1"/>
  <c r="BM42"/>
  <c r="BN42" s="1"/>
  <c r="BO42" s="1"/>
  <c r="BM38"/>
  <c r="BN38" s="1"/>
  <c r="BO38" s="1"/>
  <c r="BM36"/>
  <c r="BN36" s="1"/>
  <c r="BO36" s="1"/>
  <c r="BM34"/>
  <c r="BN34" s="1"/>
  <c r="BO34" s="1"/>
  <c r="BM30"/>
  <c r="BN30" s="1"/>
  <c r="BO30" s="1"/>
  <c r="BM26"/>
  <c r="BN26" s="1"/>
  <c r="BO26" s="1"/>
  <c r="BM24"/>
  <c r="BN24" s="1"/>
  <c r="BO24" s="1"/>
  <c r="BM22"/>
  <c r="BN22" s="1"/>
  <c r="BO22" s="1"/>
  <c r="BM14"/>
  <c r="BN14" s="1"/>
  <c r="BO14" s="1"/>
  <c r="BY20"/>
  <c r="BZ20" s="1"/>
  <c r="BM20"/>
  <c r="BN20" s="1"/>
  <c r="BO20" s="1"/>
  <c r="CF37" l="1"/>
  <c r="CG37" s="1"/>
  <c r="CH37" s="1"/>
  <c r="CE49"/>
  <c r="CE50"/>
  <c r="CE43"/>
  <c r="CE42"/>
  <c r="CE39"/>
  <c r="CE46"/>
  <c r="CE35"/>
  <c r="CF44"/>
  <c r="CG44" s="1"/>
  <c r="CH44" s="1"/>
  <c r="CF48"/>
  <c r="CG48" s="1"/>
  <c r="CH48" s="1"/>
  <c r="CS49" i="42"/>
  <c r="CU49" s="1"/>
  <c r="CU55"/>
  <c r="CY53"/>
  <c r="CZ53" s="1"/>
  <c r="CY49"/>
  <c r="CZ49" s="1"/>
  <c r="CU59"/>
  <c r="CS61"/>
  <c r="CT61" s="1"/>
  <c r="CY50"/>
  <c r="CZ50" s="1"/>
  <c r="CY58"/>
  <c r="CZ58" s="1"/>
  <c r="CS53"/>
  <c r="CU53" s="1"/>
  <c r="CY48"/>
  <c r="CZ48" s="1"/>
  <c r="CS50"/>
  <c r="CT50" s="1"/>
  <c r="AQ49"/>
  <c r="CY62"/>
  <c r="CZ62" s="1"/>
  <c r="CS48"/>
  <c r="CY57"/>
  <c r="CZ57" s="1"/>
  <c r="CS56"/>
  <c r="CY54"/>
  <c r="CZ54" s="1"/>
  <c r="CU51"/>
  <c r="CS60"/>
  <c r="CS52"/>
  <c r="CS57"/>
  <c r="CS58"/>
  <c r="CY60"/>
  <c r="CZ60" s="1"/>
  <c r="CS62"/>
  <c r="CY52"/>
  <c r="CZ52" s="1"/>
  <c r="CY61"/>
  <c r="CZ61" s="1"/>
  <c r="CS54"/>
  <c r="CY56"/>
  <c r="CZ56" s="1"/>
  <c r="CE28" i="38"/>
  <c r="CE14"/>
  <c r="CE17"/>
  <c r="CE2"/>
  <c r="CE40"/>
  <c r="CF29"/>
  <c r="CG29" s="1"/>
  <c r="CH29" s="1"/>
  <c r="CE18"/>
  <c r="CE36"/>
  <c r="CE27"/>
  <c r="CF4"/>
  <c r="CG4" s="1"/>
  <c r="CH4" s="1"/>
  <c r="CE6"/>
  <c r="CE24"/>
  <c r="CE12"/>
  <c r="CF12"/>
  <c r="CG12" s="1"/>
  <c r="CH12" s="1"/>
  <c r="CE21"/>
  <c r="CF21"/>
  <c r="CG21" s="1"/>
  <c r="CH21" s="1"/>
  <c r="CE22"/>
  <c r="CF22"/>
  <c r="CG22" s="1"/>
  <c r="CH22" s="1"/>
  <c r="CE30"/>
  <c r="CF30"/>
  <c r="CG30" s="1"/>
  <c r="CH30" s="1"/>
  <c r="CE38"/>
  <c r="CF38"/>
  <c r="CG38" s="1"/>
  <c r="CH38" s="1"/>
  <c r="CF33"/>
  <c r="CG33" s="1"/>
  <c r="CH33" s="1"/>
  <c r="CE33"/>
  <c r="CE15"/>
  <c r="CF15"/>
  <c r="CG15" s="1"/>
  <c r="CH15" s="1"/>
  <c r="CE3"/>
  <c r="CE13"/>
  <c r="CE31"/>
  <c r="CE32"/>
  <c r="CE5"/>
  <c r="CE19"/>
  <c r="CF19"/>
  <c r="CG19" s="1"/>
  <c r="CH19" s="1"/>
  <c r="CE25"/>
  <c r="CF25"/>
  <c r="CG25" s="1"/>
  <c r="CH25" s="1"/>
  <c r="CE16"/>
  <c r="CF16"/>
  <c r="CG16" s="1"/>
  <c r="CH16" s="1"/>
  <c r="CE26"/>
  <c r="CF26"/>
  <c r="CG26" s="1"/>
  <c r="CH26" s="1"/>
  <c r="CE34"/>
  <c r="CF34"/>
  <c r="CG34" s="1"/>
  <c r="CH34" s="1"/>
  <c r="CE11"/>
  <c r="CF11"/>
  <c r="CG11" s="1"/>
  <c r="CH11" s="1"/>
  <c r="CE10"/>
  <c r="CE23"/>
  <c r="CE9"/>
  <c r="CF8"/>
  <c r="CG8" s="1"/>
  <c r="CH8" s="1"/>
  <c r="CE8"/>
  <c r="CE7"/>
  <c r="CF7"/>
  <c r="CG7" s="1"/>
  <c r="CH7" s="1"/>
  <c r="CA20"/>
  <c r="CT49" i="42" l="1"/>
  <c r="CT53"/>
  <c r="CU61"/>
  <c r="CU50"/>
  <c r="CT48"/>
  <c r="CU48"/>
  <c r="CT60"/>
  <c r="CU60"/>
  <c r="CT62"/>
  <c r="CU62"/>
  <c r="CT52"/>
  <c r="CU52"/>
  <c r="CT56"/>
  <c r="CU56"/>
  <c r="CT57"/>
  <c r="CU57"/>
  <c r="CT54"/>
  <c r="CU54"/>
  <c r="CT58"/>
  <c r="CU58"/>
  <c r="DH3" i="40"/>
  <c r="DH4"/>
  <c r="DH5"/>
  <c r="DH6"/>
  <c r="DH7"/>
  <c r="DH8"/>
  <c r="DH9"/>
  <c r="DH10"/>
  <c r="DH63"/>
  <c r="DH11"/>
  <c r="DH65"/>
  <c r="DH12"/>
  <c r="DH64"/>
  <c r="DH13"/>
  <c r="DH14"/>
  <c r="DH15"/>
  <c r="DH16"/>
  <c r="DH17"/>
  <c r="DH18"/>
  <c r="DH19"/>
  <c r="DH20"/>
  <c r="DH21"/>
  <c r="DH22"/>
  <c r="DH23"/>
  <c r="DH24"/>
  <c r="DH25"/>
  <c r="DH26"/>
  <c r="DH27"/>
  <c r="DH28"/>
  <c r="DH29"/>
  <c r="DH30"/>
  <c r="DH31"/>
  <c r="DH32"/>
  <c r="DH33"/>
  <c r="DH34"/>
  <c r="DH35"/>
  <c r="DH36"/>
  <c r="DH37"/>
  <c r="DH38"/>
  <c r="DH39"/>
  <c r="DH40"/>
  <c r="DH41"/>
  <c r="DH42"/>
  <c r="DH43"/>
  <c r="DH44"/>
  <c r="DH45"/>
  <c r="DH46"/>
  <c r="DB3"/>
  <c r="DB4"/>
  <c r="DB5"/>
  <c r="DB6"/>
  <c r="DB7"/>
  <c r="DB8"/>
  <c r="DB9"/>
  <c r="DB10"/>
  <c r="DB63"/>
  <c r="DB11"/>
  <c r="DB65"/>
  <c r="DB12"/>
  <c r="DB64"/>
  <c r="DB13"/>
  <c r="DB14"/>
  <c r="DB15"/>
  <c r="DB16"/>
  <c r="DB17"/>
  <c r="DB18"/>
  <c r="DB19"/>
  <c r="DB20"/>
  <c r="DB21"/>
  <c r="DB22"/>
  <c r="DB23"/>
  <c r="DB24"/>
  <c r="DB25"/>
  <c r="DB26"/>
  <c r="DB27"/>
  <c r="DB28"/>
  <c r="DB29"/>
  <c r="DB30"/>
  <c r="DB31"/>
  <c r="DB32"/>
  <c r="DB33"/>
  <c r="DB34"/>
  <c r="DB35"/>
  <c r="DB36"/>
  <c r="DB37"/>
  <c r="DB38"/>
  <c r="DB39"/>
  <c r="DB40"/>
  <c r="DB41"/>
  <c r="DB42"/>
  <c r="DB43"/>
  <c r="DB44"/>
  <c r="DB45"/>
  <c r="DB46"/>
  <c r="DH2"/>
  <c r="DB2"/>
  <c r="BW3"/>
  <c r="BW4"/>
  <c r="BX4" s="1"/>
  <c r="BW5"/>
  <c r="BY5" s="1"/>
  <c r="BZ5" s="1"/>
  <c r="CA5" s="1"/>
  <c r="BW6"/>
  <c r="BX6" s="1"/>
  <c r="BW7"/>
  <c r="BW8"/>
  <c r="BX8" s="1"/>
  <c r="BW9"/>
  <c r="BY9" s="1"/>
  <c r="BZ9" s="1"/>
  <c r="CA9" s="1"/>
  <c r="BW10"/>
  <c r="BX10" s="1"/>
  <c r="BW63"/>
  <c r="BX63" s="1"/>
  <c r="BW11"/>
  <c r="BX11" s="1"/>
  <c r="BW65"/>
  <c r="BY65" s="1"/>
  <c r="BZ65" s="1"/>
  <c r="CA65" s="1"/>
  <c r="BW12"/>
  <c r="BX12" s="1"/>
  <c r="BW64"/>
  <c r="BX64" s="1"/>
  <c r="BW13"/>
  <c r="BX13" s="1"/>
  <c r="BW14"/>
  <c r="BW15"/>
  <c r="BX15" s="1"/>
  <c r="BW16"/>
  <c r="BX16" s="1"/>
  <c r="BW17"/>
  <c r="BX17" s="1"/>
  <c r="BW18"/>
  <c r="BW19"/>
  <c r="BX19" s="1"/>
  <c r="BW20"/>
  <c r="BY20" s="1"/>
  <c r="BZ20" s="1"/>
  <c r="BW21"/>
  <c r="BX21" s="1"/>
  <c r="BW22"/>
  <c r="BW23"/>
  <c r="BX23" s="1"/>
  <c r="BW24"/>
  <c r="BW25"/>
  <c r="BX25" s="1"/>
  <c r="BW26"/>
  <c r="BX26" s="1"/>
  <c r="BW27"/>
  <c r="BX27" s="1"/>
  <c r="BW28"/>
  <c r="BX28" s="1"/>
  <c r="BW29"/>
  <c r="BX29" s="1"/>
  <c r="BW30"/>
  <c r="BW31"/>
  <c r="BX31" s="1"/>
  <c r="BW32"/>
  <c r="BX32" s="1"/>
  <c r="BW33"/>
  <c r="BX33" s="1"/>
  <c r="BW34"/>
  <c r="BX34" s="1"/>
  <c r="BW35"/>
  <c r="BY35" s="1"/>
  <c r="BZ35" s="1"/>
  <c r="CA35" s="1"/>
  <c r="BW36"/>
  <c r="BX36" s="1"/>
  <c r="BW37"/>
  <c r="BX37" s="1"/>
  <c r="BW38"/>
  <c r="BX38" s="1"/>
  <c r="BW39"/>
  <c r="BX39" s="1"/>
  <c r="BW40"/>
  <c r="BY40" s="1"/>
  <c r="BZ40" s="1"/>
  <c r="CA40" s="1"/>
  <c r="BW41"/>
  <c r="BX41" s="1"/>
  <c r="BW42"/>
  <c r="BY42" s="1"/>
  <c r="BZ42" s="1"/>
  <c r="CA42" s="1"/>
  <c r="BW43"/>
  <c r="BX43" s="1"/>
  <c r="BW44"/>
  <c r="BY44" s="1"/>
  <c r="BZ44" s="1"/>
  <c r="CA44" s="1"/>
  <c r="BW45"/>
  <c r="BX45" s="1"/>
  <c r="BW46"/>
  <c r="BX46" s="1"/>
  <c r="BW2"/>
  <c r="BY2" s="1"/>
  <c r="BZ2" s="1"/>
  <c r="CA2" s="1"/>
  <c r="BY46" l="1"/>
  <c r="BZ46" s="1"/>
  <c r="CA46" s="1"/>
  <c r="BY45"/>
  <c r="BZ45" s="1"/>
  <c r="CA45" s="1"/>
  <c r="BX40"/>
  <c r="BY39"/>
  <c r="BZ39" s="1"/>
  <c r="CA39" s="1"/>
  <c r="BY38"/>
  <c r="BZ38" s="1"/>
  <c r="CA38" s="1"/>
  <c r="BY63"/>
  <c r="BZ63" s="1"/>
  <c r="CA63" s="1"/>
  <c r="BX44"/>
  <c r="BX42"/>
  <c r="BY37"/>
  <c r="BZ37" s="1"/>
  <c r="CA37" s="1"/>
  <c r="BY41"/>
  <c r="BZ41" s="1"/>
  <c r="CA41" s="1"/>
  <c r="BY28"/>
  <c r="BZ28" s="1"/>
  <c r="CA28" s="1"/>
  <c r="BY36"/>
  <c r="BZ36" s="1"/>
  <c r="CA36" s="1"/>
  <c r="BY16"/>
  <c r="BZ16" s="1"/>
  <c r="CA16" s="1"/>
  <c r="BY19"/>
  <c r="BZ19" s="1"/>
  <c r="CA19" s="1"/>
  <c r="BY64"/>
  <c r="BZ64" s="1"/>
  <c r="CA64" s="1"/>
  <c r="BY34"/>
  <c r="BZ34" s="1"/>
  <c r="CA34" s="1"/>
  <c r="BY32"/>
  <c r="BZ32" s="1"/>
  <c r="CA32" s="1"/>
  <c r="BY31"/>
  <c r="BZ31" s="1"/>
  <c r="CA31" s="1"/>
  <c r="BY27"/>
  <c r="BZ27" s="1"/>
  <c r="CA27" s="1"/>
  <c r="BY26"/>
  <c r="BZ26" s="1"/>
  <c r="CA26" s="1"/>
  <c r="BY23"/>
  <c r="BZ23" s="1"/>
  <c r="CA23" s="1"/>
  <c r="BY13"/>
  <c r="BZ13" s="1"/>
  <c r="CA13" s="1"/>
  <c r="BY12"/>
  <c r="BZ12" s="1"/>
  <c r="CA12" s="1"/>
  <c r="BX65"/>
  <c r="BY11"/>
  <c r="BZ11" s="1"/>
  <c r="CA11" s="1"/>
  <c r="BX9"/>
  <c r="BY8"/>
  <c r="BZ8" s="1"/>
  <c r="CA8" s="1"/>
  <c r="BY7"/>
  <c r="BZ7" s="1"/>
  <c r="BY6"/>
  <c r="BZ6" s="1"/>
  <c r="CA6" s="1"/>
  <c r="BX5"/>
  <c r="BY4"/>
  <c r="BZ4" s="1"/>
  <c r="CA4" s="1"/>
  <c r="BY3"/>
  <c r="BZ3" s="1"/>
  <c r="CA3" s="1"/>
  <c r="BY33"/>
  <c r="BZ33" s="1"/>
  <c r="CA33" s="1"/>
  <c r="BX30"/>
  <c r="BY30"/>
  <c r="BZ30" s="1"/>
  <c r="BY29"/>
  <c r="BZ29" s="1"/>
  <c r="CA29" s="1"/>
  <c r="BY25"/>
  <c r="BZ25" s="1"/>
  <c r="CA25" s="1"/>
  <c r="BY24"/>
  <c r="BZ24" s="1"/>
  <c r="BX24"/>
  <c r="BX22"/>
  <c r="BY22"/>
  <c r="BZ22" s="1"/>
  <c r="BY21"/>
  <c r="BZ21" s="1"/>
  <c r="CA21" s="1"/>
  <c r="CA20"/>
  <c r="BX20"/>
  <c r="BX18"/>
  <c r="BY18"/>
  <c r="BZ18" s="1"/>
  <c r="BY17"/>
  <c r="BZ17" s="1"/>
  <c r="CA17" s="1"/>
  <c r="BY15"/>
  <c r="BZ15" s="1"/>
  <c r="CA15" s="1"/>
  <c r="BY14"/>
  <c r="BZ14" s="1"/>
  <c r="BX14"/>
  <c r="BY10"/>
  <c r="BZ10" s="1"/>
  <c r="CA10" s="1"/>
  <c r="CA7"/>
  <c r="BX7"/>
  <c r="BX3"/>
  <c r="BY43"/>
  <c r="BZ43" s="1"/>
  <c r="CA43" s="1"/>
  <c r="BX35"/>
  <c r="BX2"/>
  <c r="CI2"/>
  <c r="CJ2" s="1"/>
  <c r="CA30" l="1"/>
  <c r="CA24"/>
  <c r="CA22"/>
  <c r="CA18"/>
  <c r="CA14"/>
  <c r="CK2"/>
  <c r="CL2" s="1"/>
  <c r="CM2" s="1"/>
  <c r="K41" i="42" l="1"/>
  <c r="L41"/>
  <c r="M41" s="1"/>
  <c r="N41" s="1"/>
  <c r="Q41"/>
  <c r="R41"/>
  <c r="S41" s="1"/>
  <c r="T41" s="1"/>
  <c r="AA41"/>
  <c r="AB41" s="1"/>
  <c r="AM41"/>
  <c r="AN41" s="1"/>
  <c r="AY41"/>
  <c r="AZ41" s="1"/>
  <c r="BK41"/>
  <c r="BL41" s="1"/>
  <c r="BW41"/>
  <c r="BX41" s="1"/>
  <c r="CI41"/>
  <c r="CJ41" s="1"/>
  <c r="CP41"/>
  <c r="CV41"/>
  <c r="K42"/>
  <c r="L42"/>
  <c r="M42" s="1"/>
  <c r="N42" s="1"/>
  <c r="Q42"/>
  <c r="R42"/>
  <c r="S42" s="1"/>
  <c r="T42" s="1"/>
  <c r="AA42"/>
  <c r="AB42" s="1"/>
  <c r="AM42"/>
  <c r="AY42"/>
  <c r="AZ42" s="1"/>
  <c r="BK42"/>
  <c r="BL42" s="1"/>
  <c r="BW42"/>
  <c r="BY42" s="1"/>
  <c r="BZ42" s="1"/>
  <c r="CA42" s="1"/>
  <c r="CI42"/>
  <c r="CJ42" s="1"/>
  <c r="CP42"/>
  <c r="CV42"/>
  <c r="K43"/>
  <c r="L43"/>
  <c r="M43" s="1"/>
  <c r="N43" s="1"/>
  <c r="Q43"/>
  <c r="R43"/>
  <c r="S43" s="1"/>
  <c r="T43" s="1"/>
  <c r="AA43"/>
  <c r="AB43" s="1"/>
  <c r="AM43"/>
  <c r="AN43" s="1"/>
  <c r="AY43"/>
  <c r="AZ43" s="1"/>
  <c r="BK43"/>
  <c r="BL43" s="1"/>
  <c r="BW43"/>
  <c r="BX43" s="1"/>
  <c r="CI43"/>
  <c r="CJ43" s="1"/>
  <c r="CP43"/>
  <c r="CV43"/>
  <c r="K44"/>
  <c r="L44"/>
  <c r="M44" s="1"/>
  <c r="N44" s="1"/>
  <c r="Q44"/>
  <c r="R44"/>
  <c r="S44" s="1"/>
  <c r="T44" s="1"/>
  <c r="AA44"/>
  <c r="AB44" s="1"/>
  <c r="AM44"/>
  <c r="AY44"/>
  <c r="AZ44" s="1"/>
  <c r="BK44"/>
  <c r="BL44" s="1"/>
  <c r="BW44"/>
  <c r="BX44" s="1"/>
  <c r="CI44"/>
  <c r="CJ44" s="1"/>
  <c r="CP44"/>
  <c r="CV44"/>
  <c r="AN44" l="1"/>
  <c r="AN42"/>
  <c r="AC42"/>
  <c r="AD42" s="1"/>
  <c r="AE42" s="1"/>
  <c r="CK41"/>
  <c r="CL41" s="1"/>
  <c r="CM41" s="1"/>
  <c r="BA42"/>
  <c r="BB42" s="1"/>
  <c r="BC42" s="1"/>
  <c r="BM41"/>
  <c r="BN41" s="1"/>
  <c r="BO41" s="1"/>
  <c r="BY44"/>
  <c r="BZ44" s="1"/>
  <c r="CA44" s="1"/>
  <c r="AO42"/>
  <c r="AP42" s="1"/>
  <c r="BY41"/>
  <c r="BZ41" s="1"/>
  <c r="CA41" s="1"/>
  <c r="BA41"/>
  <c r="BB41" s="1"/>
  <c r="BC41" s="1"/>
  <c r="AC44"/>
  <c r="AD44" s="1"/>
  <c r="AE44" s="1"/>
  <c r="CK43"/>
  <c r="CL43" s="1"/>
  <c r="CM43" s="1"/>
  <c r="AC41"/>
  <c r="AD41" s="1"/>
  <c r="AE41" s="1"/>
  <c r="AO41"/>
  <c r="AP41" s="1"/>
  <c r="BA44"/>
  <c r="BB44" s="1"/>
  <c r="BC44" s="1"/>
  <c r="BM43"/>
  <c r="BN43" s="1"/>
  <c r="BO43" s="1"/>
  <c r="CX44"/>
  <c r="CY44" s="1"/>
  <c r="CQ44"/>
  <c r="CR44" s="1"/>
  <c r="CK44"/>
  <c r="CL44" s="1"/>
  <c r="CM44" s="1"/>
  <c r="BM44"/>
  <c r="BN44" s="1"/>
  <c r="BO44" s="1"/>
  <c r="AO44"/>
  <c r="AP44" s="1"/>
  <c r="AO43"/>
  <c r="AP43" s="1"/>
  <c r="CW42"/>
  <c r="CX42" s="1"/>
  <c r="CQ42"/>
  <c r="CR42" s="1"/>
  <c r="BA43"/>
  <c r="BB43" s="1"/>
  <c r="BC43" s="1"/>
  <c r="BX42"/>
  <c r="AC43"/>
  <c r="AD43" s="1"/>
  <c r="AE43" s="1"/>
  <c r="BY43"/>
  <c r="BZ43" s="1"/>
  <c r="CA43" s="1"/>
  <c r="CK42"/>
  <c r="CL42" s="1"/>
  <c r="CM42" s="1"/>
  <c r="BM42"/>
  <c r="BN42" s="1"/>
  <c r="BO42" s="1"/>
  <c r="CX43"/>
  <c r="CY43" s="1"/>
  <c r="CQ43"/>
  <c r="CR43" s="1"/>
  <c r="CW41"/>
  <c r="CX41" s="1"/>
  <c r="CQ41"/>
  <c r="CR41" s="1"/>
  <c r="CI24"/>
  <c r="CK24" s="1"/>
  <c r="CL24" s="1"/>
  <c r="CM24" s="1"/>
  <c r="CI22"/>
  <c r="CK22" s="1"/>
  <c r="CL22" s="1"/>
  <c r="CM22" s="1"/>
  <c r="K34"/>
  <c r="L34"/>
  <c r="M34" s="1"/>
  <c r="N34" s="1"/>
  <c r="Q34"/>
  <c r="R34"/>
  <c r="S34" s="1"/>
  <c r="T34" s="1"/>
  <c r="AA34"/>
  <c r="AB34" s="1"/>
  <c r="AM34"/>
  <c r="AY34"/>
  <c r="AZ34" s="1"/>
  <c r="BK34"/>
  <c r="BL34" s="1"/>
  <c r="BW34"/>
  <c r="BX34" s="1"/>
  <c r="CI34"/>
  <c r="CJ34" s="1"/>
  <c r="CP34"/>
  <c r="CV34"/>
  <c r="K74"/>
  <c r="L74"/>
  <c r="M74" s="1"/>
  <c r="N74" s="1"/>
  <c r="Q74"/>
  <c r="R74"/>
  <c r="S74" s="1"/>
  <c r="T74" s="1"/>
  <c r="AA74"/>
  <c r="AB74" s="1"/>
  <c r="AM74"/>
  <c r="AN74" s="1"/>
  <c r="AY74"/>
  <c r="AZ74" s="1"/>
  <c r="BK74"/>
  <c r="BL74" s="1"/>
  <c r="BW74"/>
  <c r="BX74" s="1"/>
  <c r="CI74"/>
  <c r="CJ74" s="1"/>
  <c r="CP74"/>
  <c r="CV74"/>
  <c r="K75"/>
  <c r="L75"/>
  <c r="M75" s="1"/>
  <c r="N75" s="1"/>
  <c r="Q75"/>
  <c r="R75"/>
  <c r="S75" s="1"/>
  <c r="T75" s="1"/>
  <c r="AA75"/>
  <c r="AB75" s="1"/>
  <c r="AM75"/>
  <c r="AN75" s="1"/>
  <c r="AY75"/>
  <c r="AZ75" s="1"/>
  <c r="BK75"/>
  <c r="BL75" s="1"/>
  <c r="BW75"/>
  <c r="BX75" s="1"/>
  <c r="CI75"/>
  <c r="CJ75" s="1"/>
  <c r="CP75"/>
  <c r="CV75"/>
  <c r="K83"/>
  <c r="L83"/>
  <c r="M83" s="1"/>
  <c r="N83" s="1"/>
  <c r="Q83"/>
  <c r="R83"/>
  <c r="S83" s="1"/>
  <c r="T83" s="1"/>
  <c r="AA83"/>
  <c r="AB83" s="1"/>
  <c r="AM83"/>
  <c r="AN83" s="1"/>
  <c r="AY83"/>
  <c r="AZ83" s="1"/>
  <c r="BK83"/>
  <c r="BL83" s="1"/>
  <c r="BW83"/>
  <c r="BX83" s="1"/>
  <c r="CI83"/>
  <c r="CJ83" s="1"/>
  <c r="CP83"/>
  <c r="CV83"/>
  <c r="K35"/>
  <c r="L35"/>
  <c r="M35" s="1"/>
  <c r="N35" s="1"/>
  <c r="Q35"/>
  <c r="R35"/>
  <c r="S35" s="1"/>
  <c r="T35" s="1"/>
  <c r="AA35"/>
  <c r="AB35" s="1"/>
  <c r="AM35"/>
  <c r="AN35" s="1"/>
  <c r="AY35"/>
  <c r="AZ35" s="1"/>
  <c r="BK35"/>
  <c r="BL35" s="1"/>
  <c r="BW35"/>
  <c r="BX35" s="1"/>
  <c r="CI35"/>
  <c r="CJ35" s="1"/>
  <c r="CP35"/>
  <c r="CV35"/>
  <c r="K76"/>
  <c r="L76"/>
  <c r="M76" s="1"/>
  <c r="N76" s="1"/>
  <c r="Q76"/>
  <c r="R76"/>
  <c r="S76" s="1"/>
  <c r="T76" s="1"/>
  <c r="AA76"/>
  <c r="AB76" s="1"/>
  <c r="AM76"/>
  <c r="AN76" s="1"/>
  <c r="AY76"/>
  <c r="AZ76" s="1"/>
  <c r="BK76"/>
  <c r="BL76" s="1"/>
  <c r="BW76"/>
  <c r="BX76" s="1"/>
  <c r="CI76"/>
  <c r="CJ76" s="1"/>
  <c r="CP76"/>
  <c r="CV76"/>
  <c r="K84"/>
  <c r="L84"/>
  <c r="M84" s="1"/>
  <c r="N84" s="1"/>
  <c r="Q84"/>
  <c r="R84"/>
  <c r="S84" s="1"/>
  <c r="T84" s="1"/>
  <c r="AA84"/>
  <c r="AB84" s="1"/>
  <c r="AM84"/>
  <c r="AN84" s="1"/>
  <c r="AY84"/>
  <c r="AZ84" s="1"/>
  <c r="BK84"/>
  <c r="BL84" s="1"/>
  <c r="BW84"/>
  <c r="BX84" s="1"/>
  <c r="CI84"/>
  <c r="CJ84" s="1"/>
  <c r="CP84"/>
  <c r="CV84"/>
  <c r="K77"/>
  <c r="L77"/>
  <c r="M77" s="1"/>
  <c r="N77" s="1"/>
  <c r="Q77"/>
  <c r="R77"/>
  <c r="S77" s="1"/>
  <c r="T77" s="1"/>
  <c r="AA77"/>
  <c r="AB77" s="1"/>
  <c r="AM77"/>
  <c r="AN77" s="1"/>
  <c r="AY77"/>
  <c r="AZ77" s="1"/>
  <c r="BK77"/>
  <c r="BL77" s="1"/>
  <c r="BW77"/>
  <c r="BX77" s="1"/>
  <c r="CI77"/>
  <c r="CJ77" s="1"/>
  <c r="CP77"/>
  <c r="CV77"/>
  <c r="K85"/>
  <c r="L85"/>
  <c r="M85" s="1"/>
  <c r="N85" s="1"/>
  <c r="Q85"/>
  <c r="R85"/>
  <c r="S85" s="1"/>
  <c r="T85" s="1"/>
  <c r="AA85"/>
  <c r="AB85" s="1"/>
  <c r="AM85"/>
  <c r="AN85" s="1"/>
  <c r="AY85"/>
  <c r="AZ85" s="1"/>
  <c r="BK85"/>
  <c r="BL85" s="1"/>
  <c r="BW85"/>
  <c r="BX85" s="1"/>
  <c r="CI85"/>
  <c r="CJ85" s="1"/>
  <c r="CP85"/>
  <c r="CV85"/>
  <c r="K86"/>
  <c r="L86"/>
  <c r="M86" s="1"/>
  <c r="N86" s="1"/>
  <c r="Q86"/>
  <c r="R86"/>
  <c r="S86" s="1"/>
  <c r="T86" s="1"/>
  <c r="AA86"/>
  <c r="AC86" s="1"/>
  <c r="AD86" s="1"/>
  <c r="AE86" s="1"/>
  <c r="AM86"/>
  <c r="AN86" s="1"/>
  <c r="AY86"/>
  <c r="AZ86" s="1"/>
  <c r="BK86"/>
  <c r="BL86" s="1"/>
  <c r="BW86"/>
  <c r="BX86" s="1"/>
  <c r="CI86"/>
  <c r="CJ86" s="1"/>
  <c r="CP86"/>
  <c r="CV86"/>
  <c r="K87"/>
  <c r="L87"/>
  <c r="M87" s="1"/>
  <c r="N87" s="1"/>
  <c r="Q87"/>
  <c r="R87"/>
  <c r="S87" s="1"/>
  <c r="T87" s="1"/>
  <c r="AA87"/>
  <c r="AB87" s="1"/>
  <c r="AM87"/>
  <c r="AN87" s="1"/>
  <c r="AY87"/>
  <c r="AZ87" s="1"/>
  <c r="BK87"/>
  <c r="BL87" s="1"/>
  <c r="BW87"/>
  <c r="BX87" s="1"/>
  <c r="CI87"/>
  <c r="CJ87" s="1"/>
  <c r="CP87"/>
  <c r="CV87"/>
  <c r="K36"/>
  <c r="L36"/>
  <c r="M36" s="1"/>
  <c r="N36" s="1"/>
  <c r="Q36"/>
  <c r="R36"/>
  <c r="S36" s="1"/>
  <c r="T36" s="1"/>
  <c r="AA36"/>
  <c r="AC36" s="1"/>
  <c r="AD36" s="1"/>
  <c r="AE36" s="1"/>
  <c r="AM36"/>
  <c r="AY36"/>
  <c r="AZ36" s="1"/>
  <c r="BK36"/>
  <c r="BL36" s="1"/>
  <c r="BW36"/>
  <c r="BX36" s="1"/>
  <c r="CI36"/>
  <c r="CJ36" s="1"/>
  <c r="CP36"/>
  <c r="CV36"/>
  <c r="K78"/>
  <c r="L78"/>
  <c r="M78" s="1"/>
  <c r="N78" s="1"/>
  <c r="Q78"/>
  <c r="R78"/>
  <c r="S78" s="1"/>
  <c r="T78" s="1"/>
  <c r="AA78"/>
  <c r="AB78" s="1"/>
  <c r="AM78"/>
  <c r="AN78" s="1"/>
  <c r="AY78"/>
  <c r="AZ78" s="1"/>
  <c r="BK78"/>
  <c r="BL78" s="1"/>
  <c r="BW78"/>
  <c r="BX78" s="1"/>
  <c r="CI78"/>
  <c r="CJ78" s="1"/>
  <c r="CP78"/>
  <c r="CV78"/>
  <c r="K37"/>
  <c r="L37"/>
  <c r="M37" s="1"/>
  <c r="N37" s="1"/>
  <c r="Q37"/>
  <c r="R37"/>
  <c r="S37" s="1"/>
  <c r="T37" s="1"/>
  <c r="AA37"/>
  <c r="AC37" s="1"/>
  <c r="AD37" s="1"/>
  <c r="AE37" s="1"/>
  <c r="AM37"/>
  <c r="AN37" s="1"/>
  <c r="AY37"/>
  <c r="AZ37" s="1"/>
  <c r="BK37"/>
  <c r="BL37" s="1"/>
  <c r="BW37"/>
  <c r="BX37" s="1"/>
  <c r="CI37"/>
  <c r="CJ37" s="1"/>
  <c r="CP37"/>
  <c r="CV37"/>
  <c r="K38"/>
  <c r="L38"/>
  <c r="M38" s="1"/>
  <c r="N38" s="1"/>
  <c r="Q38"/>
  <c r="R38"/>
  <c r="S38" s="1"/>
  <c r="T38" s="1"/>
  <c r="AA38"/>
  <c r="AB38" s="1"/>
  <c r="AM38"/>
  <c r="AY38"/>
  <c r="AZ38" s="1"/>
  <c r="BK38"/>
  <c r="BL38" s="1"/>
  <c r="BW38"/>
  <c r="BX38" s="1"/>
  <c r="CI38"/>
  <c r="CJ38" s="1"/>
  <c r="CP38"/>
  <c r="CV38"/>
  <c r="K39"/>
  <c r="L39"/>
  <c r="M39" s="1"/>
  <c r="N39" s="1"/>
  <c r="Q39"/>
  <c r="R39"/>
  <c r="S39" s="1"/>
  <c r="T39" s="1"/>
  <c r="AA39"/>
  <c r="AC39" s="1"/>
  <c r="AD39" s="1"/>
  <c r="AE39" s="1"/>
  <c r="AM39"/>
  <c r="AN39" s="1"/>
  <c r="AY39"/>
  <c r="AZ39" s="1"/>
  <c r="BK39"/>
  <c r="BL39" s="1"/>
  <c r="BW39"/>
  <c r="BX39" s="1"/>
  <c r="CI39"/>
  <c r="CJ39" s="1"/>
  <c r="CP39"/>
  <c r="CV39"/>
  <c r="K88"/>
  <c r="L88"/>
  <c r="M88" s="1"/>
  <c r="N88" s="1"/>
  <c r="Q88"/>
  <c r="R88"/>
  <c r="S88" s="1"/>
  <c r="T88" s="1"/>
  <c r="AA88"/>
  <c r="AB88" s="1"/>
  <c r="AM88"/>
  <c r="AN88" s="1"/>
  <c r="AY88"/>
  <c r="AZ88" s="1"/>
  <c r="BK88"/>
  <c r="BL88" s="1"/>
  <c r="BW88"/>
  <c r="BX88" s="1"/>
  <c r="CI88"/>
  <c r="CJ88" s="1"/>
  <c r="CP88"/>
  <c r="CV88"/>
  <c r="K40"/>
  <c r="L40"/>
  <c r="M40" s="1"/>
  <c r="N40" s="1"/>
  <c r="Q40"/>
  <c r="R40"/>
  <c r="S40" s="1"/>
  <c r="T40" s="1"/>
  <c r="AA40"/>
  <c r="AB40" s="1"/>
  <c r="AM40"/>
  <c r="AY40"/>
  <c r="AZ40" s="1"/>
  <c r="BK40"/>
  <c r="BL40" s="1"/>
  <c r="BW40"/>
  <c r="BX40" s="1"/>
  <c r="CI40"/>
  <c r="CJ40" s="1"/>
  <c r="CP40"/>
  <c r="CV40"/>
  <c r="K79"/>
  <c r="L79"/>
  <c r="M79" s="1"/>
  <c r="N79" s="1"/>
  <c r="Q79"/>
  <c r="R79"/>
  <c r="S79" s="1"/>
  <c r="T79" s="1"/>
  <c r="AA79"/>
  <c r="AB79" s="1"/>
  <c r="AM79"/>
  <c r="AN79" s="1"/>
  <c r="AY79"/>
  <c r="AZ79" s="1"/>
  <c r="BK79"/>
  <c r="BL79" s="1"/>
  <c r="BW79"/>
  <c r="BX79" s="1"/>
  <c r="CI79"/>
  <c r="CJ79" s="1"/>
  <c r="CP79"/>
  <c r="CV79"/>
  <c r="K45"/>
  <c r="L45"/>
  <c r="M45" s="1"/>
  <c r="N45" s="1"/>
  <c r="Q45"/>
  <c r="R45"/>
  <c r="S45" s="1"/>
  <c r="T45" s="1"/>
  <c r="AA45"/>
  <c r="AB45" s="1"/>
  <c r="AM45"/>
  <c r="AN45" s="1"/>
  <c r="AY45"/>
  <c r="AZ45" s="1"/>
  <c r="BK45"/>
  <c r="BL45" s="1"/>
  <c r="BW45"/>
  <c r="BX45" s="1"/>
  <c r="CI45"/>
  <c r="CJ45" s="1"/>
  <c r="CP45"/>
  <c r="CV45"/>
  <c r="K89"/>
  <c r="L89"/>
  <c r="M89" s="1"/>
  <c r="N89" s="1"/>
  <c r="Q89"/>
  <c r="R89"/>
  <c r="S89" s="1"/>
  <c r="T89" s="1"/>
  <c r="AA89"/>
  <c r="AB89" s="1"/>
  <c r="AM89"/>
  <c r="AN89" s="1"/>
  <c r="AY89"/>
  <c r="AZ89" s="1"/>
  <c r="BK89"/>
  <c r="BL89" s="1"/>
  <c r="BW89"/>
  <c r="BX89" s="1"/>
  <c r="CI89"/>
  <c r="CJ89" s="1"/>
  <c r="CP89"/>
  <c r="CV89"/>
  <c r="K47"/>
  <c r="L47"/>
  <c r="M47" s="1"/>
  <c r="N47" s="1"/>
  <c r="Q47"/>
  <c r="R47"/>
  <c r="S47" s="1"/>
  <c r="T47" s="1"/>
  <c r="AA47"/>
  <c r="AB47" s="1"/>
  <c r="AM47"/>
  <c r="AO47" s="1"/>
  <c r="AP47" s="1"/>
  <c r="AY47"/>
  <c r="AZ47" s="1"/>
  <c r="BK47"/>
  <c r="BL47" s="1"/>
  <c r="BW47"/>
  <c r="BX47" s="1"/>
  <c r="CI47"/>
  <c r="CJ47" s="1"/>
  <c r="CP47"/>
  <c r="CV47"/>
  <c r="CV82"/>
  <c r="CP82"/>
  <c r="CI82"/>
  <c r="CK82" s="1"/>
  <c r="CL82" s="1"/>
  <c r="CM82" s="1"/>
  <c r="BW82"/>
  <c r="BY82" s="1"/>
  <c r="BZ82" s="1"/>
  <c r="CA82" s="1"/>
  <c r="BK82"/>
  <c r="BM82" s="1"/>
  <c r="BN82" s="1"/>
  <c r="BO82" s="1"/>
  <c r="AY82"/>
  <c r="BA82" s="1"/>
  <c r="BB82" s="1"/>
  <c r="BC82" s="1"/>
  <c r="AM82"/>
  <c r="AA82"/>
  <c r="AC82" s="1"/>
  <c r="AD82" s="1"/>
  <c r="AE82" s="1"/>
  <c r="R82"/>
  <c r="S82" s="1"/>
  <c r="T82" s="1"/>
  <c r="Q82"/>
  <c r="L82"/>
  <c r="M82" s="1"/>
  <c r="N82" s="1"/>
  <c r="K82"/>
  <c r="CV33"/>
  <c r="CP33"/>
  <c r="CI33"/>
  <c r="CK33" s="1"/>
  <c r="CL33" s="1"/>
  <c r="CM33" s="1"/>
  <c r="BW33"/>
  <c r="BY33" s="1"/>
  <c r="BZ33" s="1"/>
  <c r="CA33" s="1"/>
  <c r="BK33"/>
  <c r="BM33" s="1"/>
  <c r="BN33" s="1"/>
  <c r="BO33" s="1"/>
  <c r="AY33"/>
  <c r="BA33" s="1"/>
  <c r="BB33" s="1"/>
  <c r="BC33" s="1"/>
  <c r="AM33"/>
  <c r="AA33"/>
  <c r="AC33" s="1"/>
  <c r="AD33" s="1"/>
  <c r="AE33" s="1"/>
  <c r="R33"/>
  <c r="S33" s="1"/>
  <c r="T33" s="1"/>
  <c r="Q33"/>
  <c r="L33"/>
  <c r="M33" s="1"/>
  <c r="N33" s="1"/>
  <c r="K33"/>
  <c r="CV81"/>
  <c r="CP81"/>
  <c r="CI81"/>
  <c r="CK81" s="1"/>
  <c r="CL81" s="1"/>
  <c r="CM81" s="1"/>
  <c r="BW81"/>
  <c r="BY81" s="1"/>
  <c r="BZ81" s="1"/>
  <c r="CA81" s="1"/>
  <c r="BK81"/>
  <c r="BM81" s="1"/>
  <c r="BN81" s="1"/>
  <c r="BO81" s="1"/>
  <c r="AY81"/>
  <c r="BA81" s="1"/>
  <c r="BB81" s="1"/>
  <c r="BC81" s="1"/>
  <c r="AM81"/>
  <c r="AA81"/>
  <c r="AC81" s="1"/>
  <c r="AD81" s="1"/>
  <c r="AE81" s="1"/>
  <c r="R81"/>
  <c r="S81" s="1"/>
  <c r="T81" s="1"/>
  <c r="Q81"/>
  <c r="L81"/>
  <c r="M81" s="1"/>
  <c r="N81" s="1"/>
  <c r="K81"/>
  <c r="CV32"/>
  <c r="CP32"/>
  <c r="CI32"/>
  <c r="CK32" s="1"/>
  <c r="CL32" s="1"/>
  <c r="CM32" s="1"/>
  <c r="BW32"/>
  <c r="BY32" s="1"/>
  <c r="BZ32" s="1"/>
  <c r="CA32" s="1"/>
  <c r="BK32"/>
  <c r="BM32" s="1"/>
  <c r="BN32" s="1"/>
  <c r="BO32" s="1"/>
  <c r="AY32"/>
  <c r="BA32" s="1"/>
  <c r="BB32" s="1"/>
  <c r="BC32" s="1"/>
  <c r="AM32"/>
  <c r="AA32"/>
  <c r="AC32" s="1"/>
  <c r="AD32" s="1"/>
  <c r="AE32" s="1"/>
  <c r="R32"/>
  <c r="S32" s="1"/>
  <c r="T32" s="1"/>
  <c r="Q32"/>
  <c r="L32"/>
  <c r="M32" s="1"/>
  <c r="N32" s="1"/>
  <c r="K32"/>
  <c r="CV73"/>
  <c r="CP73"/>
  <c r="CI73"/>
  <c r="CK73" s="1"/>
  <c r="CL73" s="1"/>
  <c r="CM73" s="1"/>
  <c r="BW73"/>
  <c r="BY73" s="1"/>
  <c r="BZ73" s="1"/>
  <c r="CA73" s="1"/>
  <c r="BK73"/>
  <c r="BM73" s="1"/>
  <c r="BN73" s="1"/>
  <c r="BO73" s="1"/>
  <c r="AY73"/>
  <c r="BA73" s="1"/>
  <c r="BB73" s="1"/>
  <c r="BC73" s="1"/>
  <c r="AM73"/>
  <c r="AA73"/>
  <c r="AC73" s="1"/>
  <c r="AD73" s="1"/>
  <c r="AE73" s="1"/>
  <c r="R73"/>
  <c r="S73" s="1"/>
  <c r="T73" s="1"/>
  <c r="Q73"/>
  <c r="L73"/>
  <c r="M73" s="1"/>
  <c r="N73" s="1"/>
  <c r="K73"/>
  <c r="CV31"/>
  <c r="CP31"/>
  <c r="CI31"/>
  <c r="CK31" s="1"/>
  <c r="CL31" s="1"/>
  <c r="CM31" s="1"/>
  <c r="BW31"/>
  <c r="BY31" s="1"/>
  <c r="BZ31" s="1"/>
  <c r="CA31" s="1"/>
  <c r="BK31"/>
  <c r="BM31" s="1"/>
  <c r="BN31" s="1"/>
  <c r="BO31" s="1"/>
  <c r="AY31"/>
  <c r="BA31" s="1"/>
  <c r="BB31" s="1"/>
  <c r="BC31" s="1"/>
  <c r="AM31"/>
  <c r="AA31"/>
  <c r="AC31" s="1"/>
  <c r="AD31" s="1"/>
  <c r="AE31" s="1"/>
  <c r="R31"/>
  <c r="S31" s="1"/>
  <c r="T31" s="1"/>
  <c r="Q31"/>
  <c r="L31"/>
  <c r="M31" s="1"/>
  <c r="N31" s="1"/>
  <c r="K31"/>
  <c r="CV30"/>
  <c r="CP30"/>
  <c r="CI30"/>
  <c r="CK30" s="1"/>
  <c r="CL30" s="1"/>
  <c r="CM30" s="1"/>
  <c r="BW30"/>
  <c r="BY30" s="1"/>
  <c r="BZ30" s="1"/>
  <c r="CA30" s="1"/>
  <c r="BK30"/>
  <c r="BM30" s="1"/>
  <c r="BN30" s="1"/>
  <c r="BO30" s="1"/>
  <c r="AY30"/>
  <c r="BA30" s="1"/>
  <c r="BB30" s="1"/>
  <c r="BC30" s="1"/>
  <c r="AM30"/>
  <c r="AA30"/>
  <c r="AC30" s="1"/>
  <c r="AD30" s="1"/>
  <c r="AE30" s="1"/>
  <c r="R30"/>
  <c r="S30" s="1"/>
  <c r="T30" s="1"/>
  <c r="Q30"/>
  <c r="L30"/>
  <c r="M30" s="1"/>
  <c r="N30" s="1"/>
  <c r="K30"/>
  <c r="CV29"/>
  <c r="CP29"/>
  <c r="CI29"/>
  <c r="CK29" s="1"/>
  <c r="CL29" s="1"/>
  <c r="CM29" s="1"/>
  <c r="BW29"/>
  <c r="BX29" s="1"/>
  <c r="BK29"/>
  <c r="BM29" s="1"/>
  <c r="BN29" s="1"/>
  <c r="BO29" s="1"/>
  <c r="AY29"/>
  <c r="AZ29" s="1"/>
  <c r="AM29"/>
  <c r="AN29" s="1"/>
  <c r="AA29"/>
  <c r="AB29" s="1"/>
  <c r="S29"/>
  <c r="T29" s="1"/>
  <c r="Q29"/>
  <c r="L29"/>
  <c r="M29" s="1"/>
  <c r="N29" s="1"/>
  <c r="K29"/>
  <c r="CV72"/>
  <c r="CP72"/>
  <c r="CI72"/>
  <c r="CJ72" s="1"/>
  <c r="BW72"/>
  <c r="BY72" s="1"/>
  <c r="BZ72" s="1"/>
  <c r="CA72" s="1"/>
  <c r="BK72"/>
  <c r="BL72" s="1"/>
  <c r="AY72"/>
  <c r="BA72" s="1"/>
  <c r="BB72" s="1"/>
  <c r="BC72" s="1"/>
  <c r="AM72"/>
  <c r="AN72" s="1"/>
  <c r="AA72"/>
  <c r="AC72" s="1"/>
  <c r="AD72" s="1"/>
  <c r="AE72" s="1"/>
  <c r="R72"/>
  <c r="S72" s="1"/>
  <c r="T72" s="1"/>
  <c r="Q72"/>
  <c r="L72"/>
  <c r="M72" s="1"/>
  <c r="N72" s="1"/>
  <c r="K72"/>
  <c r="CV28"/>
  <c r="CP28"/>
  <c r="CI28"/>
  <c r="CK28" s="1"/>
  <c r="CL28" s="1"/>
  <c r="CM28" s="1"/>
  <c r="BW28"/>
  <c r="BX28" s="1"/>
  <c r="BK28"/>
  <c r="BM28" s="1"/>
  <c r="BN28" s="1"/>
  <c r="BO28" s="1"/>
  <c r="AY28"/>
  <c r="AZ28" s="1"/>
  <c r="AM28"/>
  <c r="AA28"/>
  <c r="AB28" s="1"/>
  <c r="R28"/>
  <c r="S28" s="1"/>
  <c r="T28" s="1"/>
  <c r="Q28"/>
  <c r="L28"/>
  <c r="M28" s="1"/>
  <c r="N28" s="1"/>
  <c r="K28"/>
  <c r="CV27"/>
  <c r="CP27"/>
  <c r="CI27"/>
  <c r="CJ27" s="1"/>
  <c r="BW27"/>
  <c r="BY27" s="1"/>
  <c r="BZ27" s="1"/>
  <c r="CA27" s="1"/>
  <c r="BK27"/>
  <c r="BL27" s="1"/>
  <c r="AY27"/>
  <c r="BA27" s="1"/>
  <c r="BB27" s="1"/>
  <c r="BC27" s="1"/>
  <c r="AM27"/>
  <c r="AN27" s="1"/>
  <c r="AA27"/>
  <c r="AC27" s="1"/>
  <c r="AD27" s="1"/>
  <c r="AE27" s="1"/>
  <c r="R27"/>
  <c r="S27" s="1"/>
  <c r="T27" s="1"/>
  <c r="Q27"/>
  <c r="L27"/>
  <c r="M27" s="1"/>
  <c r="N27" s="1"/>
  <c r="K27"/>
  <c r="CV26"/>
  <c r="CP26"/>
  <c r="CI26"/>
  <c r="CK26" s="1"/>
  <c r="CL26" s="1"/>
  <c r="CM26" s="1"/>
  <c r="BW26"/>
  <c r="BX26" s="1"/>
  <c r="BK26"/>
  <c r="BM26" s="1"/>
  <c r="BN26" s="1"/>
  <c r="BO26" s="1"/>
  <c r="AY26"/>
  <c r="AZ26" s="1"/>
  <c r="AM26"/>
  <c r="AA26"/>
  <c r="AB26" s="1"/>
  <c r="R26"/>
  <c r="S26" s="1"/>
  <c r="T26" s="1"/>
  <c r="Q26"/>
  <c r="L26"/>
  <c r="M26" s="1"/>
  <c r="N26" s="1"/>
  <c r="K26"/>
  <c r="CV25"/>
  <c r="CP25"/>
  <c r="CI25"/>
  <c r="CJ25" s="1"/>
  <c r="BW25"/>
  <c r="BY25" s="1"/>
  <c r="BZ25" s="1"/>
  <c r="CA25" s="1"/>
  <c r="BK25"/>
  <c r="BL25" s="1"/>
  <c r="AY25"/>
  <c r="BA25" s="1"/>
  <c r="BB25" s="1"/>
  <c r="BC25" s="1"/>
  <c r="AM25"/>
  <c r="AN25" s="1"/>
  <c r="AA25"/>
  <c r="AC25" s="1"/>
  <c r="AD25" s="1"/>
  <c r="AE25" s="1"/>
  <c r="R25"/>
  <c r="S25" s="1"/>
  <c r="T25" s="1"/>
  <c r="Q25"/>
  <c r="L25"/>
  <c r="M25" s="1"/>
  <c r="N25" s="1"/>
  <c r="K25"/>
  <c r="CV24"/>
  <c r="CP24"/>
  <c r="BW24"/>
  <c r="BX24" s="1"/>
  <c r="BK24"/>
  <c r="BM24" s="1"/>
  <c r="BN24" s="1"/>
  <c r="BO24" s="1"/>
  <c r="AY24"/>
  <c r="AZ24" s="1"/>
  <c r="AM24"/>
  <c r="AA24"/>
  <c r="AC24" s="1"/>
  <c r="AD24" s="1"/>
  <c r="AE24" s="1"/>
  <c r="R24"/>
  <c r="S24" s="1"/>
  <c r="T24" s="1"/>
  <c r="Q24"/>
  <c r="L24"/>
  <c r="M24" s="1"/>
  <c r="N24" s="1"/>
  <c r="K24"/>
  <c r="CV23"/>
  <c r="CP23"/>
  <c r="CI23"/>
  <c r="CK23" s="1"/>
  <c r="CL23" s="1"/>
  <c r="CM23" s="1"/>
  <c r="BW23"/>
  <c r="BY23" s="1"/>
  <c r="BZ23" s="1"/>
  <c r="CA23" s="1"/>
  <c r="BK23"/>
  <c r="BM23" s="1"/>
  <c r="BN23" s="1"/>
  <c r="BO23" s="1"/>
  <c r="AY23"/>
  <c r="BA23" s="1"/>
  <c r="BB23" s="1"/>
  <c r="BC23" s="1"/>
  <c r="AM23"/>
  <c r="AA23"/>
  <c r="AC23" s="1"/>
  <c r="AD23" s="1"/>
  <c r="AE23" s="1"/>
  <c r="R23"/>
  <c r="S23" s="1"/>
  <c r="T23" s="1"/>
  <c r="Q23"/>
  <c r="L23"/>
  <c r="M23" s="1"/>
  <c r="N23" s="1"/>
  <c r="K23"/>
  <c r="CV68"/>
  <c r="CP68"/>
  <c r="CI68"/>
  <c r="CK68" s="1"/>
  <c r="CL68" s="1"/>
  <c r="CM68" s="1"/>
  <c r="BW68"/>
  <c r="BY68" s="1"/>
  <c r="BZ68" s="1"/>
  <c r="CA68" s="1"/>
  <c r="BK68"/>
  <c r="BM68" s="1"/>
  <c r="BN68" s="1"/>
  <c r="BO68" s="1"/>
  <c r="AY68"/>
  <c r="BA68" s="1"/>
  <c r="BB68" s="1"/>
  <c r="BC68" s="1"/>
  <c r="AM68"/>
  <c r="AA68"/>
  <c r="AC68" s="1"/>
  <c r="AD68" s="1"/>
  <c r="AE68" s="1"/>
  <c r="R68"/>
  <c r="S68" s="1"/>
  <c r="T68" s="1"/>
  <c r="Q68"/>
  <c r="L68"/>
  <c r="M68" s="1"/>
  <c r="N68" s="1"/>
  <c r="K68"/>
  <c r="CV22"/>
  <c r="CP22"/>
  <c r="BW22"/>
  <c r="BY22" s="1"/>
  <c r="BZ22" s="1"/>
  <c r="CA22" s="1"/>
  <c r="BK22"/>
  <c r="BM22" s="1"/>
  <c r="BN22" s="1"/>
  <c r="BO22" s="1"/>
  <c r="AY22"/>
  <c r="BA22" s="1"/>
  <c r="BB22" s="1"/>
  <c r="BC22" s="1"/>
  <c r="AM22"/>
  <c r="AA22"/>
  <c r="AC22" s="1"/>
  <c r="AD22" s="1"/>
  <c r="AE22" s="1"/>
  <c r="R22"/>
  <c r="S22" s="1"/>
  <c r="T22" s="1"/>
  <c r="Q22"/>
  <c r="L22"/>
  <c r="M22" s="1"/>
  <c r="N22" s="1"/>
  <c r="K22"/>
  <c r="CV21"/>
  <c r="CP21"/>
  <c r="CI21"/>
  <c r="CK21" s="1"/>
  <c r="CL21" s="1"/>
  <c r="CM21" s="1"/>
  <c r="BW21"/>
  <c r="BY21" s="1"/>
  <c r="BZ21" s="1"/>
  <c r="CA21" s="1"/>
  <c r="BK21"/>
  <c r="BM21" s="1"/>
  <c r="BN21" s="1"/>
  <c r="BO21" s="1"/>
  <c r="AY21"/>
  <c r="BA21" s="1"/>
  <c r="BB21" s="1"/>
  <c r="BC21" s="1"/>
  <c r="AM21"/>
  <c r="AA21"/>
  <c r="AC21" s="1"/>
  <c r="AD21" s="1"/>
  <c r="AE21" s="1"/>
  <c r="R21"/>
  <c r="S21" s="1"/>
  <c r="T21" s="1"/>
  <c r="Q21"/>
  <c r="L21"/>
  <c r="M21" s="1"/>
  <c r="N21" s="1"/>
  <c r="K21"/>
  <c r="CV93"/>
  <c r="CP93"/>
  <c r="CI93"/>
  <c r="CK93" s="1"/>
  <c r="CL93" s="1"/>
  <c r="CM93" s="1"/>
  <c r="BW93"/>
  <c r="BY93" s="1"/>
  <c r="BZ93" s="1"/>
  <c r="CA93" s="1"/>
  <c r="BK93"/>
  <c r="BM93" s="1"/>
  <c r="BN93" s="1"/>
  <c r="BO93" s="1"/>
  <c r="AY93"/>
  <c r="BA93" s="1"/>
  <c r="BB93" s="1"/>
  <c r="BC93" s="1"/>
  <c r="AM93"/>
  <c r="AA93"/>
  <c r="AC93" s="1"/>
  <c r="AD93" s="1"/>
  <c r="AE93" s="1"/>
  <c r="R93"/>
  <c r="S93" s="1"/>
  <c r="T93" s="1"/>
  <c r="Q93"/>
  <c r="L93"/>
  <c r="M93" s="1"/>
  <c r="N93" s="1"/>
  <c r="K93"/>
  <c r="CV71"/>
  <c r="CP71"/>
  <c r="CI71"/>
  <c r="CK71" s="1"/>
  <c r="CL71" s="1"/>
  <c r="CM71" s="1"/>
  <c r="BW71"/>
  <c r="BY71" s="1"/>
  <c r="BZ71" s="1"/>
  <c r="CA71" s="1"/>
  <c r="BK71"/>
  <c r="BM71" s="1"/>
  <c r="BN71" s="1"/>
  <c r="BO71" s="1"/>
  <c r="AY71"/>
  <c r="BA71" s="1"/>
  <c r="BB71" s="1"/>
  <c r="BC71" s="1"/>
  <c r="AM71"/>
  <c r="AA71"/>
  <c r="AC71" s="1"/>
  <c r="AD71" s="1"/>
  <c r="AE71" s="1"/>
  <c r="R71"/>
  <c r="S71" s="1"/>
  <c r="T71" s="1"/>
  <c r="Q71"/>
  <c r="L71"/>
  <c r="M71" s="1"/>
  <c r="N71" s="1"/>
  <c r="K71"/>
  <c r="CV20"/>
  <c r="CP20"/>
  <c r="CI20"/>
  <c r="CK20" s="1"/>
  <c r="CL20" s="1"/>
  <c r="CM20" s="1"/>
  <c r="BW20"/>
  <c r="BY20" s="1"/>
  <c r="BZ20" s="1"/>
  <c r="CA20" s="1"/>
  <c r="BK20"/>
  <c r="BM20" s="1"/>
  <c r="BN20" s="1"/>
  <c r="BO20" s="1"/>
  <c r="AY20"/>
  <c r="BA20" s="1"/>
  <c r="BB20" s="1"/>
  <c r="BC20" s="1"/>
  <c r="AM20"/>
  <c r="AA20"/>
  <c r="AC20" s="1"/>
  <c r="AD20" s="1"/>
  <c r="AE20" s="1"/>
  <c r="R20"/>
  <c r="S20" s="1"/>
  <c r="T20" s="1"/>
  <c r="Q20"/>
  <c r="L20"/>
  <c r="M20" s="1"/>
  <c r="N20" s="1"/>
  <c r="K20"/>
  <c r="CV19"/>
  <c r="CP19"/>
  <c r="CI19"/>
  <c r="CK19" s="1"/>
  <c r="CL19" s="1"/>
  <c r="CM19" s="1"/>
  <c r="BW19"/>
  <c r="BY19" s="1"/>
  <c r="BZ19" s="1"/>
  <c r="CA19" s="1"/>
  <c r="BK19"/>
  <c r="BM19" s="1"/>
  <c r="BN19" s="1"/>
  <c r="BO19" s="1"/>
  <c r="AY19"/>
  <c r="BA19" s="1"/>
  <c r="BB19" s="1"/>
  <c r="BC19" s="1"/>
  <c r="AM19"/>
  <c r="AA19"/>
  <c r="AC19" s="1"/>
  <c r="AD19" s="1"/>
  <c r="AE19" s="1"/>
  <c r="R19"/>
  <c r="S19" s="1"/>
  <c r="T19" s="1"/>
  <c r="Q19"/>
  <c r="L19"/>
  <c r="M19" s="1"/>
  <c r="N19" s="1"/>
  <c r="K19"/>
  <c r="CV46"/>
  <c r="CP46"/>
  <c r="CI46"/>
  <c r="CK46" s="1"/>
  <c r="CL46" s="1"/>
  <c r="CM46" s="1"/>
  <c r="BW46"/>
  <c r="BY46" s="1"/>
  <c r="BZ46" s="1"/>
  <c r="CA46" s="1"/>
  <c r="BK46"/>
  <c r="BM46" s="1"/>
  <c r="BN46" s="1"/>
  <c r="BO46" s="1"/>
  <c r="AY46"/>
  <c r="BA46" s="1"/>
  <c r="BB46" s="1"/>
  <c r="BC46" s="1"/>
  <c r="AM46"/>
  <c r="AA46"/>
  <c r="AC46" s="1"/>
  <c r="AD46" s="1"/>
  <c r="AE46" s="1"/>
  <c r="R46"/>
  <c r="S46" s="1"/>
  <c r="T46" s="1"/>
  <c r="Q46"/>
  <c r="L46"/>
  <c r="M46" s="1"/>
  <c r="N46" s="1"/>
  <c r="K46"/>
  <c r="CV18"/>
  <c r="CP18"/>
  <c r="CI18"/>
  <c r="CK18" s="1"/>
  <c r="CL18" s="1"/>
  <c r="CM18" s="1"/>
  <c r="BW18"/>
  <c r="BY18" s="1"/>
  <c r="BZ18" s="1"/>
  <c r="CA18" s="1"/>
  <c r="BK18"/>
  <c r="BM18" s="1"/>
  <c r="BN18" s="1"/>
  <c r="BO18" s="1"/>
  <c r="AY18"/>
  <c r="BA18" s="1"/>
  <c r="BB18" s="1"/>
  <c r="BC18" s="1"/>
  <c r="AM18"/>
  <c r="AA18"/>
  <c r="AC18" s="1"/>
  <c r="AD18" s="1"/>
  <c r="AE18" s="1"/>
  <c r="R18"/>
  <c r="S18" s="1"/>
  <c r="T18" s="1"/>
  <c r="Q18"/>
  <c r="L18"/>
  <c r="M18" s="1"/>
  <c r="N18" s="1"/>
  <c r="K18"/>
  <c r="CV17"/>
  <c r="CP17"/>
  <c r="CI17"/>
  <c r="CK17" s="1"/>
  <c r="CL17" s="1"/>
  <c r="CM17" s="1"/>
  <c r="BW17"/>
  <c r="BX17" s="1"/>
  <c r="BK17"/>
  <c r="BM17" s="1"/>
  <c r="BN17" s="1"/>
  <c r="BO17" s="1"/>
  <c r="AY17"/>
  <c r="AZ17" s="1"/>
  <c r="AM17"/>
  <c r="AN17" s="1"/>
  <c r="AA17"/>
  <c r="AB17" s="1"/>
  <c r="R17"/>
  <c r="S17" s="1"/>
  <c r="T17" s="1"/>
  <c r="Q17"/>
  <c r="L17"/>
  <c r="M17" s="1"/>
  <c r="N17" s="1"/>
  <c r="K17"/>
  <c r="CV92"/>
  <c r="CP92"/>
  <c r="CI92"/>
  <c r="CJ92" s="1"/>
  <c r="BW92"/>
  <c r="BY92" s="1"/>
  <c r="BZ92" s="1"/>
  <c r="CA92" s="1"/>
  <c r="BK92"/>
  <c r="BL92" s="1"/>
  <c r="AY92"/>
  <c r="BA92" s="1"/>
  <c r="BB92" s="1"/>
  <c r="BC92" s="1"/>
  <c r="AM92"/>
  <c r="AN92" s="1"/>
  <c r="AA92"/>
  <c r="AC92" s="1"/>
  <c r="AD92" s="1"/>
  <c r="AE92" s="1"/>
  <c r="R92"/>
  <c r="S92" s="1"/>
  <c r="T92" s="1"/>
  <c r="Q92"/>
  <c r="L92"/>
  <c r="M92" s="1"/>
  <c r="N92" s="1"/>
  <c r="K92"/>
  <c r="CV70"/>
  <c r="CP70"/>
  <c r="CI70"/>
  <c r="CK70" s="1"/>
  <c r="CL70" s="1"/>
  <c r="CM70" s="1"/>
  <c r="BW70"/>
  <c r="BX70" s="1"/>
  <c r="BK70"/>
  <c r="BM70" s="1"/>
  <c r="BN70" s="1"/>
  <c r="BO70" s="1"/>
  <c r="AY70"/>
  <c r="AZ70" s="1"/>
  <c r="AM70"/>
  <c r="AN70" s="1"/>
  <c r="AA70"/>
  <c r="AB70" s="1"/>
  <c r="R70"/>
  <c r="S70" s="1"/>
  <c r="T70" s="1"/>
  <c r="Q70"/>
  <c r="L70"/>
  <c r="M70" s="1"/>
  <c r="N70" s="1"/>
  <c r="K70"/>
  <c r="CV16"/>
  <c r="CP16"/>
  <c r="CI16"/>
  <c r="CK16" s="1"/>
  <c r="CL16" s="1"/>
  <c r="CM16" s="1"/>
  <c r="BW16"/>
  <c r="BX16" s="1"/>
  <c r="BK16"/>
  <c r="BM16" s="1"/>
  <c r="BN16" s="1"/>
  <c r="BO16" s="1"/>
  <c r="AY16"/>
  <c r="AZ16" s="1"/>
  <c r="AM16"/>
  <c r="AA16"/>
  <c r="AB16" s="1"/>
  <c r="R16"/>
  <c r="S16" s="1"/>
  <c r="T16" s="1"/>
  <c r="Q16"/>
  <c r="L16"/>
  <c r="M16" s="1"/>
  <c r="N16" s="1"/>
  <c r="K16"/>
  <c r="CV15"/>
  <c r="CP15"/>
  <c r="CI15"/>
  <c r="CJ15" s="1"/>
  <c r="BW15"/>
  <c r="BY15" s="1"/>
  <c r="BZ15" s="1"/>
  <c r="CA15" s="1"/>
  <c r="BK15"/>
  <c r="BL15" s="1"/>
  <c r="AY15"/>
  <c r="BA15" s="1"/>
  <c r="BB15" s="1"/>
  <c r="BC15" s="1"/>
  <c r="AM15"/>
  <c r="AN15" s="1"/>
  <c r="AA15"/>
  <c r="AC15" s="1"/>
  <c r="AD15" s="1"/>
  <c r="AE15" s="1"/>
  <c r="R15"/>
  <c r="S15" s="1"/>
  <c r="T15" s="1"/>
  <c r="Q15"/>
  <c r="L15"/>
  <c r="M15" s="1"/>
  <c r="N15" s="1"/>
  <c r="K15"/>
  <c r="CV14"/>
  <c r="CP14"/>
  <c r="CI14"/>
  <c r="CK14" s="1"/>
  <c r="CL14" s="1"/>
  <c r="CM14" s="1"/>
  <c r="BW14"/>
  <c r="BX14" s="1"/>
  <c r="BK14"/>
  <c r="BM14" s="1"/>
  <c r="BN14" s="1"/>
  <c r="BO14" s="1"/>
  <c r="AY14"/>
  <c r="AZ14" s="1"/>
  <c r="AM14"/>
  <c r="AA14"/>
  <c r="AB14" s="1"/>
  <c r="R14"/>
  <c r="S14" s="1"/>
  <c r="T14" s="1"/>
  <c r="Q14"/>
  <c r="L14"/>
  <c r="M14" s="1"/>
  <c r="N14" s="1"/>
  <c r="K14"/>
  <c r="CV13"/>
  <c r="CP13"/>
  <c r="CI13"/>
  <c r="CJ13" s="1"/>
  <c r="BW13"/>
  <c r="BY13" s="1"/>
  <c r="BZ13" s="1"/>
  <c r="CA13" s="1"/>
  <c r="BK13"/>
  <c r="BL13" s="1"/>
  <c r="AY13"/>
  <c r="BA13" s="1"/>
  <c r="BB13" s="1"/>
  <c r="BC13" s="1"/>
  <c r="AM13"/>
  <c r="AN13" s="1"/>
  <c r="AA13"/>
  <c r="AC13" s="1"/>
  <c r="AD13" s="1"/>
  <c r="AE13" s="1"/>
  <c r="R13"/>
  <c r="S13" s="1"/>
  <c r="T13" s="1"/>
  <c r="Q13"/>
  <c r="L13"/>
  <c r="M13" s="1"/>
  <c r="N13" s="1"/>
  <c r="K13"/>
  <c r="CV12"/>
  <c r="CP12"/>
  <c r="CI12"/>
  <c r="CK12" s="1"/>
  <c r="CL12" s="1"/>
  <c r="CM12" s="1"/>
  <c r="BW12"/>
  <c r="BX12" s="1"/>
  <c r="BK12"/>
  <c r="BM12" s="1"/>
  <c r="BN12" s="1"/>
  <c r="BO12" s="1"/>
  <c r="AY12"/>
  <c r="AZ12" s="1"/>
  <c r="AM12"/>
  <c r="AA12"/>
  <c r="AB12" s="1"/>
  <c r="R12"/>
  <c r="S12" s="1"/>
  <c r="T12" s="1"/>
  <c r="Q12"/>
  <c r="L12"/>
  <c r="M12" s="1"/>
  <c r="N12" s="1"/>
  <c r="K12"/>
  <c r="CV67"/>
  <c r="CP67"/>
  <c r="CI67"/>
  <c r="CJ67" s="1"/>
  <c r="BW67"/>
  <c r="BY67" s="1"/>
  <c r="BZ67" s="1"/>
  <c r="CA67" s="1"/>
  <c r="BK67"/>
  <c r="BL67" s="1"/>
  <c r="AY67"/>
  <c r="BA67" s="1"/>
  <c r="BB67" s="1"/>
  <c r="BC67" s="1"/>
  <c r="AM67"/>
  <c r="AN67" s="1"/>
  <c r="AA67"/>
  <c r="AC67" s="1"/>
  <c r="AD67" s="1"/>
  <c r="AE67" s="1"/>
  <c r="R67"/>
  <c r="S67" s="1"/>
  <c r="T67" s="1"/>
  <c r="Q67"/>
  <c r="L67"/>
  <c r="M67" s="1"/>
  <c r="N67" s="1"/>
  <c r="K67"/>
  <c r="CV11"/>
  <c r="CP11"/>
  <c r="CI11"/>
  <c r="CK11" s="1"/>
  <c r="CL11" s="1"/>
  <c r="CM11" s="1"/>
  <c r="BW11"/>
  <c r="BX11" s="1"/>
  <c r="BK11"/>
  <c r="BM11" s="1"/>
  <c r="BN11" s="1"/>
  <c r="BO11" s="1"/>
  <c r="AY11"/>
  <c r="AZ11" s="1"/>
  <c r="AM11"/>
  <c r="AN11" s="1"/>
  <c r="AA11"/>
  <c r="AB11" s="1"/>
  <c r="R11"/>
  <c r="S11" s="1"/>
  <c r="T11" s="1"/>
  <c r="Q11"/>
  <c r="L11"/>
  <c r="M11" s="1"/>
  <c r="N11" s="1"/>
  <c r="K11"/>
  <c r="CV90"/>
  <c r="CP90"/>
  <c r="CI90"/>
  <c r="CJ90" s="1"/>
  <c r="BW90"/>
  <c r="BY90" s="1"/>
  <c r="BZ90" s="1"/>
  <c r="CA90" s="1"/>
  <c r="BK90"/>
  <c r="BL90" s="1"/>
  <c r="AY90"/>
  <c r="BA90" s="1"/>
  <c r="BB90" s="1"/>
  <c r="BC90" s="1"/>
  <c r="AM90"/>
  <c r="AN90" s="1"/>
  <c r="AA90"/>
  <c r="AC90" s="1"/>
  <c r="AD90" s="1"/>
  <c r="AE90" s="1"/>
  <c r="R90"/>
  <c r="S90" s="1"/>
  <c r="T90" s="1"/>
  <c r="Q90"/>
  <c r="L90"/>
  <c r="M90" s="1"/>
  <c r="N90" s="1"/>
  <c r="K90"/>
  <c r="CV10"/>
  <c r="CP10"/>
  <c r="CI10"/>
  <c r="CK10" s="1"/>
  <c r="CL10" s="1"/>
  <c r="CM10" s="1"/>
  <c r="BW10"/>
  <c r="BX10" s="1"/>
  <c r="BK10"/>
  <c r="BM10" s="1"/>
  <c r="BN10" s="1"/>
  <c r="BO10" s="1"/>
  <c r="AY10"/>
  <c r="AZ10" s="1"/>
  <c r="AM10"/>
  <c r="AA10"/>
  <c r="AB10" s="1"/>
  <c r="R10"/>
  <c r="S10" s="1"/>
  <c r="T10" s="1"/>
  <c r="Q10"/>
  <c r="L10"/>
  <c r="M10" s="1"/>
  <c r="N10" s="1"/>
  <c r="K10"/>
  <c r="CV80"/>
  <c r="CP80"/>
  <c r="CI80"/>
  <c r="CJ80" s="1"/>
  <c r="BW80"/>
  <c r="BY80" s="1"/>
  <c r="BZ80" s="1"/>
  <c r="CA80" s="1"/>
  <c r="BK80"/>
  <c r="BL80" s="1"/>
  <c r="AY80"/>
  <c r="BA80" s="1"/>
  <c r="BB80" s="1"/>
  <c r="BC80" s="1"/>
  <c r="AM80"/>
  <c r="AN80" s="1"/>
  <c r="AA80"/>
  <c r="AC80" s="1"/>
  <c r="AD80" s="1"/>
  <c r="AE80" s="1"/>
  <c r="R80"/>
  <c r="S80" s="1"/>
  <c r="T80" s="1"/>
  <c r="Q80"/>
  <c r="L80"/>
  <c r="M80" s="1"/>
  <c r="N80" s="1"/>
  <c r="K80"/>
  <c r="CV9"/>
  <c r="CP9"/>
  <c r="CI9"/>
  <c r="CK9" s="1"/>
  <c r="CL9" s="1"/>
  <c r="CM9" s="1"/>
  <c r="BW9"/>
  <c r="BX9" s="1"/>
  <c r="BK9"/>
  <c r="BM9" s="1"/>
  <c r="BN9" s="1"/>
  <c r="BO9" s="1"/>
  <c r="AY9"/>
  <c r="BA9" s="1"/>
  <c r="BB9" s="1"/>
  <c r="BC9" s="1"/>
  <c r="AM9"/>
  <c r="AN9" s="1"/>
  <c r="AA9"/>
  <c r="AC9" s="1"/>
  <c r="AD9" s="1"/>
  <c r="AE9" s="1"/>
  <c r="R9"/>
  <c r="S9" s="1"/>
  <c r="T9" s="1"/>
  <c r="Q9"/>
  <c r="L9"/>
  <c r="M9" s="1"/>
  <c r="N9" s="1"/>
  <c r="K9"/>
  <c r="CV8"/>
  <c r="CP8"/>
  <c r="CI8"/>
  <c r="CK8" s="1"/>
  <c r="CL8" s="1"/>
  <c r="CM8" s="1"/>
  <c r="BW8"/>
  <c r="BY8" s="1"/>
  <c r="BZ8" s="1"/>
  <c r="CA8" s="1"/>
  <c r="BK8"/>
  <c r="BM8" s="1"/>
  <c r="BN8" s="1"/>
  <c r="BO8" s="1"/>
  <c r="AY8"/>
  <c r="BA8" s="1"/>
  <c r="BB8" s="1"/>
  <c r="BC8" s="1"/>
  <c r="AC8"/>
  <c r="AD8" s="1"/>
  <c r="AE8" s="1"/>
  <c r="R8"/>
  <c r="S8" s="1"/>
  <c r="T8" s="1"/>
  <c r="Q8"/>
  <c r="L8"/>
  <c r="M8" s="1"/>
  <c r="N8" s="1"/>
  <c r="K8"/>
  <c r="CV66"/>
  <c r="CP66"/>
  <c r="CI66"/>
  <c r="CK66" s="1"/>
  <c r="CL66" s="1"/>
  <c r="CM66" s="1"/>
  <c r="BW66"/>
  <c r="BY66" s="1"/>
  <c r="BZ66" s="1"/>
  <c r="CA66" s="1"/>
  <c r="BK66"/>
  <c r="BM66" s="1"/>
  <c r="BN66" s="1"/>
  <c r="BO66" s="1"/>
  <c r="AY66"/>
  <c r="BA66" s="1"/>
  <c r="BB66" s="1"/>
  <c r="BC66" s="1"/>
  <c r="AM66"/>
  <c r="AA66"/>
  <c r="AC66" s="1"/>
  <c r="AD66" s="1"/>
  <c r="AE66" s="1"/>
  <c r="R66"/>
  <c r="S66" s="1"/>
  <c r="T66" s="1"/>
  <c r="Q66"/>
  <c r="L66"/>
  <c r="M66" s="1"/>
  <c r="N66" s="1"/>
  <c r="K66"/>
  <c r="CV7"/>
  <c r="CP7"/>
  <c r="CI7"/>
  <c r="CK7" s="1"/>
  <c r="CL7" s="1"/>
  <c r="CM7" s="1"/>
  <c r="BW7"/>
  <c r="BY7" s="1"/>
  <c r="BZ7" s="1"/>
  <c r="CA7" s="1"/>
  <c r="BK7"/>
  <c r="BM7" s="1"/>
  <c r="BN7" s="1"/>
  <c r="BO7" s="1"/>
  <c r="AY7"/>
  <c r="BA7" s="1"/>
  <c r="BB7" s="1"/>
  <c r="BC7" s="1"/>
  <c r="AM7"/>
  <c r="AA7"/>
  <c r="AC7" s="1"/>
  <c r="AD7" s="1"/>
  <c r="AE7" s="1"/>
  <c r="R7"/>
  <c r="S7" s="1"/>
  <c r="T7" s="1"/>
  <c r="Q7"/>
  <c r="L7"/>
  <c r="M7" s="1"/>
  <c r="N7" s="1"/>
  <c r="K7"/>
  <c r="CV6"/>
  <c r="CP6"/>
  <c r="CI6"/>
  <c r="CK6" s="1"/>
  <c r="CL6" s="1"/>
  <c r="CM6" s="1"/>
  <c r="BW6"/>
  <c r="BY6" s="1"/>
  <c r="BZ6" s="1"/>
  <c r="CA6" s="1"/>
  <c r="BK6"/>
  <c r="BM6" s="1"/>
  <c r="BN6" s="1"/>
  <c r="BO6" s="1"/>
  <c r="AY6"/>
  <c r="BA6" s="1"/>
  <c r="BB6" s="1"/>
  <c r="BC6" s="1"/>
  <c r="AM6"/>
  <c r="AA6"/>
  <c r="AC6" s="1"/>
  <c r="AD6" s="1"/>
  <c r="AE6" s="1"/>
  <c r="R6"/>
  <c r="S6" s="1"/>
  <c r="T6" s="1"/>
  <c r="Q6"/>
  <c r="L6"/>
  <c r="M6" s="1"/>
  <c r="N6" s="1"/>
  <c r="K6"/>
  <c r="CV5"/>
  <c r="CP5"/>
  <c r="CI5"/>
  <c r="CK5" s="1"/>
  <c r="CL5" s="1"/>
  <c r="CM5" s="1"/>
  <c r="BW5"/>
  <c r="BY5" s="1"/>
  <c r="BZ5" s="1"/>
  <c r="CA5" s="1"/>
  <c r="BK5"/>
  <c r="BM5" s="1"/>
  <c r="BN5" s="1"/>
  <c r="BO5" s="1"/>
  <c r="AY5"/>
  <c r="BA5" s="1"/>
  <c r="BB5" s="1"/>
  <c r="BC5" s="1"/>
  <c r="AM5"/>
  <c r="AA5"/>
  <c r="AC5" s="1"/>
  <c r="AD5" s="1"/>
  <c r="AE5" s="1"/>
  <c r="R5"/>
  <c r="S5" s="1"/>
  <c r="T5" s="1"/>
  <c r="Q5"/>
  <c r="L5"/>
  <c r="M5" s="1"/>
  <c r="N5" s="1"/>
  <c r="K5"/>
  <c r="CV4"/>
  <c r="CP4"/>
  <c r="CI4"/>
  <c r="CK4" s="1"/>
  <c r="CL4" s="1"/>
  <c r="CM4" s="1"/>
  <c r="BW4"/>
  <c r="BY4" s="1"/>
  <c r="BZ4" s="1"/>
  <c r="CA4" s="1"/>
  <c r="BK4"/>
  <c r="BM4" s="1"/>
  <c r="BN4" s="1"/>
  <c r="BO4" s="1"/>
  <c r="AY4"/>
  <c r="BA4" s="1"/>
  <c r="BB4" s="1"/>
  <c r="BC4" s="1"/>
  <c r="AM4"/>
  <c r="AA4"/>
  <c r="AC4" s="1"/>
  <c r="AD4" s="1"/>
  <c r="AE4" s="1"/>
  <c r="R4"/>
  <c r="S4" s="1"/>
  <c r="T4" s="1"/>
  <c r="Q4"/>
  <c r="L4"/>
  <c r="M4" s="1"/>
  <c r="N4" s="1"/>
  <c r="K4"/>
  <c r="CV91"/>
  <c r="CP91"/>
  <c r="CI91"/>
  <c r="CK91" s="1"/>
  <c r="CL91" s="1"/>
  <c r="CM91" s="1"/>
  <c r="BW91"/>
  <c r="BY91" s="1"/>
  <c r="BZ91" s="1"/>
  <c r="CA91" s="1"/>
  <c r="BK91"/>
  <c r="BM91" s="1"/>
  <c r="BN91" s="1"/>
  <c r="BO91" s="1"/>
  <c r="AY91"/>
  <c r="BA91" s="1"/>
  <c r="BB91" s="1"/>
  <c r="BC91" s="1"/>
  <c r="AM91"/>
  <c r="AA91"/>
  <c r="AC91" s="1"/>
  <c r="AD91" s="1"/>
  <c r="AE91" s="1"/>
  <c r="R91"/>
  <c r="S91" s="1"/>
  <c r="T91" s="1"/>
  <c r="Q91"/>
  <c r="L91"/>
  <c r="M91" s="1"/>
  <c r="N91" s="1"/>
  <c r="K91"/>
  <c r="CV69"/>
  <c r="CP69"/>
  <c r="CI69"/>
  <c r="CK69" s="1"/>
  <c r="CL69" s="1"/>
  <c r="CM69" s="1"/>
  <c r="BW69"/>
  <c r="BY69" s="1"/>
  <c r="BZ69" s="1"/>
  <c r="CA69" s="1"/>
  <c r="BK69"/>
  <c r="BM69" s="1"/>
  <c r="BN69" s="1"/>
  <c r="BO69" s="1"/>
  <c r="AY69"/>
  <c r="AZ69" s="1"/>
  <c r="AM69"/>
  <c r="AA69"/>
  <c r="AB69" s="1"/>
  <c r="R69"/>
  <c r="S69" s="1"/>
  <c r="T69" s="1"/>
  <c r="Q69"/>
  <c r="L69"/>
  <c r="M69" s="1"/>
  <c r="N69" s="1"/>
  <c r="K69"/>
  <c r="CV3"/>
  <c r="CP3"/>
  <c r="CI3"/>
  <c r="CK3" s="1"/>
  <c r="CL3" s="1"/>
  <c r="CM3" s="1"/>
  <c r="BW3"/>
  <c r="BY3" s="1"/>
  <c r="BZ3" s="1"/>
  <c r="CA3" s="1"/>
  <c r="BK3"/>
  <c r="BM3" s="1"/>
  <c r="BN3" s="1"/>
  <c r="BO3" s="1"/>
  <c r="AY3"/>
  <c r="BA3" s="1"/>
  <c r="BB3" s="1"/>
  <c r="BC3" s="1"/>
  <c r="AM3"/>
  <c r="AA3"/>
  <c r="AC3" s="1"/>
  <c r="AD3" s="1"/>
  <c r="AE3" s="1"/>
  <c r="R3"/>
  <c r="S3" s="1"/>
  <c r="T3" s="1"/>
  <c r="Q3"/>
  <c r="L3"/>
  <c r="M3" s="1"/>
  <c r="N3" s="1"/>
  <c r="K3"/>
  <c r="CV2"/>
  <c r="CP2"/>
  <c r="CI2"/>
  <c r="CK2" s="1"/>
  <c r="CL2" s="1"/>
  <c r="CM2" s="1"/>
  <c r="BW2"/>
  <c r="BY2" s="1"/>
  <c r="BZ2" s="1"/>
  <c r="CA2" s="1"/>
  <c r="BK2"/>
  <c r="BM2" s="1"/>
  <c r="BN2" s="1"/>
  <c r="BO2" s="1"/>
  <c r="AY2"/>
  <c r="AZ2" s="1"/>
  <c r="AM2"/>
  <c r="AA2"/>
  <c r="AC2" s="1"/>
  <c r="AD2" s="1"/>
  <c r="R2"/>
  <c r="S2" s="1"/>
  <c r="T2" s="1"/>
  <c r="Q2"/>
  <c r="L2"/>
  <c r="M2" s="1"/>
  <c r="N2" s="1"/>
  <c r="K2"/>
  <c r="CV46" i="41"/>
  <c r="CP46"/>
  <c r="CI46"/>
  <c r="CK46" s="1"/>
  <c r="CL46" s="1"/>
  <c r="CM46" s="1"/>
  <c r="BW46"/>
  <c r="BY46" s="1"/>
  <c r="BZ46" s="1"/>
  <c r="CA46" s="1"/>
  <c r="BK46"/>
  <c r="BM46" s="1"/>
  <c r="BN46" s="1"/>
  <c r="BO46" s="1"/>
  <c r="AY46"/>
  <c r="BA46" s="1"/>
  <c r="BB46" s="1"/>
  <c r="BC46" s="1"/>
  <c r="AM46"/>
  <c r="AA46"/>
  <c r="AC46" s="1"/>
  <c r="AD46" s="1"/>
  <c r="AE46" s="1"/>
  <c r="R46"/>
  <c r="S46" s="1"/>
  <c r="T46" s="1"/>
  <c r="Q46"/>
  <c r="L46"/>
  <c r="M46" s="1"/>
  <c r="N46" s="1"/>
  <c r="K46"/>
  <c r="CV45"/>
  <c r="CP45"/>
  <c r="CI45"/>
  <c r="CK45" s="1"/>
  <c r="CL45" s="1"/>
  <c r="CM45" s="1"/>
  <c r="BW45"/>
  <c r="BY45" s="1"/>
  <c r="BZ45" s="1"/>
  <c r="CA45" s="1"/>
  <c r="BK45"/>
  <c r="BM45" s="1"/>
  <c r="BN45" s="1"/>
  <c r="BO45" s="1"/>
  <c r="AY45"/>
  <c r="BA45" s="1"/>
  <c r="BB45" s="1"/>
  <c r="BC45" s="1"/>
  <c r="AM45"/>
  <c r="AN45" s="1"/>
  <c r="AA45"/>
  <c r="AC45" s="1"/>
  <c r="AD45" s="1"/>
  <c r="AE45" s="1"/>
  <c r="R45"/>
  <c r="S45" s="1"/>
  <c r="T45" s="1"/>
  <c r="Q45"/>
  <c r="L45"/>
  <c r="M45" s="1"/>
  <c r="N45" s="1"/>
  <c r="K45"/>
  <c r="CV44"/>
  <c r="CP44"/>
  <c r="CI44"/>
  <c r="CK44" s="1"/>
  <c r="CL44" s="1"/>
  <c r="CM44" s="1"/>
  <c r="BW44"/>
  <c r="BY44" s="1"/>
  <c r="BZ44" s="1"/>
  <c r="CA44" s="1"/>
  <c r="BK44"/>
  <c r="BM44" s="1"/>
  <c r="BN44" s="1"/>
  <c r="BO44" s="1"/>
  <c r="AY44"/>
  <c r="BA44" s="1"/>
  <c r="BB44" s="1"/>
  <c r="BC44" s="1"/>
  <c r="AM44"/>
  <c r="AA44"/>
  <c r="AC44" s="1"/>
  <c r="AD44" s="1"/>
  <c r="AE44" s="1"/>
  <c r="R44"/>
  <c r="S44" s="1"/>
  <c r="T44" s="1"/>
  <c r="Q44"/>
  <c r="L44"/>
  <c r="M44" s="1"/>
  <c r="N44" s="1"/>
  <c r="K44"/>
  <c r="CV43"/>
  <c r="CP43"/>
  <c r="CI43"/>
  <c r="CK43" s="1"/>
  <c r="CL43" s="1"/>
  <c r="CM43" s="1"/>
  <c r="BW43"/>
  <c r="BY43" s="1"/>
  <c r="BZ43" s="1"/>
  <c r="CA43" s="1"/>
  <c r="BK43"/>
  <c r="BM43" s="1"/>
  <c r="BN43" s="1"/>
  <c r="BO43" s="1"/>
  <c r="AY43"/>
  <c r="BA43" s="1"/>
  <c r="BB43" s="1"/>
  <c r="BC43" s="1"/>
  <c r="AM43"/>
  <c r="AN43" s="1"/>
  <c r="AA43"/>
  <c r="AC43" s="1"/>
  <c r="AD43" s="1"/>
  <c r="AE43" s="1"/>
  <c r="R43"/>
  <c r="S43" s="1"/>
  <c r="T43" s="1"/>
  <c r="Q43"/>
  <c r="L43"/>
  <c r="M43" s="1"/>
  <c r="N43" s="1"/>
  <c r="K43"/>
  <c r="CV42"/>
  <c r="CP42"/>
  <c r="CI42"/>
  <c r="CK42" s="1"/>
  <c r="CL42" s="1"/>
  <c r="CM42" s="1"/>
  <c r="BW42"/>
  <c r="BY42" s="1"/>
  <c r="BZ42" s="1"/>
  <c r="CA42" s="1"/>
  <c r="BK42"/>
  <c r="BM42" s="1"/>
  <c r="BN42" s="1"/>
  <c r="BO42" s="1"/>
  <c r="AY42"/>
  <c r="BA42" s="1"/>
  <c r="BB42" s="1"/>
  <c r="BC42" s="1"/>
  <c r="AM42"/>
  <c r="AA42"/>
  <c r="AC42" s="1"/>
  <c r="AD42" s="1"/>
  <c r="AE42" s="1"/>
  <c r="R42"/>
  <c r="S42" s="1"/>
  <c r="T42" s="1"/>
  <c r="Q42"/>
  <c r="L42"/>
  <c r="M42" s="1"/>
  <c r="N42" s="1"/>
  <c r="K42"/>
  <c r="CV41"/>
  <c r="CP41"/>
  <c r="CI41"/>
  <c r="CK41" s="1"/>
  <c r="CL41" s="1"/>
  <c r="CM41" s="1"/>
  <c r="BW41"/>
  <c r="BY41" s="1"/>
  <c r="BZ41" s="1"/>
  <c r="CA41" s="1"/>
  <c r="BK41"/>
  <c r="BM41" s="1"/>
  <c r="BN41" s="1"/>
  <c r="BO41" s="1"/>
  <c r="AY41"/>
  <c r="BA41" s="1"/>
  <c r="BB41" s="1"/>
  <c r="BC41" s="1"/>
  <c r="AM41"/>
  <c r="AN41" s="1"/>
  <c r="AA41"/>
  <c r="AC41" s="1"/>
  <c r="AD41" s="1"/>
  <c r="AE41" s="1"/>
  <c r="R41"/>
  <c r="S41" s="1"/>
  <c r="T41" s="1"/>
  <c r="Q41"/>
  <c r="L41"/>
  <c r="M41" s="1"/>
  <c r="N41" s="1"/>
  <c r="K41"/>
  <c r="CV40"/>
  <c r="CP40"/>
  <c r="CI40"/>
  <c r="CK40" s="1"/>
  <c r="CL40" s="1"/>
  <c r="CM40" s="1"/>
  <c r="BW40"/>
  <c r="BY40" s="1"/>
  <c r="BZ40" s="1"/>
  <c r="CA40" s="1"/>
  <c r="BK40"/>
  <c r="BM40" s="1"/>
  <c r="BN40" s="1"/>
  <c r="BO40" s="1"/>
  <c r="AY40"/>
  <c r="BA40" s="1"/>
  <c r="BB40" s="1"/>
  <c r="BC40" s="1"/>
  <c r="AM40"/>
  <c r="AA40"/>
  <c r="AC40" s="1"/>
  <c r="AD40" s="1"/>
  <c r="AE40" s="1"/>
  <c r="R40"/>
  <c r="S40" s="1"/>
  <c r="T40" s="1"/>
  <c r="Q40"/>
  <c r="L40"/>
  <c r="M40" s="1"/>
  <c r="N40" s="1"/>
  <c r="K40"/>
  <c r="CV38"/>
  <c r="CP38"/>
  <c r="CI38"/>
  <c r="CK38" s="1"/>
  <c r="CL38" s="1"/>
  <c r="CM38" s="1"/>
  <c r="BW38"/>
  <c r="BX38" s="1"/>
  <c r="BK38"/>
  <c r="BM38" s="1"/>
  <c r="BN38" s="1"/>
  <c r="BO38" s="1"/>
  <c r="AY38"/>
  <c r="AZ38" s="1"/>
  <c r="AM38"/>
  <c r="AA38"/>
  <c r="AB38" s="1"/>
  <c r="R38"/>
  <c r="S38" s="1"/>
  <c r="T38" s="1"/>
  <c r="Q38"/>
  <c r="L38"/>
  <c r="M38" s="1"/>
  <c r="N38" s="1"/>
  <c r="K38"/>
  <c r="CV37"/>
  <c r="CP37"/>
  <c r="CI37"/>
  <c r="CJ37" s="1"/>
  <c r="BW37"/>
  <c r="BY37" s="1"/>
  <c r="BZ37" s="1"/>
  <c r="CA37" s="1"/>
  <c r="BK37"/>
  <c r="BL37" s="1"/>
  <c r="AY37"/>
  <c r="BA37" s="1"/>
  <c r="BB37" s="1"/>
  <c r="BC37" s="1"/>
  <c r="AM37"/>
  <c r="AA37"/>
  <c r="AC37" s="1"/>
  <c r="AD37" s="1"/>
  <c r="AE37" s="1"/>
  <c r="R37"/>
  <c r="S37" s="1"/>
  <c r="T37" s="1"/>
  <c r="Q37"/>
  <c r="L37"/>
  <c r="M37" s="1"/>
  <c r="N37" s="1"/>
  <c r="K37"/>
  <c r="CV36"/>
  <c r="CP36"/>
  <c r="CI36"/>
  <c r="CK36" s="1"/>
  <c r="CL36" s="1"/>
  <c r="CM36" s="1"/>
  <c r="BW36"/>
  <c r="BX36" s="1"/>
  <c r="BK36"/>
  <c r="BM36" s="1"/>
  <c r="BN36" s="1"/>
  <c r="BO36" s="1"/>
  <c r="AY36"/>
  <c r="AZ36" s="1"/>
  <c r="AM36"/>
  <c r="AN36" s="1"/>
  <c r="AA36"/>
  <c r="AB36" s="1"/>
  <c r="R36"/>
  <c r="S36" s="1"/>
  <c r="T36" s="1"/>
  <c r="Q36"/>
  <c r="L36"/>
  <c r="M36" s="1"/>
  <c r="N36" s="1"/>
  <c r="K36"/>
  <c r="CV35"/>
  <c r="CP35"/>
  <c r="CI35"/>
  <c r="CJ35" s="1"/>
  <c r="BW35"/>
  <c r="BY35" s="1"/>
  <c r="BZ35" s="1"/>
  <c r="CA35" s="1"/>
  <c r="BK35"/>
  <c r="BL35" s="1"/>
  <c r="AY35"/>
  <c r="BA35" s="1"/>
  <c r="BB35" s="1"/>
  <c r="BC35" s="1"/>
  <c r="AM35"/>
  <c r="AA35"/>
  <c r="AC35" s="1"/>
  <c r="AD35" s="1"/>
  <c r="AE35" s="1"/>
  <c r="R35"/>
  <c r="S35" s="1"/>
  <c r="T35" s="1"/>
  <c r="Q35"/>
  <c r="L35"/>
  <c r="M35" s="1"/>
  <c r="N35" s="1"/>
  <c r="K35"/>
  <c r="CV34"/>
  <c r="CP34"/>
  <c r="CI34"/>
  <c r="CK34" s="1"/>
  <c r="CL34" s="1"/>
  <c r="CM34" s="1"/>
  <c r="BW34"/>
  <c r="BX34" s="1"/>
  <c r="BK34"/>
  <c r="BM34" s="1"/>
  <c r="BN34" s="1"/>
  <c r="BO34" s="1"/>
  <c r="AY34"/>
  <c r="AZ34" s="1"/>
  <c r="AM34"/>
  <c r="AN34" s="1"/>
  <c r="AA34"/>
  <c r="AB34" s="1"/>
  <c r="R34"/>
  <c r="S34" s="1"/>
  <c r="T34" s="1"/>
  <c r="Q34"/>
  <c r="L34"/>
  <c r="M34" s="1"/>
  <c r="N34" s="1"/>
  <c r="K34"/>
  <c r="CV33"/>
  <c r="CP33"/>
  <c r="CI33"/>
  <c r="CJ33" s="1"/>
  <c r="BW33"/>
  <c r="BY33" s="1"/>
  <c r="BZ33" s="1"/>
  <c r="CA33" s="1"/>
  <c r="BK33"/>
  <c r="BL33" s="1"/>
  <c r="AY33"/>
  <c r="BA33" s="1"/>
  <c r="BB33" s="1"/>
  <c r="BC33" s="1"/>
  <c r="AM33"/>
  <c r="AA33"/>
  <c r="AC33" s="1"/>
  <c r="AD33" s="1"/>
  <c r="AE33" s="1"/>
  <c r="R33"/>
  <c r="S33" s="1"/>
  <c r="T33" s="1"/>
  <c r="Q33"/>
  <c r="L33"/>
  <c r="M33" s="1"/>
  <c r="N33" s="1"/>
  <c r="K33"/>
  <c r="CV50"/>
  <c r="CP50"/>
  <c r="CI50"/>
  <c r="CK50" s="1"/>
  <c r="CL50" s="1"/>
  <c r="CM50" s="1"/>
  <c r="BW50"/>
  <c r="BX50" s="1"/>
  <c r="BK50"/>
  <c r="BM50" s="1"/>
  <c r="BN50" s="1"/>
  <c r="BO50" s="1"/>
  <c r="AY50"/>
  <c r="AZ50" s="1"/>
  <c r="AM50"/>
  <c r="AN50" s="1"/>
  <c r="AA50"/>
  <c r="AC50" s="1"/>
  <c r="AD50" s="1"/>
  <c r="AE50" s="1"/>
  <c r="R50"/>
  <c r="S50" s="1"/>
  <c r="T50" s="1"/>
  <c r="Q50"/>
  <c r="L50"/>
  <c r="M50" s="1"/>
  <c r="N50" s="1"/>
  <c r="K50"/>
  <c r="CV52"/>
  <c r="CP52"/>
  <c r="CI52"/>
  <c r="CK52" s="1"/>
  <c r="CL52" s="1"/>
  <c r="CM52" s="1"/>
  <c r="BW52"/>
  <c r="BY52" s="1"/>
  <c r="BZ52" s="1"/>
  <c r="CA52" s="1"/>
  <c r="BK52"/>
  <c r="BM52" s="1"/>
  <c r="BN52" s="1"/>
  <c r="BO52" s="1"/>
  <c r="AY52"/>
  <c r="BA52" s="1"/>
  <c r="BB52" s="1"/>
  <c r="BC52" s="1"/>
  <c r="AM52"/>
  <c r="AA52"/>
  <c r="AC52" s="1"/>
  <c r="AD52" s="1"/>
  <c r="AE52" s="1"/>
  <c r="R52"/>
  <c r="S52" s="1"/>
  <c r="T52" s="1"/>
  <c r="Q52"/>
  <c r="L52"/>
  <c r="M52" s="1"/>
  <c r="N52" s="1"/>
  <c r="K52"/>
  <c r="CV49"/>
  <c r="CP49"/>
  <c r="CI49"/>
  <c r="CK49" s="1"/>
  <c r="CL49" s="1"/>
  <c r="CM49" s="1"/>
  <c r="BW49"/>
  <c r="BY49" s="1"/>
  <c r="BZ49" s="1"/>
  <c r="CA49" s="1"/>
  <c r="BK49"/>
  <c r="BM49" s="1"/>
  <c r="BN49" s="1"/>
  <c r="BO49" s="1"/>
  <c r="AY49"/>
  <c r="BA49" s="1"/>
  <c r="BB49" s="1"/>
  <c r="BC49" s="1"/>
  <c r="AM49"/>
  <c r="AN49" s="1"/>
  <c r="AA49"/>
  <c r="AC49" s="1"/>
  <c r="AD49" s="1"/>
  <c r="AE49" s="1"/>
  <c r="R49"/>
  <c r="S49" s="1"/>
  <c r="T49" s="1"/>
  <c r="Q49"/>
  <c r="L49"/>
  <c r="M49" s="1"/>
  <c r="N49" s="1"/>
  <c r="K49"/>
  <c r="CV32"/>
  <c r="CP32"/>
  <c r="CI32"/>
  <c r="CK32" s="1"/>
  <c r="CL32" s="1"/>
  <c r="CM32" s="1"/>
  <c r="BW32"/>
  <c r="BY32" s="1"/>
  <c r="BZ32" s="1"/>
  <c r="CA32" s="1"/>
  <c r="BK32"/>
  <c r="BM32" s="1"/>
  <c r="BN32" s="1"/>
  <c r="BO32" s="1"/>
  <c r="AY32"/>
  <c r="BA32" s="1"/>
  <c r="BB32" s="1"/>
  <c r="BC32" s="1"/>
  <c r="AA32"/>
  <c r="AC32" s="1"/>
  <c r="AD32" s="1"/>
  <c r="AE32" s="1"/>
  <c r="S32"/>
  <c r="T32" s="1"/>
  <c r="Q32"/>
  <c r="L32"/>
  <c r="M32" s="1"/>
  <c r="N32" s="1"/>
  <c r="K32"/>
  <c r="CV31"/>
  <c r="CP31"/>
  <c r="CI31"/>
  <c r="CK31" s="1"/>
  <c r="CL31" s="1"/>
  <c r="CM31" s="1"/>
  <c r="BW31"/>
  <c r="BY31" s="1"/>
  <c r="BZ31" s="1"/>
  <c r="CA31" s="1"/>
  <c r="BK31"/>
  <c r="BM31" s="1"/>
  <c r="BN31" s="1"/>
  <c r="BO31" s="1"/>
  <c r="AY31"/>
  <c r="BA31" s="1"/>
  <c r="BB31" s="1"/>
  <c r="BC31" s="1"/>
  <c r="AM31"/>
  <c r="AA31"/>
  <c r="AC31" s="1"/>
  <c r="AD31" s="1"/>
  <c r="AE31" s="1"/>
  <c r="R31"/>
  <c r="S31" s="1"/>
  <c r="T31" s="1"/>
  <c r="Q31"/>
  <c r="L31"/>
  <c r="M31" s="1"/>
  <c r="N31" s="1"/>
  <c r="K31"/>
  <c r="CV30"/>
  <c r="CP30"/>
  <c r="CI30"/>
  <c r="CK30" s="1"/>
  <c r="CL30" s="1"/>
  <c r="CM30" s="1"/>
  <c r="BW30"/>
  <c r="BY30" s="1"/>
  <c r="BZ30" s="1"/>
  <c r="CA30" s="1"/>
  <c r="BK30"/>
  <c r="BM30" s="1"/>
  <c r="BN30" s="1"/>
  <c r="BO30" s="1"/>
  <c r="AY30"/>
  <c r="BA30" s="1"/>
  <c r="BB30" s="1"/>
  <c r="BC30" s="1"/>
  <c r="AM30"/>
  <c r="AA30"/>
  <c r="AC30" s="1"/>
  <c r="AD30" s="1"/>
  <c r="AE30" s="1"/>
  <c r="R30"/>
  <c r="S30" s="1"/>
  <c r="T30" s="1"/>
  <c r="Q30"/>
  <c r="L30"/>
  <c r="M30" s="1"/>
  <c r="N30" s="1"/>
  <c r="K30"/>
  <c r="CV29"/>
  <c r="CP29"/>
  <c r="CI29"/>
  <c r="CK29" s="1"/>
  <c r="CL29" s="1"/>
  <c r="CM29" s="1"/>
  <c r="BW29"/>
  <c r="BY29" s="1"/>
  <c r="BZ29" s="1"/>
  <c r="CA29" s="1"/>
  <c r="BK29"/>
  <c r="BM29" s="1"/>
  <c r="BN29" s="1"/>
  <c r="BO29" s="1"/>
  <c r="AY29"/>
  <c r="BA29" s="1"/>
  <c r="BB29" s="1"/>
  <c r="BC29" s="1"/>
  <c r="AM29"/>
  <c r="AA29"/>
  <c r="AC29" s="1"/>
  <c r="AD29" s="1"/>
  <c r="AE29" s="1"/>
  <c r="R29"/>
  <c r="S29" s="1"/>
  <c r="T29" s="1"/>
  <c r="Q29"/>
  <c r="L29"/>
  <c r="M29" s="1"/>
  <c r="N29" s="1"/>
  <c r="K29"/>
  <c r="CV28"/>
  <c r="CP28"/>
  <c r="CI28"/>
  <c r="CK28" s="1"/>
  <c r="CL28" s="1"/>
  <c r="CM28" s="1"/>
  <c r="BW28"/>
  <c r="BY28" s="1"/>
  <c r="BZ28" s="1"/>
  <c r="CA28" s="1"/>
  <c r="BK28"/>
  <c r="BM28" s="1"/>
  <c r="BN28" s="1"/>
  <c r="BO28" s="1"/>
  <c r="AY28"/>
  <c r="BA28" s="1"/>
  <c r="BB28" s="1"/>
  <c r="BC28" s="1"/>
  <c r="AM28"/>
  <c r="AA28"/>
  <c r="AC28" s="1"/>
  <c r="AD28" s="1"/>
  <c r="AE28" s="1"/>
  <c r="R28"/>
  <c r="S28" s="1"/>
  <c r="T28" s="1"/>
  <c r="Q28"/>
  <c r="L28"/>
  <c r="M28" s="1"/>
  <c r="N28" s="1"/>
  <c r="K28"/>
  <c r="CV27"/>
  <c r="CP27"/>
  <c r="CI27"/>
  <c r="CK27" s="1"/>
  <c r="CL27" s="1"/>
  <c r="CM27" s="1"/>
  <c r="BW27"/>
  <c r="BY27" s="1"/>
  <c r="BZ27" s="1"/>
  <c r="CA27" s="1"/>
  <c r="BK27"/>
  <c r="BM27" s="1"/>
  <c r="BN27" s="1"/>
  <c r="BO27" s="1"/>
  <c r="AY27"/>
  <c r="BA27" s="1"/>
  <c r="BB27" s="1"/>
  <c r="BC27" s="1"/>
  <c r="AM27"/>
  <c r="AA27"/>
  <c r="AC27" s="1"/>
  <c r="AD27" s="1"/>
  <c r="AE27" s="1"/>
  <c r="R27"/>
  <c r="S27" s="1"/>
  <c r="T27" s="1"/>
  <c r="Q27"/>
  <c r="L27"/>
  <c r="M27" s="1"/>
  <c r="N27" s="1"/>
  <c r="K27"/>
  <c r="CV26"/>
  <c r="CP26"/>
  <c r="CI26"/>
  <c r="CJ26" s="1"/>
  <c r="BW26"/>
  <c r="BY26" s="1"/>
  <c r="BZ26" s="1"/>
  <c r="CA26" s="1"/>
  <c r="BK26"/>
  <c r="BL26" s="1"/>
  <c r="AY26"/>
  <c r="BA26" s="1"/>
  <c r="BB26" s="1"/>
  <c r="BC26" s="1"/>
  <c r="AM26"/>
  <c r="AN26" s="1"/>
  <c r="AA26"/>
  <c r="AC26" s="1"/>
  <c r="AD26" s="1"/>
  <c r="AE26" s="1"/>
  <c r="R26"/>
  <c r="S26" s="1"/>
  <c r="T26" s="1"/>
  <c r="Q26"/>
  <c r="L26"/>
  <c r="M26" s="1"/>
  <c r="N26" s="1"/>
  <c r="K26"/>
  <c r="CV25"/>
  <c r="CP25"/>
  <c r="CI25"/>
  <c r="CK25" s="1"/>
  <c r="CL25" s="1"/>
  <c r="CM25" s="1"/>
  <c r="BW25"/>
  <c r="BX25" s="1"/>
  <c r="BK25"/>
  <c r="BM25" s="1"/>
  <c r="BN25" s="1"/>
  <c r="BO25" s="1"/>
  <c r="AY25"/>
  <c r="AZ25" s="1"/>
  <c r="AM25"/>
  <c r="AA25"/>
  <c r="AB25" s="1"/>
  <c r="R25"/>
  <c r="S25" s="1"/>
  <c r="T25" s="1"/>
  <c r="Q25"/>
  <c r="L25"/>
  <c r="M25" s="1"/>
  <c r="N25" s="1"/>
  <c r="K25"/>
  <c r="CV24"/>
  <c r="CP24"/>
  <c r="CI24"/>
  <c r="CJ24" s="1"/>
  <c r="BW24"/>
  <c r="BY24" s="1"/>
  <c r="BZ24" s="1"/>
  <c r="CA24" s="1"/>
  <c r="BK24"/>
  <c r="BL24" s="1"/>
  <c r="AY24"/>
  <c r="BA24" s="1"/>
  <c r="BB24" s="1"/>
  <c r="BC24" s="1"/>
  <c r="AM24"/>
  <c r="AN24" s="1"/>
  <c r="AA24"/>
  <c r="AC24" s="1"/>
  <c r="AD24" s="1"/>
  <c r="AE24" s="1"/>
  <c r="R24"/>
  <c r="S24" s="1"/>
  <c r="T24" s="1"/>
  <c r="Q24"/>
  <c r="L24"/>
  <c r="M24" s="1"/>
  <c r="N24" s="1"/>
  <c r="K24"/>
  <c r="CV23"/>
  <c r="CP23"/>
  <c r="CI23"/>
  <c r="CK23" s="1"/>
  <c r="CL23" s="1"/>
  <c r="CM23" s="1"/>
  <c r="BW23"/>
  <c r="BX23" s="1"/>
  <c r="BK23"/>
  <c r="BM23" s="1"/>
  <c r="BN23" s="1"/>
  <c r="BO23" s="1"/>
  <c r="AY23"/>
  <c r="AZ23" s="1"/>
  <c r="AM23"/>
  <c r="AA23"/>
  <c r="AB23" s="1"/>
  <c r="R23"/>
  <c r="S23" s="1"/>
  <c r="T23" s="1"/>
  <c r="Q23"/>
  <c r="L23"/>
  <c r="M23" s="1"/>
  <c r="N23" s="1"/>
  <c r="K23"/>
  <c r="CV22"/>
  <c r="CP22"/>
  <c r="CI22"/>
  <c r="CJ22" s="1"/>
  <c r="BW22"/>
  <c r="BY22" s="1"/>
  <c r="BZ22" s="1"/>
  <c r="CA22" s="1"/>
  <c r="BK22"/>
  <c r="BL22" s="1"/>
  <c r="AY22"/>
  <c r="BA22" s="1"/>
  <c r="BB22" s="1"/>
  <c r="BC22" s="1"/>
  <c r="AM22"/>
  <c r="AN22" s="1"/>
  <c r="AA22"/>
  <c r="AC22" s="1"/>
  <c r="AD22" s="1"/>
  <c r="AE22" s="1"/>
  <c r="R22"/>
  <c r="S22" s="1"/>
  <c r="T22" s="1"/>
  <c r="Q22"/>
  <c r="L22"/>
  <c r="M22" s="1"/>
  <c r="N22" s="1"/>
  <c r="K22"/>
  <c r="CV21"/>
  <c r="CP21"/>
  <c r="CI21"/>
  <c r="CK21" s="1"/>
  <c r="CL21" s="1"/>
  <c r="CM21" s="1"/>
  <c r="BW21"/>
  <c r="BX21" s="1"/>
  <c r="BK21"/>
  <c r="BM21" s="1"/>
  <c r="BN21" s="1"/>
  <c r="BO21" s="1"/>
  <c r="AY21"/>
  <c r="AZ21" s="1"/>
  <c r="AM21"/>
  <c r="AA21"/>
  <c r="AB21" s="1"/>
  <c r="R21"/>
  <c r="S21" s="1"/>
  <c r="T21" s="1"/>
  <c r="Q21"/>
  <c r="L21"/>
  <c r="M21" s="1"/>
  <c r="N21" s="1"/>
  <c r="K21"/>
  <c r="CV20"/>
  <c r="CP20"/>
  <c r="CI20"/>
  <c r="CJ20" s="1"/>
  <c r="BW20"/>
  <c r="BY20" s="1"/>
  <c r="BZ20" s="1"/>
  <c r="CA20" s="1"/>
  <c r="BK20"/>
  <c r="BL20" s="1"/>
  <c r="AY20"/>
  <c r="BA20" s="1"/>
  <c r="BB20" s="1"/>
  <c r="BC20" s="1"/>
  <c r="AM20"/>
  <c r="AN20" s="1"/>
  <c r="AA20"/>
  <c r="AC20" s="1"/>
  <c r="AD20" s="1"/>
  <c r="AE20" s="1"/>
  <c r="R20"/>
  <c r="S20" s="1"/>
  <c r="T20" s="1"/>
  <c r="Q20"/>
  <c r="L20"/>
  <c r="M20" s="1"/>
  <c r="N20" s="1"/>
  <c r="K20"/>
  <c r="CV19"/>
  <c r="CP19"/>
  <c r="CI19"/>
  <c r="CK19" s="1"/>
  <c r="CL19" s="1"/>
  <c r="CM19" s="1"/>
  <c r="BW19"/>
  <c r="BX19" s="1"/>
  <c r="BK19"/>
  <c r="BM19" s="1"/>
  <c r="BN19" s="1"/>
  <c r="BO19" s="1"/>
  <c r="AY19"/>
  <c r="AZ19" s="1"/>
  <c r="AM19"/>
  <c r="AA19"/>
  <c r="AB19" s="1"/>
  <c r="R19"/>
  <c r="S19" s="1"/>
  <c r="T19" s="1"/>
  <c r="Q19"/>
  <c r="L19"/>
  <c r="M19" s="1"/>
  <c r="N19" s="1"/>
  <c r="K19"/>
  <c r="CV51"/>
  <c r="CP51"/>
  <c r="CI51"/>
  <c r="CJ51" s="1"/>
  <c r="BW51"/>
  <c r="BY51" s="1"/>
  <c r="BZ51" s="1"/>
  <c r="CA51" s="1"/>
  <c r="BK51"/>
  <c r="BL51" s="1"/>
  <c r="AY51"/>
  <c r="BA51" s="1"/>
  <c r="BB51" s="1"/>
  <c r="BC51" s="1"/>
  <c r="AM51"/>
  <c r="AN51" s="1"/>
  <c r="AA51"/>
  <c r="AC51" s="1"/>
  <c r="AD51" s="1"/>
  <c r="AE51" s="1"/>
  <c r="R51"/>
  <c r="S51" s="1"/>
  <c r="T51" s="1"/>
  <c r="Q51"/>
  <c r="L51"/>
  <c r="M51" s="1"/>
  <c r="N51" s="1"/>
  <c r="K51"/>
  <c r="CV18"/>
  <c r="CP18"/>
  <c r="CI18"/>
  <c r="CK18" s="1"/>
  <c r="CL18" s="1"/>
  <c r="CM18" s="1"/>
  <c r="BW18"/>
  <c r="BX18" s="1"/>
  <c r="BK18"/>
  <c r="BM18" s="1"/>
  <c r="BN18" s="1"/>
  <c r="BO18" s="1"/>
  <c r="AY18"/>
  <c r="AZ18" s="1"/>
  <c r="AM18"/>
  <c r="AA18"/>
  <c r="AB18" s="1"/>
  <c r="R18"/>
  <c r="S18" s="1"/>
  <c r="T18" s="1"/>
  <c r="Q18"/>
  <c r="L18"/>
  <c r="M18" s="1"/>
  <c r="N18" s="1"/>
  <c r="K18"/>
  <c r="CV17"/>
  <c r="CP17"/>
  <c r="CI17"/>
  <c r="CJ17" s="1"/>
  <c r="BW17"/>
  <c r="BY17" s="1"/>
  <c r="BZ17" s="1"/>
  <c r="CA17" s="1"/>
  <c r="BK17"/>
  <c r="BL17" s="1"/>
  <c r="AY17"/>
  <c r="BA17" s="1"/>
  <c r="BB17" s="1"/>
  <c r="BC17" s="1"/>
  <c r="AM17"/>
  <c r="AA17"/>
  <c r="AC17" s="1"/>
  <c r="AD17" s="1"/>
  <c r="AE17" s="1"/>
  <c r="R17"/>
  <c r="S17" s="1"/>
  <c r="T17" s="1"/>
  <c r="Q17"/>
  <c r="L17"/>
  <c r="M17" s="1"/>
  <c r="N17" s="1"/>
  <c r="K17"/>
  <c r="CV16"/>
  <c r="CP16"/>
  <c r="CI16"/>
  <c r="CK16" s="1"/>
  <c r="CL16" s="1"/>
  <c r="CM16" s="1"/>
  <c r="BW16"/>
  <c r="BX16" s="1"/>
  <c r="BK16"/>
  <c r="BM16" s="1"/>
  <c r="BN16" s="1"/>
  <c r="BO16" s="1"/>
  <c r="AY16"/>
  <c r="AZ16" s="1"/>
  <c r="AM16"/>
  <c r="AN16" s="1"/>
  <c r="AA16"/>
  <c r="AB16" s="1"/>
  <c r="R16"/>
  <c r="S16" s="1"/>
  <c r="T16" s="1"/>
  <c r="Q16"/>
  <c r="L16"/>
  <c r="M16" s="1"/>
  <c r="N16" s="1"/>
  <c r="K16"/>
  <c r="CV15"/>
  <c r="CP15"/>
  <c r="CI15"/>
  <c r="CJ15" s="1"/>
  <c r="BW15"/>
  <c r="BY15" s="1"/>
  <c r="BZ15" s="1"/>
  <c r="CA15" s="1"/>
  <c r="BK15"/>
  <c r="BL15" s="1"/>
  <c r="AY15"/>
  <c r="BA15" s="1"/>
  <c r="BB15" s="1"/>
  <c r="BC15" s="1"/>
  <c r="AM15"/>
  <c r="AA15"/>
  <c r="AC15" s="1"/>
  <c r="AD15" s="1"/>
  <c r="AE15" s="1"/>
  <c r="R15"/>
  <c r="S15" s="1"/>
  <c r="T15" s="1"/>
  <c r="Q15"/>
  <c r="L15"/>
  <c r="M15" s="1"/>
  <c r="N15" s="1"/>
  <c r="K15"/>
  <c r="CV14"/>
  <c r="CP14"/>
  <c r="CI14"/>
  <c r="CK14" s="1"/>
  <c r="CL14" s="1"/>
  <c r="CM14" s="1"/>
  <c r="BW14"/>
  <c r="BX14" s="1"/>
  <c r="BK14"/>
  <c r="BM14" s="1"/>
  <c r="BN14" s="1"/>
  <c r="BO14" s="1"/>
  <c r="AY14"/>
  <c r="AZ14" s="1"/>
  <c r="AM14"/>
  <c r="AA14"/>
  <c r="AB14" s="1"/>
  <c r="R14"/>
  <c r="S14" s="1"/>
  <c r="T14" s="1"/>
  <c r="Q14"/>
  <c r="L14"/>
  <c r="M14" s="1"/>
  <c r="N14" s="1"/>
  <c r="K14"/>
  <c r="CV13"/>
  <c r="CP13"/>
  <c r="CI13"/>
  <c r="CJ13" s="1"/>
  <c r="BW13"/>
  <c r="BY13" s="1"/>
  <c r="BZ13" s="1"/>
  <c r="CA13" s="1"/>
  <c r="BK13"/>
  <c r="BL13" s="1"/>
  <c r="AY13"/>
  <c r="BA13" s="1"/>
  <c r="BB13" s="1"/>
  <c r="BC13" s="1"/>
  <c r="AM13"/>
  <c r="AA13"/>
  <c r="AC13" s="1"/>
  <c r="AD13" s="1"/>
  <c r="AE13" s="1"/>
  <c r="R13"/>
  <c r="S13" s="1"/>
  <c r="T13" s="1"/>
  <c r="Q13"/>
  <c r="L13"/>
  <c r="M13" s="1"/>
  <c r="N13" s="1"/>
  <c r="K13"/>
  <c r="CV53"/>
  <c r="CP53"/>
  <c r="CI53"/>
  <c r="CK53" s="1"/>
  <c r="CL53" s="1"/>
  <c r="CM53" s="1"/>
  <c r="BW53"/>
  <c r="BX53" s="1"/>
  <c r="BK53"/>
  <c r="BM53" s="1"/>
  <c r="BN53" s="1"/>
  <c r="BO53" s="1"/>
  <c r="AY53"/>
  <c r="AZ53" s="1"/>
  <c r="AM53"/>
  <c r="AN53" s="1"/>
  <c r="AA53"/>
  <c r="AB53" s="1"/>
  <c r="R53"/>
  <c r="S53" s="1"/>
  <c r="T53" s="1"/>
  <c r="Q53"/>
  <c r="L53"/>
  <c r="M53" s="1"/>
  <c r="N53" s="1"/>
  <c r="K53"/>
  <c r="CV12"/>
  <c r="CP12"/>
  <c r="CI12"/>
  <c r="CJ12" s="1"/>
  <c r="BW12"/>
  <c r="BY12" s="1"/>
  <c r="BZ12" s="1"/>
  <c r="CA12" s="1"/>
  <c r="BK12"/>
  <c r="BL12" s="1"/>
  <c r="AY12"/>
  <c r="BA12" s="1"/>
  <c r="BB12" s="1"/>
  <c r="BC12" s="1"/>
  <c r="AM12"/>
  <c r="AA12"/>
  <c r="AC12" s="1"/>
  <c r="AD12" s="1"/>
  <c r="AE12" s="1"/>
  <c r="R12"/>
  <c r="S12" s="1"/>
  <c r="T12" s="1"/>
  <c r="Q12"/>
  <c r="L12"/>
  <c r="M12" s="1"/>
  <c r="N12" s="1"/>
  <c r="K12"/>
  <c r="CV11"/>
  <c r="CP11"/>
  <c r="CI11"/>
  <c r="CK11" s="1"/>
  <c r="CL11" s="1"/>
  <c r="CM11" s="1"/>
  <c r="BW11"/>
  <c r="BY11" s="1"/>
  <c r="BZ11" s="1"/>
  <c r="CA11" s="1"/>
  <c r="BK11"/>
  <c r="BM11" s="1"/>
  <c r="BN11" s="1"/>
  <c r="BO11" s="1"/>
  <c r="AY11"/>
  <c r="BA11" s="1"/>
  <c r="BB11" s="1"/>
  <c r="BC11" s="1"/>
  <c r="AM11"/>
  <c r="AA11"/>
  <c r="AC11" s="1"/>
  <c r="AD11" s="1"/>
  <c r="AE11" s="1"/>
  <c r="R11"/>
  <c r="S11" s="1"/>
  <c r="T11" s="1"/>
  <c r="Q11"/>
  <c r="L11"/>
  <c r="M11" s="1"/>
  <c r="N11" s="1"/>
  <c r="K11"/>
  <c r="CV10"/>
  <c r="CP10"/>
  <c r="CI10"/>
  <c r="CK10" s="1"/>
  <c r="CL10" s="1"/>
  <c r="CM10" s="1"/>
  <c r="BW10"/>
  <c r="BY10" s="1"/>
  <c r="BZ10" s="1"/>
  <c r="CA10" s="1"/>
  <c r="BK10"/>
  <c r="BM10" s="1"/>
  <c r="BN10" s="1"/>
  <c r="BO10" s="1"/>
  <c r="AY10"/>
  <c r="BA10" s="1"/>
  <c r="BB10" s="1"/>
  <c r="BC10" s="1"/>
  <c r="AM10"/>
  <c r="AA10"/>
  <c r="AC10" s="1"/>
  <c r="AD10" s="1"/>
  <c r="AE10" s="1"/>
  <c r="R10"/>
  <c r="S10" s="1"/>
  <c r="T10" s="1"/>
  <c r="Q10"/>
  <c r="L10"/>
  <c r="M10" s="1"/>
  <c r="N10" s="1"/>
  <c r="K10"/>
  <c r="CV9"/>
  <c r="CP9"/>
  <c r="CI9"/>
  <c r="CK9" s="1"/>
  <c r="CL9" s="1"/>
  <c r="CM9" s="1"/>
  <c r="BW9"/>
  <c r="BY9" s="1"/>
  <c r="BZ9" s="1"/>
  <c r="CA9" s="1"/>
  <c r="BK9"/>
  <c r="BM9" s="1"/>
  <c r="BN9" s="1"/>
  <c r="BO9" s="1"/>
  <c r="AY9"/>
  <c r="BA9" s="1"/>
  <c r="BB9" s="1"/>
  <c r="BC9" s="1"/>
  <c r="AM9"/>
  <c r="AA9"/>
  <c r="AC9" s="1"/>
  <c r="AD9" s="1"/>
  <c r="AE9" s="1"/>
  <c r="R9"/>
  <c r="S9" s="1"/>
  <c r="T9" s="1"/>
  <c r="Q9"/>
  <c r="L9"/>
  <c r="M9" s="1"/>
  <c r="N9" s="1"/>
  <c r="K9"/>
  <c r="CV8"/>
  <c r="CP8"/>
  <c r="CI8"/>
  <c r="CK8" s="1"/>
  <c r="CL8" s="1"/>
  <c r="CM8" s="1"/>
  <c r="BW8"/>
  <c r="BY8" s="1"/>
  <c r="BZ8" s="1"/>
  <c r="CA8" s="1"/>
  <c r="BK8"/>
  <c r="BM8" s="1"/>
  <c r="BN8" s="1"/>
  <c r="BO8" s="1"/>
  <c r="AY8"/>
  <c r="BA8" s="1"/>
  <c r="BB8" s="1"/>
  <c r="BC8" s="1"/>
  <c r="AM8"/>
  <c r="AA8"/>
  <c r="AC8" s="1"/>
  <c r="AD8" s="1"/>
  <c r="AE8" s="1"/>
  <c r="R8"/>
  <c r="S8" s="1"/>
  <c r="T8" s="1"/>
  <c r="Q8"/>
  <c r="L8"/>
  <c r="M8" s="1"/>
  <c r="N8" s="1"/>
  <c r="K8"/>
  <c r="CV7"/>
  <c r="CP7"/>
  <c r="CI7"/>
  <c r="CK7" s="1"/>
  <c r="CL7" s="1"/>
  <c r="CM7" s="1"/>
  <c r="BW7"/>
  <c r="BY7" s="1"/>
  <c r="BZ7" s="1"/>
  <c r="CA7" s="1"/>
  <c r="BK7"/>
  <c r="BM7" s="1"/>
  <c r="BN7" s="1"/>
  <c r="BO7" s="1"/>
  <c r="AY7"/>
  <c r="BA7" s="1"/>
  <c r="BB7" s="1"/>
  <c r="BC7" s="1"/>
  <c r="AM7"/>
  <c r="AA7"/>
  <c r="AC7" s="1"/>
  <c r="AD7" s="1"/>
  <c r="AE7" s="1"/>
  <c r="R7"/>
  <c r="S7" s="1"/>
  <c r="T7" s="1"/>
  <c r="Q7"/>
  <c r="L7"/>
  <c r="M7" s="1"/>
  <c r="N7" s="1"/>
  <c r="K7"/>
  <c r="CV6"/>
  <c r="CP6"/>
  <c r="CI6"/>
  <c r="CK6" s="1"/>
  <c r="CL6" s="1"/>
  <c r="CM6" s="1"/>
  <c r="BW6"/>
  <c r="BY6" s="1"/>
  <c r="BZ6" s="1"/>
  <c r="CA6" s="1"/>
  <c r="BK6"/>
  <c r="BM6" s="1"/>
  <c r="BN6" s="1"/>
  <c r="BO6" s="1"/>
  <c r="AY6"/>
  <c r="BA6" s="1"/>
  <c r="BB6" s="1"/>
  <c r="BC6" s="1"/>
  <c r="AM6"/>
  <c r="AA6"/>
  <c r="AC6" s="1"/>
  <c r="AD6" s="1"/>
  <c r="AE6" s="1"/>
  <c r="R6"/>
  <c r="S6" s="1"/>
  <c r="T6" s="1"/>
  <c r="Q6"/>
  <c r="L6"/>
  <c r="M6" s="1"/>
  <c r="N6" s="1"/>
  <c r="K6"/>
  <c r="CV5"/>
  <c r="CP5"/>
  <c r="CI5"/>
  <c r="CK5" s="1"/>
  <c r="CL5" s="1"/>
  <c r="CM5" s="1"/>
  <c r="BW5"/>
  <c r="BY5" s="1"/>
  <c r="BZ5" s="1"/>
  <c r="CA5" s="1"/>
  <c r="BK5"/>
  <c r="BM5" s="1"/>
  <c r="BN5" s="1"/>
  <c r="BO5" s="1"/>
  <c r="AY5"/>
  <c r="BA5" s="1"/>
  <c r="BB5" s="1"/>
  <c r="BC5" s="1"/>
  <c r="AM5"/>
  <c r="AA5"/>
  <c r="AC5" s="1"/>
  <c r="AD5" s="1"/>
  <c r="AE5" s="1"/>
  <c r="R5"/>
  <c r="S5" s="1"/>
  <c r="T5" s="1"/>
  <c r="Q5"/>
  <c r="L5"/>
  <c r="M5" s="1"/>
  <c r="N5" s="1"/>
  <c r="K5"/>
  <c r="CV4"/>
  <c r="CP4"/>
  <c r="CI4"/>
  <c r="CK4" s="1"/>
  <c r="CL4" s="1"/>
  <c r="CM4" s="1"/>
  <c r="BW4"/>
  <c r="BY4" s="1"/>
  <c r="BZ4" s="1"/>
  <c r="CA4" s="1"/>
  <c r="BK4"/>
  <c r="BM4" s="1"/>
  <c r="BN4" s="1"/>
  <c r="BO4" s="1"/>
  <c r="AY4"/>
  <c r="BA4" s="1"/>
  <c r="BB4" s="1"/>
  <c r="BC4" s="1"/>
  <c r="AM4"/>
  <c r="AA4"/>
  <c r="AC4" s="1"/>
  <c r="AD4" s="1"/>
  <c r="AE4" s="1"/>
  <c r="R4"/>
  <c r="S4" s="1"/>
  <c r="T4" s="1"/>
  <c r="Q4"/>
  <c r="L4"/>
  <c r="M4" s="1"/>
  <c r="N4" s="1"/>
  <c r="K4"/>
  <c r="CV3"/>
  <c r="CP3"/>
  <c r="CI3"/>
  <c r="CK3" s="1"/>
  <c r="CL3" s="1"/>
  <c r="CM3" s="1"/>
  <c r="BW3"/>
  <c r="BY3" s="1"/>
  <c r="BZ3" s="1"/>
  <c r="CA3" s="1"/>
  <c r="BK3"/>
  <c r="BM3" s="1"/>
  <c r="BN3" s="1"/>
  <c r="BO3" s="1"/>
  <c r="AY3"/>
  <c r="BA3" s="1"/>
  <c r="BB3" s="1"/>
  <c r="BC3" s="1"/>
  <c r="AM3"/>
  <c r="AA3"/>
  <c r="AB3" s="1"/>
  <c r="R3"/>
  <c r="S3" s="1"/>
  <c r="T3" s="1"/>
  <c r="Q3"/>
  <c r="L3"/>
  <c r="M3" s="1"/>
  <c r="N3" s="1"/>
  <c r="K3"/>
  <c r="CV2"/>
  <c r="CP2"/>
  <c r="CI2"/>
  <c r="CK2" s="1"/>
  <c r="CL2" s="1"/>
  <c r="CM2" s="1"/>
  <c r="BW2"/>
  <c r="BY2" s="1"/>
  <c r="BZ2" s="1"/>
  <c r="CA2" s="1"/>
  <c r="BK2"/>
  <c r="BM2" s="1"/>
  <c r="BN2" s="1"/>
  <c r="BO2" s="1"/>
  <c r="AY2"/>
  <c r="BA2" s="1"/>
  <c r="BB2" s="1"/>
  <c r="BC2" s="1"/>
  <c r="AM2"/>
  <c r="AA2"/>
  <c r="AC2" s="1"/>
  <c r="AD2" s="1"/>
  <c r="R2"/>
  <c r="S2" s="1"/>
  <c r="T2" s="1"/>
  <c r="Q2"/>
  <c r="L2"/>
  <c r="M2" s="1"/>
  <c r="N2" s="1"/>
  <c r="K2"/>
  <c r="CU46" i="40"/>
  <c r="CW46" s="1"/>
  <c r="CX46" s="1"/>
  <c r="CY46" s="1"/>
  <c r="CI46"/>
  <c r="CJ46" s="1"/>
  <c r="BK46"/>
  <c r="BM46" s="1"/>
  <c r="BN46" s="1"/>
  <c r="BO46" s="1"/>
  <c r="AY46"/>
  <c r="AZ46" s="1"/>
  <c r="AM46"/>
  <c r="AA46"/>
  <c r="AB46" s="1"/>
  <c r="R46"/>
  <c r="S46" s="1"/>
  <c r="T46" s="1"/>
  <c r="Q46"/>
  <c r="L46"/>
  <c r="M46" s="1"/>
  <c r="N46" s="1"/>
  <c r="K46"/>
  <c r="CU45"/>
  <c r="CV45" s="1"/>
  <c r="CI45"/>
  <c r="CK45" s="1"/>
  <c r="CL45" s="1"/>
  <c r="CM45" s="1"/>
  <c r="BK45"/>
  <c r="BL45" s="1"/>
  <c r="AY45"/>
  <c r="BA45" s="1"/>
  <c r="BB45" s="1"/>
  <c r="BC45" s="1"/>
  <c r="AM45"/>
  <c r="AA45"/>
  <c r="AC45" s="1"/>
  <c r="AD45" s="1"/>
  <c r="AE45" s="1"/>
  <c r="R45"/>
  <c r="S45" s="1"/>
  <c r="T45" s="1"/>
  <c r="Q45"/>
  <c r="L45"/>
  <c r="M45" s="1"/>
  <c r="N45" s="1"/>
  <c r="K45"/>
  <c r="CU44"/>
  <c r="CW44" s="1"/>
  <c r="CX44" s="1"/>
  <c r="CY44" s="1"/>
  <c r="CI44"/>
  <c r="CJ44" s="1"/>
  <c r="BK44"/>
  <c r="BM44" s="1"/>
  <c r="BN44" s="1"/>
  <c r="BO44" s="1"/>
  <c r="AY44"/>
  <c r="AZ44" s="1"/>
  <c r="AM44"/>
  <c r="AA44"/>
  <c r="AB44" s="1"/>
  <c r="R44"/>
  <c r="S44" s="1"/>
  <c r="T44" s="1"/>
  <c r="Q44"/>
  <c r="L44"/>
  <c r="M44" s="1"/>
  <c r="N44" s="1"/>
  <c r="K44"/>
  <c r="CU43"/>
  <c r="CV43" s="1"/>
  <c r="CI43"/>
  <c r="CK43" s="1"/>
  <c r="CL43" s="1"/>
  <c r="CM43" s="1"/>
  <c r="BK43"/>
  <c r="BL43" s="1"/>
  <c r="AY43"/>
  <c r="BA43" s="1"/>
  <c r="BB43" s="1"/>
  <c r="BC43" s="1"/>
  <c r="AM43"/>
  <c r="AO43" s="1"/>
  <c r="AP43" s="1"/>
  <c r="AA43"/>
  <c r="AC43" s="1"/>
  <c r="AD43" s="1"/>
  <c r="AE43" s="1"/>
  <c r="R43"/>
  <c r="S43" s="1"/>
  <c r="T43" s="1"/>
  <c r="Q43"/>
  <c r="L43"/>
  <c r="M43" s="1"/>
  <c r="N43" s="1"/>
  <c r="K43"/>
  <c r="CU42"/>
  <c r="CW42" s="1"/>
  <c r="CX42" s="1"/>
  <c r="CY42" s="1"/>
  <c r="CI42"/>
  <c r="CJ42" s="1"/>
  <c r="BK42"/>
  <c r="BM42" s="1"/>
  <c r="BN42" s="1"/>
  <c r="BO42" s="1"/>
  <c r="AY42"/>
  <c r="AZ42" s="1"/>
  <c r="AM42"/>
  <c r="AA42"/>
  <c r="AB42" s="1"/>
  <c r="R42"/>
  <c r="S42" s="1"/>
  <c r="T42" s="1"/>
  <c r="Q42"/>
  <c r="L42"/>
  <c r="M42" s="1"/>
  <c r="N42" s="1"/>
  <c r="K42"/>
  <c r="CU41"/>
  <c r="CV41" s="1"/>
  <c r="CI41"/>
  <c r="CK41" s="1"/>
  <c r="CL41" s="1"/>
  <c r="CM41" s="1"/>
  <c r="BK41"/>
  <c r="BL41" s="1"/>
  <c r="AY41"/>
  <c r="BA41" s="1"/>
  <c r="BB41" s="1"/>
  <c r="BC41" s="1"/>
  <c r="AM41"/>
  <c r="AA41"/>
  <c r="AC41" s="1"/>
  <c r="AD41" s="1"/>
  <c r="AE41" s="1"/>
  <c r="R41"/>
  <c r="S41" s="1"/>
  <c r="T41" s="1"/>
  <c r="Q41"/>
  <c r="L41"/>
  <c r="M41" s="1"/>
  <c r="N41" s="1"/>
  <c r="K41"/>
  <c r="CU40"/>
  <c r="CW40" s="1"/>
  <c r="CX40" s="1"/>
  <c r="CY40" s="1"/>
  <c r="CI40"/>
  <c r="CJ40" s="1"/>
  <c r="BK40"/>
  <c r="BM40" s="1"/>
  <c r="BN40" s="1"/>
  <c r="BO40" s="1"/>
  <c r="AY40"/>
  <c r="AZ40" s="1"/>
  <c r="AM40"/>
  <c r="AA40"/>
  <c r="AB40" s="1"/>
  <c r="R40"/>
  <c r="S40" s="1"/>
  <c r="T40" s="1"/>
  <c r="Q40"/>
  <c r="L40"/>
  <c r="M40" s="1"/>
  <c r="N40" s="1"/>
  <c r="K40"/>
  <c r="CU39"/>
  <c r="CV39" s="1"/>
  <c r="CI39"/>
  <c r="CK39" s="1"/>
  <c r="CL39" s="1"/>
  <c r="CM39" s="1"/>
  <c r="BK39"/>
  <c r="BL39" s="1"/>
  <c r="AY39"/>
  <c r="BA39" s="1"/>
  <c r="BB39" s="1"/>
  <c r="BC39" s="1"/>
  <c r="AM39"/>
  <c r="AA39"/>
  <c r="AC39" s="1"/>
  <c r="AD39" s="1"/>
  <c r="AE39" s="1"/>
  <c r="R39"/>
  <c r="S39" s="1"/>
  <c r="T39" s="1"/>
  <c r="Q39"/>
  <c r="L39"/>
  <c r="M39" s="1"/>
  <c r="N39" s="1"/>
  <c r="K39"/>
  <c r="CU38"/>
  <c r="CW38" s="1"/>
  <c r="CX38" s="1"/>
  <c r="CY38" s="1"/>
  <c r="CI38"/>
  <c r="CJ38" s="1"/>
  <c r="BK38"/>
  <c r="BM38" s="1"/>
  <c r="BN38" s="1"/>
  <c r="BO38" s="1"/>
  <c r="AY38"/>
  <c r="AZ38" s="1"/>
  <c r="AM38"/>
  <c r="AA38"/>
  <c r="AB38" s="1"/>
  <c r="R38"/>
  <c r="S38" s="1"/>
  <c r="T38" s="1"/>
  <c r="Q38"/>
  <c r="L38"/>
  <c r="M38" s="1"/>
  <c r="N38" s="1"/>
  <c r="K38"/>
  <c r="CU37"/>
  <c r="CV37" s="1"/>
  <c r="CI37"/>
  <c r="CK37" s="1"/>
  <c r="CL37" s="1"/>
  <c r="CM37" s="1"/>
  <c r="BK37"/>
  <c r="BL37" s="1"/>
  <c r="AY37"/>
  <c r="BA37" s="1"/>
  <c r="BB37" s="1"/>
  <c r="BC37" s="1"/>
  <c r="AM37"/>
  <c r="AA37"/>
  <c r="AC37" s="1"/>
  <c r="AD37" s="1"/>
  <c r="AE37" s="1"/>
  <c r="R37"/>
  <c r="S37" s="1"/>
  <c r="T37" s="1"/>
  <c r="Q37"/>
  <c r="L37"/>
  <c r="M37" s="1"/>
  <c r="N37" s="1"/>
  <c r="K37"/>
  <c r="CU36"/>
  <c r="CW36" s="1"/>
  <c r="CX36" s="1"/>
  <c r="CY36" s="1"/>
  <c r="CI36"/>
  <c r="CJ36" s="1"/>
  <c r="BK36"/>
  <c r="BM36" s="1"/>
  <c r="BN36" s="1"/>
  <c r="BO36" s="1"/>
  <c r="AY36"/>
  <c r="AZ36" s="1"/>
  <c r="AM36"/>
  <c r="AA36"/>
  <c r="AB36" s="1"/>
  <c r="R36"/>
  <c r="S36" s="1"/>
  <c r="T36" s="1"/>
  <c r="Q36"/>
  <c r="L36"/>
  <c r="M36" s="1"/>
  <c r="N36" s="1"/>
  <c r="K36"/>
  <c r="CU35"/>
  <c r="CV35" s="1"/>
  <c r="CI35"/>
  <c r="CK35" s="1"/>
  <c r="CL35" s="1"/>
  <c r="CM35" s="1"/>
  <c r="BK35"/>
  <c r="BL35" s="1"/>
  <c r="AY35"/>
  <c r="BA35" s="1"/>
  <c r="BB35" s="1"/>
  <c r="BC35" s="1"/>
  <c r="AM35"/>
  <c r="AA35"/>
  <c r="AC35" s="1"/>
  <c r="AD35" s="1"/>
  <c r="AE35" s="1"/>
  <c r="R35"/>
  <c r="S35" s="1"/>
  <c r="T35" s="1"/>
  <c r="Q35"/>
  <c r="L35"/>
  <c r="M35" s="1"/>
  <c r="N35" s="1"/>
  <c r="K35"/>
  <c r="CU34"/>
  <c r="CW34" s="1"/>
  <c r="CX34" s="1"/>
  <c r="CY34" s="1"/>
  <c r="CI34"/>
  <c r="CJ34" s="1"/>
  <c r="BK34"/>
  <c r="BM34" s="1"/>
  <c r="BN34" s="1"/>
  <c r="BO34" s="1"/>
  <c r="AY34"/>
  <c r="AZ34" s="1"/>
  <c r="AM34"/>
  <c r="AA34"/>
  <c r="AB34" s="1"/>
  <c r="R34"/>
  <c r="S34" s="1"/>
  <c r="T34" s="1"/>
  <c r="Q34"/>
  <c r="L34"/>
  <c r="M34" s="1"/>
  <c r="N34" s="1"/>
  <c r="K34"/>
  <c r="CU33"/>
  <c r="CV33" s="1"/>
  <c r="CI33"/>
  <c r="CK33" s="1"/>
  <c r="CL33" s="1"/>
  <c r="CM33" s="1"/>
  <c r="BK33"/>
  <c r="BL33" s="1"/>
  <c r="AY33"/>
  <c r="BA33" s="1"/>
  <c r="BB33" s="1"/>
  <c r="BC33" s="1"/>
  <c r="AM33"/>
  <c r="AA33"/>
  <c r="AC33" s="1"/>
  <c r="AD33" s="1"/>
  <c r="AE33" s="1"/>
  <c r="R33"/>
  <c r="S33" s="1"/>
  <c r="T33" s="1"/>
  <c r="Q33"/>
  <c r="L33"/>
  <c r="M33" s="1"/>
  <c r="N33" s="1"/>
  <c r="K33"/>
  <c r="CU32"/>
  <c r="CW32" s="1"/>
  <c r="CX32" s="1"/>
  <c r="CY32" s="1"/>
  <c r="CI32"/>
  <c r="CK32" s="1"/>
  <c r="CL32" s="1"/>
  <c r="CM32" s="1"/>
  <c r="BK32"/>
  <c r="BM32" s="1"/>
  <c r="BN32" s="1"/>
  <c r="BO32" s="1"/>
  <c r="AY32"/>
  <c r="BA32" s="1"/>
  <c r="BB32" s="1"/>
  <c r="BC32" s="1"/>
  <c r="AM32"/>
  <c r="AA32"/>
  <c r="AC32" s="1"/>
  <c r="AD32" s="1"/>
  <c r="AE32" s="1"/>
  <c r="R32"/>
  <c r="S32" s="1"/>
  <c r="T32" s="1"/>
  <c r="Q32"/>
  <c r="L32"/>
  <c r="M32" s="1"/>
  <c r="N32" s="1"/>
  <c r="K32"/>
  <c r="CU31"/>
  <c r="CW31" s="1"/>
  <c r="CX31" s="1"/>
  <c r="CY31" s="1"/>
  <c r="CI31"/>
  <c r="CJ31" s="1"/>
  <c r="BK31"/>
  <c r="BM31" s="1"/>
  <c r="BN31" s="1"/>
  <c r="BO31" s="1"/>
  <c r="AY31"/>
  <c r="AZ31" s="1"/>
  <c r="AM31"/>
  <c r="AA31"/>
  <c r="AB31" s="1"/>
  <c r="R31"/>
  <c r="S31" s="1"/>
  <c r="T31" s="1"/>
  <c r="Q31"/>
  <c r="L31"/>
  <c r="M31" s="1"/>
  <c r="N31" s="1"/>
  <c r="K31"/>
  <c r="CU30"/>
  <c r="CV30" s="1"/>
  <c r="CI30"/>
  <c r="CK30" s="1"/>
  <c r="CL30" s="1"/>
  <c r="CM30" s="1"/>
  <c r="BK30"/>
  <c r="BL30" s="1"/>
  <c r="AY30"/>
  <c r="BA30" s="1"/>
  <c r="BB30" s="1"/>
  <c r="BC30" s="1"/>
  <c r="AM30"/>
  <c r="AA30"/>
  <c r="AC30" s="1"/>
  <c r="AD30" s="1"/>
  <c r="AE30" s="1"/>
  <c r="R30"/>
  <c r="S30" s="1"/>
  <c r="T30" s="1"/>
  <c r="Q30"/>
  <c r="L30"/>
  <c r="M30" s="1"/>
  <c r="N30" s="1"/>
  <c r="K30"/>
  <c r="DH62"/>
  <c r="DB62"/>
  <c r="CU62"/>
  <c r="CW62" s="1"/>
  <c r="CX62" s="1"/>
  <c r="CY62" s="1"/>
  <c r="CI62"/>
  <c r="CJ62" s="1"/>
  <c r="BK62"/>
  <c r="BM62" s="1"/>
  <c r="BN62" s="1"/>
  <c r="BO62" s="1"/>
  <c r="AY62"/>
  <c r="AZ62" s="1"/>
  <c r="AM62"/>
  <c r="AN62" s="1"/>
  <c r="AA62"/>
  <c r="AB62" s="1"/>
  <c r="R62"/>
  <c r="S62" s="1"/>
  <c r="T62" s="1"/>
  <c r="Q62"/>
  <c r="L62"/>
  <c r="M62" s="1"/>
  <c r="N62" s="1"/>
  <c r="K62"/>
  <c r="CU29"/>
  <c r="CV29" s="1"/>
  <c r="CI29"/>
  <c r="CK29" s="1"/>
  <c r="CL29" s="1"/>
  <c r="CM29" s="1"/>
  <c r="BK29"/>
  <c r="BL29" s="1"/>
  <c r="AY29"/>
  <c r="BA29" s="1"/>
  <c r="BB29" s="1"/>
  <c r="BC29" s="1"/>
  <c r="AM29"/>
  <c r="AA29"/>
  <c r="AC29" s="1"/>
  <c r="AD29" s="1"/>
  <c r="AE29" s="1"/>
  <c r="R29"/>
  <c r="S29" s="1"/>
  <c r="T29" s="1"/>
  <c r="Q29"/>
  <c r="L29"/>
  <c r="M29" s="1"/>
  <c r="N29" s="1"/>
  <c r="K29"/>
  <c r="CU28"/>
  <c r="CW28" s="1"/>
  <c r="CX28" s="1"/>
  <c r="CY28" s="1"/>
  <c r="CI28"/>
  <c r="CJ28" s="1"/>
  <c r="BK28"/>
  <c r="BM28" s="1"/>
  <c r="BN28" s="1"/>
  <c r="BO28" s="1"/>
  <c r="AY28"/>
  <c r="AZ28" s="1"/>
  <c r="AM28"/>
  <c r="AA28"/>
  <c r="AB28" s="1"/>
  <c r="R28"/>
  <c r="S28" s="1"/>
  <c r="T28" s="1"/>
  <c r="Q28"/>
  <c r="L28"/>
  <c r="M28" s="1"/>
  <c r="N28" s="1"/>
  <c r="K28"/>
  <c r="CU27"/>
  <c r="CV27" s="1"/>
  <c r="CI27"/>
  <c r="CK27" s="1"/>
  <c r="CL27" s="1"/>
  <c r="CM27" s="1"/>
  <c r="BK27"/>
  <c r="BL27" s="1"/>
  <c r="AY27"/>
  <c r="BA27" s="1"/>
  <c r="BB27" s="1"/>
  <c r="BC27" s="1"/>
  <c r="AM27"/>
  <c r="AA27"/>
  <c r="AC27" s="1"/>
  <c r="AD27" s="1"/>
  <c r="AE27" s="1"/>
  <c r="R27"/>
  <c r="S27" s="1"/>
  <c r="T27" s="1"/>
  <c r="Q27"/>
  <c r="L27"/>
  <c r="M27" s="1"/>
  <c r="N27" s="1"/>
  <c r="K27"/>
  <c r="CU26"/>
  <c r="CW26" s="1"/>
  <c r="CX26" s="1"/>
  <c r="CY26" s="1"/>
  <c r="CI26"/>
  <c r="CJ26" s="1"/>
  <c r="BK26"/>
  <c r="BM26" s="1"/>
  <c r="BN26" s="1"/>
  <c r="BO26" s="1"/>
  <c r="AY26"/>
  <c r="AZ26" s="1"/>
  <c r="AM26"/>
  <c r="AA26"/>
  <c r="AC26" s="1"/>
  <c r="AD26" s="1"/>
  <c r="AE26" s="1"/>
  <c r="R26"/>
  <c r="S26" s="1"/>
  <c r="T26" s="1"/>
  <c r="Q26"/>
  <c r="L26"/>
  <c r="M26" s="1"/>
  <c r="N26" s="1"/>
  <c r="K26"/>
  <c r="CU25"/>
  <c r="CW25" s="1"/>
  <c r="CX25" s="1"/>
  <c r="CY25" s="1"/>
  <c r="CI25"/>
  <c r="CJ25" s="1"/>
  <c r="BK25"/>
  <c r="BM25" s="1"/>
  <c r="BN25" s="1"/>
  <c r="BO25" s="1"/>
  <c r="AY25"/>
  <c r="AZ25" s="1"/>
  <c r="AM25"/>
  <c r="AA25"/>
  <c r="AB25" s="1"/>
  <c r="R25"/>
  <c r="S25" s="1"/>
  <c r="T25" s="1"/>
  <c r="Q25"/>
  <c r="L25"/>
  <c r="M25" s="1"/>
  <c r="N25" s="1"/>
  <c r="K25"/>
  <c r="CU24"/>
  <c r="CV24" s="1"/>
  <c r="CI24"/>
  <c r="CK24" s="1"/>
  <c r="CL24" s="1"/>
  <c r="CM24" s="1"/>
  <c r="BK24"/>
  <c r="BL24" s="1"/>
  <c r="AY24"/>
  <c r="BA24" s="1"/>
  <c r="BB24" s="1"/>
  <c r="BC24" s="1"/>
  <c r="AM24"/>
  <c r="AA24"/>
  <c r="AC24" s="1"/>
  <c r="AD24" s="1"/>
  <c r="AE24" s="1"/>
  <c r="R24"/>
  <c r="S24" s="1"/>
  <c r="T24" s="1"/>
  <c r="Q24"/>
  <c r="L24"/>
  <c r="M24" s="1"/>
  <c r="N24" s="1"/>
  <c r="K24"/>
  <c r="CU23"/>
  <c r="CW23" s="1"/>
  <c r="CX23" s="1"/>
  <c r="CY23" s="1"/>
  <c r="CI23"/>
  <c r="CJ23" s="1"/>
  <c r="BK23"/>
  <c r="BM23" s="1"/>
  <c r="BN23" s="1"/>
  <c r="BO23" s="1"/>
  <c r="AY23"/>
  <c r="AZ23" s="1"/>
  <c r="AM23"/>
  <c r="AA23"/>
  <c r="AB23" s="1"/>
  <c r="R23"/>
  <c r="S23" s="1"/>
  <c r="T23" s="1"/>
  <c r="Q23"/>
  <c r="L23"/>
  <c r="M23" s="1"/>
  <c r="N23" s="1"/>
  <c r="K23"/>
  <c r="CU22"/>
  <c r="CV22" s="1"/>
  <c r="CI22"/>
  <c r="CK22" s="1"/>
  <c r="CL22" s="1"/>
  <c r="CM22" s="1"/>
  <c r="BK22"/>
  <c r="BL22" s="1"/>
  <c r="AY22"/>
  <c r="BA22" s="1"/>
  <c r="BB22" s="1"/>
  <c r="BC22" s="1"/>
  <c r="AM22"/>
  <c r="AA22"/>
  <c r="AC22" s="1"/>
  <c r="AD22" s="1"/>
  <c r="AE22" s="1"/>
  <c r="R22"/>
  <c r="S22" s="1"/>
  <c r="T22" s="1"/>
  <c r="Q22"/>
  <c r="L22"/>
  <c r="M22" s="1"/>
  <c r="N22" s="1"/>
  <c r="K22"/>
  <c r="CU21"/>
  <c r="CW21" s="1"/>
  <c r="CX21" s="1"/>
  <c r="CY21" s="1"/>
  <c r="CI21"/>
  <c r="CJ21" s="1"/>
  <c r="BK21"/>
  <c r="BM21" s="1"/>
  <c r="BN21" s="1"/>
  <c r="BO21" s="1"/>
  <c r="AY21"/>
  <c r="AZ21" s="1"/>
  <c r="AM21"/>
  <c r="AA21"/>
  <c r="AB21" s="1"/>
  <c r="R21"/>
  <c r="S21" s="1"/>
  <c r="T21" s="1"/>
  <c r="Q21"/>
  <c r="L21"/>
  <c r="M21" s="1"/>
  <c r="N21" s="1"/>
  <c r="K21"/>
  <c r="CU20"/>
  <c r="CV20" s="1"/>
  <c r="CI20"/>
  <c r="CK20" s="1"/>
  <c r="CL20" s="1"/>
  <c r="CM20" s="1"/>
  <c r="BK20"/>
  <c r="BL20" s="1"/>
  <c r="AY20"/>
  <c r="BA20" s="1"/>
  <c r="BB20" s="1"/>
  <c r="BC20" s="1"/>
  <c r="AM20"/>
  <c r="AA20"/>
  <c r="AC20" s="1"/>
  <c r="AD20" s="1"/>
  <c r="AE20" s="1"/>
  <c r="R20"/>
  <c r="S20" s="1"/>
  <c r="T20" s="1"/>
  <c r="Q20"/>
  <c r="L20"/>
  <c r="M20" s="1"/>
  <c r="N20" s="1"/>
  <c r="K20"/>
  <c r="CU19"/>
  <c r="CW19" s="1"/>
  <c r="CX19" s="1"/>
  <c r="CY19" s="1"/>
  <c r="CI19"/>
  <c r="CJ19" s="1"/>
  <c r="BK19"/>
  <c r="BM19" s="1"/>
  <c r="BN19" s="1"/>
  <c r="BO19" s="1"/>
  <c r="AY19"/>
  <c r="AZ19" s="1"/>
  <c r="AM19"/>
  <c r="AA19"/>
  <c r="AB19" s="1"/>
  <c r="R19"/>
  <c r="S19" s="1"/>
  <c r="T19" s="1"/>
  <c r="Q19"/>
  <c r="L19"/>
  <c r="M19" s="1"/>
  <c r="N19" s="1"/>
  <c r="K19"/>
  <c r="CU18"/>
  <c r="CV18" s="1"/>
  <c r="CI18"/>
  <c r="CK18" s="1"/>
  <c r="CL18" s="1"/>
  <c r="CM18" s="1"/>
  <c r="BK18"/>
  <c r="BL18" s="1"/>
  <c r="AY18"/>
  <c r="BA18" s="1"/>
  <c r="BB18" s="1"/>
  <c r="BC18" s="1"/>
  <c r="AM18"/>
  <c r="AA18"/>
  <c r="AC18" s="1"/>
  <c r="AD18" s="1"/>
  <c r="AE18" s="1"/>
  <c r="R18"/>
  <c r="S18" s="1"/>
  <c r="T18" s="1"/>
  <c r="Q18"/>
  <c r="L18"/>
  <c r="M18" s="1"/>
  <c r="N18" s="1"/>
  <c r="K18"/>
  <c r="CU17"/>
  <c r="CW17" s="1"/>
  <c r="CX17" s="1"/>
  <c r="CY17" s="1"/>
  <c r="CI17"/>
  <c r="CJ17" s="1"/>
  <c r="BK17"/>
  <c r="BM17" s="1"/>
  <c r="BN17" s="1"/>
  <c r="BO17" s="1"/>
  <c r="AY17"/>
  <c r="AZ17" s="1"/>
  <c r="AM17"/>
  <c r="AA17"/>
  <c r="AB17" s="1"/>
  <c r="R17"/>
  <c r="S17" s="1"/>
  <c r="T17" s="1"/>
  <c r="Q17"/>
  <c r="L17"/>
  <c r="M17" s="1"/>
  <c r="N17" s="1"/>
  <c r="K17"/>
  <c r="CU16"/>
  <c r="CV16" s="1"/>
  <c r="CI16"/>
  <c r="CK16" s="1"/>
  <c r="CL16" s="1"/>
  <c r="CM16" s="1"/>
  <c r="BK16"/>
  <c r="BL16" s="1"/>
  <c r="AY16"/>
  <c r="BA16" s="1"/>
  <c r="BB16" s="1"/>
  <c r="BC16" s="1"/>
  <c r="AM16"/>
  <c r="AA16"/>
  <c r="AC16" s="1"/>
  <c r="AD16" s="1"/>
  <c r="AE16" s="1"/>
  <c r="R16"/>
  <c r="S16" s="1"/>
  <c r="T16" s="1"/>
  <c r="Q16"/>
  <c r="L16"/>
  <c r="M16" s="1"/>
  <c r="N16" s="1"/>
  <c r="K16"/>
  <c r="CU15"/>
  <c r="CW15" s="1"/>
  <c r="CX15" s="1"/>
  <c r="CY15" s="1"/>
  <c r="CI15"/>
  <c r="CJ15" s="1"/>
  <c r="BK15"/>
  <c r="BM15" s="1"/>
  <c r="BN15" s="1"/>
  <c r="BO15" s="1"/>
  <c r="AY15"/>
  <c r="AZ15" s="1"/>
  <c r="AM15"/>
  <c r="AA15"/>
  <c r="AB15" s="1"/>
  <c r="R15"/>
  <c r="S15" s="1"/>
  <c r="T15" s="1"/>
  <c r="Q15"/>
  <c r="L15"/>
  <c r="M15" s="1"/>
  <c r="N15" s="1"/>
  <c r="K15"/>
  <c r="CU14"/>
  <c r="CV14" s="1"/>
  <c r="CI14"/>
  <c r="CK14" s="1"/>
  <c r="CL14" s="1"/>
  <c r="CM14" s="1"/>
  <c r="BK14"/>
  <c r="BL14" s="1"/>
  <c r="AY14"/>
  <c r="BA14" s="1"/>
  <c r="BB14" s="1"/>
  <c r="BC14" s="1"/>
  <c r="AM14"/>
  <c r="AA14"/>
  <c r="AC14" s="1"/>
  <c r="AD14" s="1"/>
  <c r="AE14" s="1"/>
  <c r="R14"/>
  <c r="S14" s="1"/>
  <c r="T14" s="1"/>
  <c r="Q14"/>
  <c r="L14"/>
  <c r="M14" s="1"/>
  <c r="N14" s="1"/>
  <c r="K14"/>
  <c r="CU13"/>
  <c r="CW13" s="1"/>
  <c r="CX13" s="1"/>
  <c r="CY13" s="1"/>
  <c r="CI13"/>
  <c r="CJ13" s="1"/>
  <c r="BK13"/>
  <c r="BM13" s="1"/>
  <c r="BN13" s="1"/>
  <c r="BO13" s="1"/>
  <c r="AY13"/>
  <c r="AZ13" s="1"/>
  <c r="AM13"/>
  <c r="AA13"/>
  <c r="AB13" s="1"/>
  <c r="R13"/>
  <c r="S13" s="1"/>
  <c r="T13" s="1"/>
  <c r="Q13"/>
  <c r="L13"/>
  <c r="M13" s="1"/>
  <c r="N13" s="1"/>
  <c r="K13"/>
  <c r="CU64"/>
  <c r="CV64" s="1"/>
  <c r="CI64"/>
  <c r="CK64" s="1"/>
  <c r="CL64" s="1"/>
  <c r="CM64" s="1"/>
  <c r="BK64"/>
  <c r="BL64" s="1"/>
  <c r="AY64"/>
  <c r="BA64" s="1"/>
  <c r="BB64" s="1"/>
  <c r="BC64" s="1"/>
  <c r="AM64"/>
  <c r="AA64"/>
  <c r="AC64" s="1"/>
  <c r="AD64" s="1"/>
  <c r="AE64" s="1"/>
  <c r="R64"/>
  <c r="S64" s="1"/>
  <c r="T64" s="1"/>
  <c r="Q64"/>
  <c r="L64"/>
  <c r="M64" s="1"/>
  <c r="N64" s="1"/>
  <c r="K64"/>
  <c r="CU12"/>
  <c r="CW12" s="1"/>
  <c r="CX12" s="1"/>
  <c r="CY12" s="1"/>
  <c r="CI12"/>
  <c r="CJ12" s="1"/>
  <c r="BK12"/>
  <c r="BM12" s="1"/>
  <c r="BN12" s="1"/>
  <c r="BO12" s="1"/>
  <c r="AY12"/>
  <c r="AZ12" s="1"/>
  <c r="AM12"/>
  <c r="AA12"/>
  <c r="AB12" s="1"/>
  <c r="R12"/>
  <c r="S12" s="1"/>
  <c r="T12" s="1"/>
  <c r="Q12"/>
  <c r="L12"/>
  <c r="M12" s="1"/>
  <c r="N12" s="1"/>
  <c r="K12"/>
  <c r="CU65"/>
  <c r="CV65" s="1"/>
  <c r="CI65"/>
  <c r="CK65" s="1"/>
  <c r="CL65" s="1"/>
  <c r="CM65" s="1"/>
  <c r="BK65"/>
  <c r="BL65" s="1"/>
  <c r="AY65"/>
  <c r="BA65" s="1"/>
  <c r="BB65" s="1"/>
  <c r="BC65" s="1"/>
  <c r="AM65"/>
  <c r="AA65"/>
  <c r="AC65" s="1"/>
  <c r="AD65" s="1"/>
  <c r="AE65" s="1"/>
  <c r="R65"/>
  <c r="S65" s="1"/>
  <c r="T65" s="1"/>
  <c r="Q65"/>
  <c r="L65"/>
  <c r="M65" s="1"/>
  <c r="N65" s="1"/>
  <c r="K65"/>
  <c r="CU11"/>
  <c r="CW11" s="1"/>
  <c r="CX11" s="1"/>
  <c r="CY11" s="1"/>
  <c r="CI11"/>
  <c r="CJ11" s="1"/>
  <c r="BK11"/>
  <c r="BM11" s="1"/>
  <c r="BN11" s="1"/>
  <c r="BO11" s="1"/>
  <c r="AY11"/>
  <c r="AZ11" s="1"/>
  <c r="AM11"/>
  <c r="AA11"/>
  <c r="AB11" s="1"/>
  <c r="R11"/>
  <c r="S11" s="1"/>
  <c r="T11" s="1"/>
  <c r="Q11"/>
  <c r="L11"/>
  <c r="M11" s="1"/>
  <c r="N11" s="1"/>
  <c r="K11"/>
  <c r="CU63"/>
  <c r="CV63" s="1"/>
  <c r="CI63"/>
  <c r="CK63" s="1"/>
  <c r="CL63" s="1"/>
  <c r="CM63" s="1"/>
  <c r="BK63"/>
  <c r="BL63" s="1"/>
  <c r="AY63"/>
  <c r="BA63" s="1"/>
  <c r="BB63" s="1"/>
  <c r="BC63" s="1"/>
  <c r="AM63"/>
  <c r="AA63"/>
  <c r="AC63" s="1"/>
  <c r="AD63" s="1"/>
  <c r="AE63" s="1"/>
  <c r="R63"/>
  <c r="S63" s="1"/>
  <c r="T63" s="1"/>
  <c r="Q63"/>
  <c r="L63"/>
  <c r="M63" s="1"/>
  <c r="N63" s="1"/>
  <c r="K63"/>
  <c r="CU10"/>
  <c r="CW10" s="1"/>
  <c r="CX10" s="1"/>
  <c r="CY10" s="1"/>
  <c r="CI10"/>
  <c r="CJ10" s="1"/>
  <c r="BK10"/>
  <c r="BM10" s="1"/>
  <c r="BN10" s="1"/>
  <c r="BO10" s="1"/>
  <c r="AY10"/>
  <c r="AZ10" s="1"/>
  <c r="AM10"/>
  <c r="AA10"/>
  <c r="AB10" s="1"/>
  <c r="R10"/>
  <c r="S10" s="1"/>
  <c r="T10" s="1"/>
  <c r="Q10"/>
  <c r="L10"/>
  <c r="M10" s="1"/>
  <c r="N10" s="1"/>
  <c r="K10"/>
  <c r="CU9"/>
  <c r="CV9" s="1"/>
  <c r="CI9"/>
  <c r="CK9" s="1"/>
  <c r="CL9" s="1"/>
  <c r="CM9" s="1"/>
  <c r="BK9"/>
  <c r="BL9" s="1"/>
  <c r="AY9"/>
  <c r="BA9" s="1"/>
  <c r="BB9" s="1"/>
  <c r="BC9" s="1"/>
  <c r="AM9"/>
  <c r="AA9"/>
  <c r="AC9" s="1"/>
  <c r="AD9" s="1"/>
  <c r="AE9" s="1"/>
  <c r="R9"/>
  <c r="S9" s="1"/>
  <c r="T9" s="1"/>
  <c r="Q9"/>
  <c r="L9"/>
  <c r="M9" s="1"/>
  <c r="N9" s="1"/>
  <c r="K9"/>
  <c r="CU8"/>
  <c r="CW8" s="1"/>
  <c r="CX8" s="1"/>
  <c r="CY8" s="1"/>
  <c r="CI8"/>
  <c r="CJ8" s="1"/>
  <c r="BK8"/>
  <c r="BM8" s="1"/>
  <c r="BN8" s="1"/>
  <c r="BO8" s="1"/>
  <c r="AY8"/>
  <c r="AZ8" s="1"/>
  <c r="AM8"/>
  <c r="AA8"/>
  <c r="AB8" s="1"/>
  <c r="R8"/>
  <c r="S8" s="1"/>
  <c r="T8" s="1"/>
  <c r="Q8"/>
  <c r="L8"/>
  <c r="M8" s="1"/>
  <c r="N8" s="1"/>
  <c r="K8"/>
  <c r="CU7"/>
  <c r="CV7" s="1"/>
  <c r="CI7"/>
  <c r="CK7" s="1"/>
  <c r="CL7" s="1"/>
  <c r="CM7" s="1"/>
  <c r="BK7"/>
  <c r="BL7" s="1"/>
  <c r="AY7"/>
  <c r="BA7" s="1"/>
  <c r="BB7" s="1"/>
  <c r="BC7" s="1"/>
  <c r="AM7"/>
  <c r="AA7"/>
  <c r="AC7" s="1"/>
  <c r="AD7" s="1"/>
  <c r="AE7" s="1"/>
  <c r="R7"/>
  <c r="S7" s="1"/>
  <c r="T7" s="1"/>
  <c r="Q7"/>
  <c r="L7"/>
  <c r="M7" s="1"/>
  <c r="N7" s="1"/>
  <c r="K7"/>
  <c r="CU6"/>
  <c r="CW6" s="1"/>
  <c r="CX6" s="1"/>
  <c r="CY6" s="1"/>
  <c r="CI6"/>
  <c r="CJ6" s="1"/>
  <c r="BK6"/>
  <c r="BM6" s="1"/>
  <c r="BN6" s="1"/>
  <c r="BO6" s="1"/>
  <c r="AY6"/>
  <c r="AZ6" s="1"/>
  <c r="AM6"/>
  <c r="AA6"/>
  <c r="AB6" s="1"/>
  <c r="R6"/>
  <c r="S6" s="1"/>
  <c r="T6" s="1"/>
  <c r="Q6"/>
  <c r="L6"/>
  <c r="M6" s="1"/>
  <c r="N6" s="1"/>
  <c r="K6"/>
  <c r="CU5"/>
  <c r="CV5" s="1"/>
  <c r="CI5"/>
  <c r="CK5" s="1"/>
  <c r="CL5" s="1"/>
  <c r="CM5" s="1"/>
  <c r="BK5"/>
  <c r="BL5" s="1"/>
  <c r="AY5"/>
  <c r="BA5" s="1"/>
  <c r="BB5" s="1"/>
  <c r="BC5" s="1"/>
  <c r="AM5"/>
  <c r="AA5"/>
  <c r="AC5" s="1"/>
  <c r="AD5" s="1"/>
  <c r="AE5" s="1"/>
  <c r="R5"/>
  <c r="S5" s="1"/>
  <c r="T5" s="1"/>
  <c r="Q5"/>
  <c r="L5"/>
  <c r="M5" s="1"/>
  <c r="N5" s="1"/>
  <c r="K5"/>
  <c r="CU4"/>
  <c r="CW4" s="1"/>
  <c r="CX4" s="1"/>
  <c r="CY4" s="1"/>
  <c r="CI4"/>
  <c r="CJ4" s="1"/>
  <c r="BK4"/>
  <c r="BM4" s="1"/>
  <c r="BN4" s="1"/>
  <c r="BO4" s="1"/>
  <c r="AY4"/>
  <c r="BA4" s="1"/>
  <c r="BB4" s="1"/>
  <c r="BC4" s="1"/>
  <c r="AM4"/>
  <c r="AA4"/>
  <c r="AC4" s="1"/>
  <c r="AD4" s="1"/>
  <c r="AE4" s="1"/>
  <c r="R4"/>
  <c r="S4" s="1"/>
  <c r="T4" s="1"/>
  <c r="Q4"/>
  <c r="L4"/>
  <c r="M4" s="1"/>
  <c r="N4" s="1"/>
  <c r="K4"/>
  <c r="CW3"/>
  <c r="CX3" s="1"/>
  <c r="CY3" s="1"/>
  <c r="CK3"/>
  <c r="CL3" s="1"/>
  <c r="CM3" s="1"/>
  <c r="BK3"/>
  <c r="BM3" s="1"/>
  <c r="BN3" s="1"/>
  <c r="BO3" s="1"/>
  <c r="AM3"/>
  <c r="AC3"/>
  <c r="AD3" s="1"/>
  <c r="S3"/>
  <c r="T3" s="1"/>
  <c r="Q3"/>
  <c r="M3"/>
  <c r="N3" s="1"/>
  <c r="K3"/>
  <c r="CU2"/>
  <c r="CW2" s="1"/>
  <c r="CX2" s="1"/>
  <c r="CY2" s="1"/>
  <c r="BK2"/>
  <c r="BM2" s="1"/>
  <c r="BN2" s="1"/>
  <c r="BO2" s="1"/>
  <c r="AY2"/>
  <c r="BA2" s="1"/>
  <c r="BB2" s="1"/>
  <c r="BC2" s="1"/>
  <c r="AM2"/>
  <c r="AA2"/>
  <c r="AC2" s="1"/>
  <c r="AD2" s="1"/>
  <c r="AE2" s="1"/>
  <c r="R2"/>
  <c r="S2" s="1"/>
  <c r="T2" s="1"/>
  <c r="Q2"/>
  <c r="L2"/>
  <c r="M2" s="1"/>
  <c r="N2" s="1"/>
  <c r="K2"/>
  <c r="DB50" i="38"/>
  <c r="DD50" s="1"/>
  <c r="DE50" s="1"/>
  <c r="DF50" s="1"/>
  <c r="CP50"/>
  <c r="CR50" s="1"/>
  <c r="CS50" s="1"/>
  <c r="CT50" s="1"/>
  <c r="AY50"/>
  <c r="BA50" s="1"/>
  <c r="BB50" s="1"/>
  <c r="BC50" s="1"/>
  <c r="AM50"/>
  <c r="AA50"/>
  <c r="AC50" s="1"/>
  <c r="AD50" s="1"/>
  <c r="AE50" s="1"/>
  <c r="R50"/>
  <c r="S50" s="1"/>
  <c r="T50" s="1"/>
  <c r="Q50"/>
  <c r="L50"/>
  <c r="M50" s="1"/>
  <c r="N50" s="1"/>
  <c r="K50"/>
  <c r="DB49"/>
  <c r="DD49" s="1"/>
  <c r="DE49" s="1"/>
  <c r="DF49" s="1"/>
  <c r="CP49"/>
  <c r="CR49" s="1"/>
  <c r="CS49" s="1"/>
  <c r="CT49" s="1"/>
  <c r="AY49"/>
  <c r="BA49" s="1"/>
  <c r="BB49" s="1"/>
  <c r="BC49" s="1"/>
  <c r="AM49"/>
  <c r="AA49"/>
  <c r="AC49" s="1"/>
  <c r="AD49" s="1"/>
  <c r="AE49" s="1"/>
  <c r="R49"/>
  <c r="S49" s="1"/>
  <c r="T49" s="1"/>
  <c r="Q49"/>
  <c r="L49"/>
  <c r="M49" s="1"/>
  <c r="N49" s="1"/>
  <c r="K49"/>
  <c r="DB48"/>
  <c r="DD48" s="1"/>
  <c r="DE48" s="1"/>
  <c r="DF48" s="1"/>
  <c r="CP48"/>
  <c r="CR48" s="1"/>
  <c r="CS48" s="1"/>
  <c r="CT48" s="1"/>
  <c r="AY48"/>
  <c r="BA48" s="1"/>
  <c r="BB48" s="1"/>
  <c r="BC48" s="1"/>
  <c r="AM48"/>
  <c r="AA48"/>
  <c r="AC48" s="1"/>
  <c r="AD48" s="1"/>
  <c r="AE48" s="1"/>
  <c r="R48"/>
  <c r="S48" s="1"/>
  <c r="T48" s="1"/>
  <c r="Q48"/>
  <c r="L48"/>
  <c r="M48" s="1"/>
  <c r="N48" s="1"/>
  <c r="K48"/>
  <c r="DB47"/>
  <c r="DD47" s="1"/>
  <c r="DE47" s="1"/>
  <c r="DF47" s="1"/>
  <c r="CP47"/>
  <c r="CR47" s="1"/>
  <c r="CS47" s="1"/>
  <c r="CT47" s="1"/>
  <c r="AY47"/>
  <c r="BA47" s="1"/>
  <c r="BB47" s="1"/>
  <c r="BC47" s="1"/>
  <c r="AM47"/>
  <c r="AN47" s="1"/>
  <c r="AA47"/>
  <c r="AC47" s="1"/>
  <c r="AD47" s="1"/>
  <c r="AE47" s="1"/>
  <c r="R47"/>
  <c r="S47" s="1"/>
  <c r="T47" s="1"/>
  <c r="Q47"/>
  <c r="L47"/>
  <c r="M47" s="1"/>
  <c r="N47" s="1"/>
  <c r="K47"/>
  <c r="DB46"/>
  <c r="DD46" s="1"/>
  <c r="DE46" s="1"/>
  <c r="DF46" s="1"/>
  <c r="CP46"/>
  <c r="CR46" s="1"/>
  <c r="CS46" s="1"/>
  <c r="CT46" s="1"/>
  <c r="AY46"/>
  <c r="BA46" s="1"/>
  <c r="BB46" s="1"/>
  <c r="BC46" s="1"/>
  <c r="AM46"/>
  <c r="AA46"/>
  <c r="AC46" s="1"/>
  <c r="AD46" s="1"/>
  <c r="AE46" s="1"/>
  <c r="R46"/>
  <c r="S46" s="1"/>
  <c r="T46" s="1"/>
  <c r="Q46"/>
  <c r="L46"/>
  <c r="M46" s="1"/>
  <c r="N46" s="1"/>
  <c r="K46"/>
  <c r="DB45"/>
  <c r="DD45" s="1"/>
  <c r="DE45" s="1"/>
  <c r="DF45" s="1"/>
  <c r="CP45"/>
  <c r="CR45" s="1"/>
  <c r="CS45" s="1"/>
  <c r="CT45" s="1"/>
  <c r="AY45"/>
  <c r="BA45" s="1"/>
  <c r="BB45" s="1"/>
  <c r="BC45" s="1"/>
  <c r="AM45"/>
  <c r="AA45"/>
  <c r="AC45" s="1"/>
  <c r="AD45" s="1"/>
  <c r="AE45" s="1"/>
  <c r="R45"/>
  <c r="S45" s="1"/>
  <c r="T45" s="1"/>
  <c r="Q45"/>
  <c r="L45"/>
  <c r="M45" s="1"/>
  <c r="N45" s="1"/>
  <c r="K45"/>
  <c r="DB44"/>
  <c r="DD44" s="1"/>
  <c r="DE44" s="1"/>
  <c r="DF44" s="1"/>
  <c r="CP44"/>
  <c r="CR44" s="1"/>
  <c r="CS44" s="1"/>
  <c r="CT44" s="1"/>
  <c r="AY44"/>
  <c r="BA44" s="1"/>
  <c r="BB44" s="1"/>
  <c r="BC44" s="1"/>
  <c r="AM44"/>
  <c r="AA44"/>
  <c r="AC44" s="1"/>
  <c r="AD44" s="1"/>
  <c r="AE44" s="1"/>
  <c r="R44"/>
  <c r="S44" s="1"/>
  <c r="T44" s="1"/>
  <c r="Q44"/>
  <c r="L44"/>
  <c r="M44" s="1"/>
  <c r="N44" s="1"/>
  <c r="K44"/>
  <c r="DB43"/>
  <c r="DD43" s="1"/>
  <c r="DE43" s="1"/>
  <c r="DF43" s="1"/>
  <c r="CP43"/>
  <c r="CQ43" s="1"/>
  <c r="AY43"/>
  <c r="AZ43" s="1"/>
  <c r="AM43"/>
  <c r="AA43"/>
  <c r="AB43" s="1"/>
  <c r="R43"/>
  <c r="S43" s="1"/>
  <c r="T43" s="1"/>
  <c r="Q43"/>
  <c r="L43"/>
  <c r="M43" s="1"/>
  <c r="N43" s="1"/>
  <c r="K43"/>
  <c r="DB42"/>
  <c r="DC42" s="1"/>
  <c r="CP42"/>
  <c r="CR42" s="1"/>
  <c r="CS42" s="1"/>
  <c r="CT42" s="1"/>
  <c r="AY42"/>
  <c r="BA42" s="1"/>
  <c r="BB42" s="1"/>
  <c r="BC42" s="1"/>
  <c r="AM42"/>
  <c r="AA42"/>
  <c r="AC42" s="1"/>
  <c r="AD42" s="1"/>
  <c r="AE42" s="1"/>
  <c r="R42"/>
  <c r="S42" s="1"/>
  <c r="T42" s="1"/>
  <c r="Q42"/>
  <c r="L42"/>
  <c r="M42" s="1"/>
  <c r="N42" s="1"/>
  <c r="K42"/>
  <c r="DB41"/>
  <c r="DD41" s="1"/>
  <c r="DE41" s="1"/>
  <c r="DF41" s="1"/>
  <c r="CP41"/>
  <c r="CQ41" s="1"/>
  <c r="AY41"/>
  <c r="AZ41" s="1"/>
  <c r="AM41"/>
  <c r="AA41"/>
  <c r="AB41" s="1"/>
  <c r="R41"/>
  <c r="S41" s="1"/>
  <c r="T41" s="1"/>
  <c r="Q41"/>
  <c r="L41"/>
  <c r="M41" s="1"/>
  <c r="N41" s="1"/>
  <c r="K41"/>
  <c r="DB40"/>
  <c r="DC40" s="1"/>
  <c r="CP40"/>
  <c r="CR40" s="1"/>
  <c r="CS40" s="1"/>
  <c r="CT40" s="1"/>
  <c r="AY40"/>
  <c r="BA40" s="1"/>
  <c r="BB40" s="1"/>
  <c r="BC40" s="1"/>
  <c r="AM40"/>
  <c r="AA40"/>
  <c r="AC40" s="1"/>
  <c r="AD40" s="1"/>
  <c r="AE40" s="1"/>
  <c r="R40"/>
  <c r="S40" s="1"/>
  <c r="T40" s="1"/>
  <c r="Q40"/>
  <c r="L40"/>
  <c r="M40" s="1"/>
  <c r="N40" s="1"/>
  <c r="K40"/>
  <c r="DB39"/>
  <c r="DD39" s="1"/>
  <c r="DE39" s="1"/>
  <c r="DF39" s="1"/>
  <c r="CP39"/>
  <c r="CQ39" s="1"/>
  <c r="AY39"/>
  <c r="AZ39" s="1"/>
  <c r="AM39"/>
  <c r="AA39"/>
  <c r="AB39" s="1"/>
  <c r="R39"/>
  <c r="S39" s="1"/>
  <c r="T39" s="1"/>
  <c r="Q39"/>
  <c r="L39"/>
  <c r="M39" s="1"/>
  <c r="N39" s="1"/>
  <c r="K39"/>
  <c r="DB38"/>
  <c r="DC38" s="1"/>
  <c r="CP38"/>
  <c r="CR38" s="1"/>
  <c r="CS38" s="1"/>
  <c r="CT38" s="1"/>
  <c r="AY38"/>
  <c r="BA38" s="1"/>
  <c r="BB38" s="1"/>
  <c r="BC38" s="1"/>
  <c r="AM38"/>
  <c r="AA38"/>
  <c r="AC38" s="1"/>
  <c r="AD38" s="1"/>
  <c r="AE38" s="1"/>
  <c r="R38"/>
  <c r="S38" s="1"/>
  <c r="T38" s="1"/>
  <c r="Q38"/>
  <c r="L38"/>
  <c r="M38" s="1"/>
  <c r="N38" s="1"/>
  <c r="K38"/>
  <c r="DB37"/>
  <c r="DD37" s="1"/>
  <c r="DE37" s="1"/>
  <c r="DF37" s="1"/>
  <c r="CP37"/>
  <c r="CQ37" s="1"/>
  <c r="AY37"/>
  <c r="AZ37" s="1"/>
  <c r="AM37"/>
  <c r="AA37"/>
  <c r="AC37" s="1"/>
  <c r="AD37" s="1"/>
  <c r="AE37" s="1"/>
  <c r="R37"/>
  <c r="S37" s="1"/>
  <c r="T37" s="1"/>
  <c r="Q37"/>
  <c r="L37"/>
  <c r="M37" s="1"/>
  <c r="N37" s="1"/>
  <c r="K37"/>
  <c r="DB36"/>
  <c r="DD36" s="1"/>
  <c r="DE36" s="1"/>
  <c r="DF36" s="1"/>
  <c r="CP36"/>
  <c r="CR36" s="1"/>
  <c r="CS36" s="1"/>
  <c r="CT36" s="1"/>
  <c r="AY36"/>
  <c r="BA36" s="1"/>
  <c r="BB36" s="1"/>
  <c r="BC36" s="1"/>
  <c r="AM36"/>
  <c r="AA36"/>
  <c r="AC36" s="1"/>
  <c r="AD36" s="1"/>
  <c r="AE36" s="1"/>
  <c r="R36"/>
  <c r="S36" s="1"/>
  <c r="T36" s="1"/>
  <c r="Q36"/>
  <c r="L36"/>
  <c r="M36" s="1"/>
  <c r="N36" s="1"/>
  <c r="K36"/>
  <c r="DB35"/>
  <c r="DD35" s="1"/>
  <c r="DE35" s="1"/>
  <c r="DF35" s="1"/>
  <c r="CP35"/>
  <c r="CR35" s="1"/>
  <c r="CS35" s="1"/>
  <c r="CT35" s="1"/>
  <c r="AY35"/>
  <c r="BA35" s="1"/>
  <c r="BB35" s="1"/>
  <c r="BC35" s="1"/>
  <c r="AM35"/>
  <c r="AA35"/>
  <c r="AC35" s="1"/>
  <c r="AD35" s="1"/>
  <c r="AE35" s="1"/>
  <c r="R35"/>
  <c r="S35" s="1"/>
  <c r="T35" s="1"/>
  <c r="Q35"/>
  <c r="L35"/>
  <c r="M35" s="1"/>
  <c r="N35" s="1"/>
  <c r="K35"/>
  <c r="DB34"/>
  <c r="DD34" s="1"/>
  <c r="DE34" s="1"/>
  <c r="DF34" s="1"/>
  <c r="CP34"/>
  <c r="CR34" s="1"/>
  <c r="CS34" s="1"/>
  <c r="CT34" s="1"/>
  <c r="AY34"/>
  <c r="BA34" s="1"/>
  <c r="BB34" s="1"/>
  <c r="BC34" s="1"/>
  <c r="AM34"/>
  <c r="AA34"/>
  <c r="AC34" s="1"/>
  <c r="AD34" s="1"/>
  <c r="AE34" s="1"/>
  <c r="R34"/>
  <c r="S34" s="1"/>
  <c r="T34" s="1"/>
  <c r="Q34"/>
  <c r="L34"/>
  <c r="M34" s="1"/>
  <c r="N34" s="1"/>
  <c r="K34"/>
  <c r="DB33"/>
  <c r="DD33" s="1"/>
  <c r="DE33" s="1"/>
  <c r="DF33" s="1"/>
  <c r="CP33"/>
  <c r="CR33" s="1"/>
  <c r="CS33" s="1"/>
  <c r="CT33" s="1"/>
  <c r="AY33"/>
  <c r="BA33" s="1"/>
  <c r="BB33" s="1"/>
  <c r="BC33" s="1"/>
  <c r="AM33"/>
  <c r="AA33"/>
  <c r="AC33" s="1"/>
  <c r="AD33" s="1"/>
  <c r="AE33" s="1"/>
  <c r="R33"/>
  <c r="S33" s="1"/>
  <c r="T33" s="1"/>
  <c r="Q33"/>
  <c r="L33"/>
  <c r="M33" s="1"/>
  <c r="N33" s="1"/>
  <c r="K33"/>
  <c r="DB32"/>
  <c r="DD32" s="1"/>
  <c r="DE32" s="1"/>
  <c r="DF32" s="1"/>
  <c r="CP32"/>
  <c r="CR32" s="1"/>
  <c r="CS32" s="1"/>
  <c r="CT32" s="1"/>
  <c r="AY32"/>
  <c r="BA32" s="1"/>
  <c r="BB32" s="1"/>
  <c r="BC32" s="1"/>
  <c r="AM32"/>
  <c r="AA32"/>
  <c r="AC32" s="1"/>
  <c r="AD32" s="1"/>
  <c r="AE32" s="1"/>
  <c r="R32"/>
  <c r="S32" s="1"/>
  <c r="T32" s="1"/>
  <c r="Q32"/>
  <c r="L32"/>
  <c r="M32" s="1"/>
  <c r="N32" s="1"/>
  <c r="K32"/>
  <c r="DB31"/>
  <c r="DD31" s="1"/>
  <c r="DE31" s="1"/>
  <c r="DF31" s="1"/>
  <c r="CP31"/>
  <c r="CR31" s="1"/>
  <c r="CS31" s="1"/>
  <c r="CT31" s="1"/>
  <c r="AY31"/>
  <c r="BA31" s="1"/>
  <c r="BB31" s="1"/>
  <c r="BC31" s="1"/>
  <c r="AM31"/>
  <c r="AA31"/>
  <c r="AC31" s="1"/>
  <c r="AD31" s="1"/>
  <c r="AE31" s="1"/>
  <c r="R31"/>
  <c r="S31" s="1"/>
  <c r="T31" s="1"/>
  <c r="Q31"/>
  <c r="L31"/>
  <c r="M31" s="1"/>
  <c r="N31" s="1"/>
  <c r="K31"/>
  <c r="DB30"/>
  <c r="DD30" s="1"/>
  <c r="DE30" s="1"/>
  <c r="DF30" s="1"/>
  <c r="CP30"/>
  <c r="CR30" s="1"/>
  <c r="CS30" s="1"/>
  <c r="CT30" s="1"/>
  <c r="AY30"/>
  <c r="BA30" s="1"/>
  <c r="BB30" s="1"/>
  <c r="BC30" s="1"/>
  <c r="AM30"/>
  <c r="AA30"/>
  <c r="AC30" s="1"/>
  <c r="AD30" s="1"/>
  <c r="AE30" s="1"/>
  <c r="R30"/>
  <c r="S30" s="1"/>
  <c r="T30" s="1"/>
  <c r="Q30"/>
  <c r="L30"/>
  <c r="M30" s="1"/>
  <c r="N30" s="1"/>
  <c r="K30"/>
  <c r="DB29"/>
  <c r="DD29" s="1"/>
  <c r="DE29" s="1"/>
  <c r="DF29" s="1"/>
  <c r="CP29"/>
  <c r="CR29" s="1"/>
  <c r="CS29" s="1"/>
  <c r="CT29" s="1"/>
  <c r="AY29"/>
  <c r="BA29" s="1"/>
  <c r="BB29" s="1"/>
  <c r="BC29" s="1"/>
  <c r="AM29"/>
  <c r="AA29"/>
  <c r="AC29" s="1"/>
  <c r="AD29" s="1"/>
  <c r="AE29" s="1"/>
  <c r="R29"/>
  <c r="S29" s="1"/>
  <c r="T29" s="1"/>
  <c r="Q29"/>
  <c r="L29"/>
  <c r="M29" s="1"/>
  <c r="N29" s="1"/>
  <c r="K29"/>
  <c r="DB28"/>
  <c r="DD28" s="1"/>
  <c r="DE28" s="1"/>
  <c r="DF28" s="1"/>
  <c r="CP28"/>
  <c r="CR28" s="1"/>
  <c r="CS28" s="1"/>
  <c r="CT28" s="1"/>
  <c r="AY28"/>
  <c r="BA28" s="1"/>
  <c r="BB28" s="1"/>
  <c r="BC28" s="1"/>
  <c r="AM28"/>
  <c r="AA28"/>
  <c r="AC28" s="1"/>
  <c r="AD28" s="1"/>
  <c r="AE28" s="1"/>
  <c r="R28"/>
  <c r="S28" s="1"/>
  <c r="T28" s="1"/>
  <c r="Q28"/>
  <c r="L28"/>
  <c r="M28" s="1"/>
  <c r="N28" s="1"/>
  <c r="K28"/>
  <c r="DB27"/>
  <c r="DD27" s="1"/>
  <c r="DE27" s="1"/>
  <c r="DF27" s="1"/>
  <c r="CP27"/>
  <c r="CR27" s="1"/>
  <c r="CS27" s="1"/>
  <c r="CT27" s="1"/>
  <c r="AY27"/>
  <c r="BA27" s="1"/>
  <c r="BB27" s="1"/>
  <c r="BC27" s="1"/>
  <c r="AM27"/>
  <c r="AA27"/>
  <c r="AC27" s="1"/>
  <c r="AD27" s="1"/>
  <c r="AE27" s="1"/>
  <c r="R27"/>
  <c r="S27" s="1"/>
  <c r="T27" s="1"/>
  <c r="Q27"/>
  <c r="L27"/>
  <c r="M27" s="1"/>
  <c r="N27" s="1"/>
  <c r="K27"/>
  <c r="DB26"/>
  <c r="DD26" s="1"/>
  <c r="DE26" s="1"/>
  <c r="DF26" s="1"/>
  <c r="CP26"/>
  <c r="CR26" s="1"/>
  <c r="CS26" s="1"/>
  <c r="CT26" s="1"/>
  <c r="AY26"/>
  <c r="BA26" s="1"/>
  <c r="BB26" s="1"/>
  <c r="BC26" s="1"/>
  <c r="AM26"/>
  <c r="AA26"/>
  <c r="AC26" s="1"/>
  <c r="AD26" s="1"/>
  <c r="AE26" s="1"/>
  <c r="R26"/>
  <c r="S26" s="1"/>
  <c r="T26" s="1"/>
  <c r="Q26"/>
  <c r="L26"/>
  <c r="M26" s="1"/>
  <c r="N26" s="1"/>
  <c r="K26"/>
  <c r="DB25"/>
  <c r="DD25" s="1"/>
  <c r="DE25" s="1"/>
  <c r="DF25" s="1"/>
  <c r="CP25"/>
  <c r="CQ25" s="1"/>
  <c r="AY25"/>
  <c r="AZ25" s="1"/>
  <c r="AM25"/>
  <c r="AA25"/>
  <c r="AB25" s="1"/>
  <c r="R25"/>
  <c r="S25" s="1"/>
  <c r="T25" s="1"/>
  <c r="Q25"/>
  <c r="L25"/>
  <c r="M25" s="1"/>
  <c r="N25" s="1"/>
  <c r="K25"/>
  <c r="DB24"/>
  <c r="DC24" s="1"/>
  <c r="CP24"/>
  <c r="CR24" s="1"/>
  <c r="CS24" s="1"/>
  <c r="CT24" s="1"/>
  <c r="AY24"/>
  <c r="BA24" s="1"/>
  <c r="BB24" s="1"/>
  <c r="BC24" s="1"/>
  <c r="AM24"/>
  <c r="AA24"/>
  <c r="AC24" s="1"/>
  <c r="AD24" s="1"/>
  <c r="AE24" s="1"/>
  <c r="R24"/>
  <c r="S24" s="1"/>
  <c r="T24" s="1"/>
  <c r="Q24"/>
  <c r="L24"/>
  <c r="M24" s="1"/>
  <c r="N24" s="1"/>
  <c r="K24"/>
  <c r="DB23"/>
  <c r="DD23" s="1"/>
  <c r="DE23" s="1"/>
  <c r="DF23" s="1"/>
  <c r="CP23"/>
  <c r="CQ23" s="1"/>
  <c r="AY23"/>
  <c r="AZ23" s="1"/>
  <c r="AM23"/>
  <c r="AA23"/>
  <c r="AB23" s="1"/>
  <c r="R23"/>
  <c r="S23" s="1"/>
  <c r="T23" s="1"/>
  <c r="Q23"/>
  <c r="L23"/>
  <c r="M23" s="1"/>
  <c r="N23" s="1"/>
  <c r="K23"/>
  <c r="DB22"/>
  <c r="DC22" s="1"/>
  <c r="CP22"/>
  <c r="CR22" s="1"/>
  <c r="CS22" s="1"/>
  <c r="CT22" s="1"/>
  <c r="AY22"/>
  <c r="BA22" s="1"/>
  <c r="BB22" s="1"/>
  <c r="BC22" s="1"/>
  <c r="AM22"/>
  <c r="AA22"/>
  <c r="AC22" s="1"/>
  <c r="AD22" s="1"/>
  <c r="AE22" s="1"/>
  <c r="R22"/>
  <c r="S22" s="1"/>
  <c r="T22" s="1"/>
  <c r="Q22"/>
  <c r="L22"/>
  <c r="M22" s="1"/>
  <c r="N22" s="1"/>
  <c r="K22"/>
  <c r="DB19"/>
  <c r="DD19" s="1"/>
  <c r="DE19" s="1"/>
  <c r="DF19" s="1"/>
  <c r="CP19"/>
  <c r="CQ19" s="1"/>
  <c r="AY19"/>
  <c r="AZ19" s="1"/>
  <c r="AM19"/>
  <c r="AA19"/>
  <c r="AB19" s="1"/>
  <c r="R19"/>
  <c r="S19" s="1"/>
  <c r="T19" s="1"/>
  <c r="Q19"/>
  <c r="L19"/>
  <c r="M19" s="1"/>
  <c r="N19" s="1"/>
  <c r="K19"/>
  <c r="DB18"/>
  <c r="DC18" s="1"/>
  <c r="CP18"/>
  <c r="CR18" s="1"/>
  <c r="CS18" s="1"/>
  <c r="CT18" s="1"/>
  <c r="AY18"/>
  <c r="BA18" s="1"/>
  <c r="BB18" s="1"/>
  <c r="BC18" s="1"/>
  <c r="AM18"/>
  <c r="AA18"/>
  <c r="AC18" s="1"/>
  <c r="AD18" s="1"/>
  <c r="AE18" s="1"/>
  <c r="R18"/>
  <c r="S18" s="1"/>
  <c r="T18" s="1"/>
  <c r="Q18"/>
  <c r="L18"/>
  <c r="M18" s="1"/>
  <c r="N18" s="1"/>
  <c r="K18"/>
  <c r="DB17"/>
  <c r="DD17" s="1"/>
  <c r="DE17" s="1"/>
  <c r="DF17" s="1"/>
  <c r="CP17"/>
  <c r="CQ17" s="1"/>
  <c r="AY17"/>
  <c r="AZ17" s="1"/>
  <c r="AM17"/>
  <c r="AA17"/>
  <c r="AB17" s="1"/>
  <c r="R17"/>
  <c r="S17" s="1"/>
  <c r="T17" s="1"/>
  <c r="Q17"/>
  <c r="L17"/>
  <c r="M17" s="1"/>
  <c r="N17" s="1"/>
  <c r="K17"/>
  <c r="DB16"/>
  <c r="DC16" s="1"/>
  <c r="CP16"/>
  <c r="CR16" s="1"/>
  <c r="CS16" s="1"/>
  <c r="CT16" s="1"/>
  <c r="AY16"/>
  <c r="BA16" s="1"/>
  <c r="BB16" s="1"/>
  <c r="BC16" s="1"/>
  <c r="AM16"/>
  <c r="AA16"/>
  <c r="AC16" s="1"/>
  <c r="AD16" s="1"/>
  <c r="AE16" s="1"/>
  <c r="R16"/>
  <c r="S16" s="1"/>
  <c r="T16" s="1"/>
  <c r="Q16"/>
  <c r="L16"/>
  <c r="M16" s="1"/>
  <c r="N16" s="1"/>
  <c r="K16"/>
  <c r="DB15"/>
  <c r="DD15" s="1"/>
  <c r="DE15" s="1"/>
  <c r="DF15" s="1"/>
  <c r="CP15"/>
  <c r="CQ15" s="1"/>
  <c r="AY15"/>
  <c r="AZ15" s="1"/>
  <c r="AM15"/>
  <c r="AA15"/>
  <c r="AB15" s="1"/>
  <c r="R15"/>
  <c r="S15" s="1"/>
  <c r="T15" s="1"/>
  <c r="Q15"/>
  <c r="L15"/>
  <c r="M15" s="1"/>
  <c r="N15" s="1"/>
  <c r="K15"/>
  <c r="DB14"/>
  <c r="DC14" s="1"/>
  <c r="CP14"/>
  <c r="CR14" s="1"/>
  <c r="CS14" s="1"/>
  <c r="CT14" s="1"/>
  <c r="AY14"/>
  <c r="BA14" s="1"/>
  <c r="BB14" s="1"/>
  <c r="BC14" s="1"/>
  <c r="AM14"/>
  <c r="AA14"/>
  <c r="AC14" s="1"/>
  <c r="AD14" s="1"/>
  <c r="AE14" s="1"/>
  <c r="R14"/>
  <c r="S14" s="1"/>
  <c r="T14" s="1"/>
  <c r="Q14"/>
  <c r="L14"/>
  <c r="M14" s="1"/>
  <c r="N14" s="1"/>
  <c r="K14"/>
  <c r="DB13"/>
  <c r="DD13" s="1"/>
  <c r="DE13" s="1"/>
  <c r="DF13" s="1"/>
  <c r="CP13"/>
  <c r="CQ13" s="1"/>
  <c r="AY13"/>
  <c r="AZ13" s="1"/>
  <c r="AM13"/>
  <c r="AA13"/>
  <c r="AB13" s="1"/>
  <c r="R13"/>
  <c r="S13" s="1"/>
  <c r="T13" s="1"/>
  <c r="Q13"/>
  <c r="L13"/>
  <c r="M13" s="1"/>
  <c r="N13" s="1"/>
  <c r="K13"/>
  <c r="DB12"/>
  <c r="DC12" s="1"/>
  <c r="CP12"/>
  <c r="CR12" s="1"/>
  <c r="CS12" s="1"/>
  <c r="CT12" s="1"/>
  <c r="AY12"/>
  <c r="BA12" s="1"/>
  <c r="BB12" s="1"/>
  <c r="BC12" s="1"/>
  <c r="AM12"/>
  <c r="AA12"/>
  <c r="AC12" s="1"/>
  <c r="AD12" s="1"/>
  <c r="AE12" s="1"/>
  <c r="R12"/>
  <c r="S12" s="1"/>
  <c r="T12" s="1"/>
  <c r="Q12"/>
  <c r="L12"/>
  <c r="M12" s="1"/>
  <c r="N12" s="1"/>
  <c r="K12"/>
  <c r="DB11"/>
  <c r="DD11" s="1"/>
  <c r="DE11" s="1"/>
  <c r="DF11" s="1"/>
  <c r="CP11"/>
  <c r="CQ11" s="1"/>
  <c r="AY11"/>
  <c r="AZ11" s="1"/>
  <c r="AM11"/>
  <c r="AA11"/>
  <c r="AB11" s="1"/>
  <c r="R11"/>
  <c r="S11" s="1"/>
  <c r="T11" s="1"/>
  <c r="Q11"/>
  <c r="L11"/>
  <c r="M11" s="1"/>
  <c r="N11" s="1"/>
  <c r="K11"/>
  <c r="DB10"/>
  <c r="CP10"/>
  <c r="CR10" s="1"/>
  <c r="CS10" s="1"/>
  <c r="CT10" s="1"/>
  <c r="AY10"/>
  <c r="BA10" s="1"/>
  <c r="BB10" s="1"/>
  <c r="BC10" s="1"/>
  <c r="AM10"/>
  <c r="AA10"/>
  <c r="AC10" s="1"/>
  <c r="AD10" s="1"/>
  <c r="AE10" s="1"/>
  <c r="R10"/>
  <c r="S10" s="1"/>
  <c r="T10" s="1"/>
  <c r="Q10"/>
  <c r="L10"/>
  <c r="M10" s="1"/>
  <c r="N10" s="1"/>
  <c r="K10"/>
  <c r="DB9"/>
  <c r="CP9"/>
  <c r="CR9" s="1"/>
  <c r="CS9" s="1"/>
  <c r="CT9" s="1"/>
  <c r="AY9"/>
  <c r="AZ9" s="1"/>
  <c r="AM9"/>
  <c r="AA9"/>
  <c r="AC9" s="1"/>
  <c r="AD9" s="1"/>
  <c r="AE9" s="1"/>
  <c r="R9"/>
  <c r="S9" s="1"/>
  <c r="T9" s="1"/>
  <c r="Q9"/>
  <c r="L9"/>
  <c r="M9" s="1"/>
  <c r="N9" s="1"/>
  <c r="K9"/>
  <c r="DB8"/>
  <c r="CP8"/>
  <c r="CR8" s="1"/>
  <c r="CS8" s="1"/>
  <c r="CT8" s="1"/>
  <c r="AY8"/>
  <c r="BA8" s="1"/>
  <c r="BB8" s="1"/>
  <c r="BC8" s="1"/>
  <c r="AM8"/>
  <c r="AA8"/>
  <c r="AC8" s="1"/>
  <c r="AD8" s="1"/>
  <c r="AE8" s="1"/>
  <c r="R8"/>
  <c r="S8" s="1"/>
  <c r="T8" s="1"/>
  <c r="Q8"/>
  <c r="L8"/>
  <c r="M8" s="1"/>
  <c r="N8" s="1"/>
  <c r="K8"/>
  <c r="DB7"/>
  <c r="CP7"/>
  <c r="CQ7" s="1"/>
  <c r="AY7"/>
  <c r="BA7" s="1"/>
  <c r="BB7" s="1"/>
  <c r="BC7" s="1"/>
  <c r="AM7"/>
  <c r="AA7"/>
  <c r="AC7" s="1"/>
  <c r="AD7" s="1"/>
  <c r="AE7" s="1"/>
  <c r="R7"/>
  <c r="S7" s="1"/>
  <c r="T7" s="1"/>
  <c r="Q7"/>
  <c r="L7"/>
  <c r="M7" s="1"/>
  <c r="N7" s="1"/>
  <c r="K7"/>
  <c r="DB6"/>
  <c r="CP6"/>
  <c r="CR6" s="1"/>
  <c r="CS6" s="1"/>
  <c r="CT6" s="1"/>
  <c r="AY6"/>
  <c r="BA6" s="1"/>
  <c r="BB6" s="1"/>
  <c r="BC6" s="1"/>
  <c r="AM6"/>
  <c r="AA6"/>
  <c r="AC6" s="1"/>
  <c r="AD6" s="1"/>
  <c r="AE6" s="1"/>
  <c r="R6"/>
  <c r="S6" s="1"/>
  <c r="T6" s="1"/>
  <c r="Q6"/>
  <c r="L6"/>
  <c r="M6" s="1"/>
  <c r="N6" s="1"/>
  <c r="K6"/>
  <c r="DB5"/>
  <c r="CP5"/>
  <c r="CQ5" s="1"/>
  <c r="AY5"/>
  <c r="BA5" s="1"/>
  <c r="BB5" s="1"/>
  <c r="BC5" s="1"/>
  <c r="AM5"/>
  <c r="AA5"/>
  <c r="AB5" s="1"/>
  <c r="R5"/>
  <c r="S5" s="1"/>
  <c r="T5" s="1"/>
  <c r="Q5"/>
  <c r="L5"/>
  <c r="M5" s="1"/>
  <c r="N5" s="1"/>
  <c r="K5"/>
  <c r="DB21"/>
  <c r="DD21" s="1"/>
  <c r="DE21" s="1"/>
  <c r="DF21" s="1"/>
  <c r="CP21"/>
  <c r="CR21" s="1"/>
  <c r="CS21" s="1"/>
  <c r="CT21" s="1"/>
  <c r="AY21"/>
  <c r="BA21" s="1"/>
  <c r="BB21" s="1"/>
  <c r="BC21" s="1"/>
  <c r="AM21"/>
  <c r="AA21"/>
  <c r="AC21" s="1"/>
  <c r="AD21" s="1"/>
  <c r="AE21" s="1"/>
  <c r="R21"/>
  <c r="S21" s="1"/>
  <c r="T21" s="1"/>
  <c r="Q21"/>
  <c r="L21"/>
  <c r="M21" s="1"/>
  <c r="N21" s="1"/>
  <c r="K21"/>
  <c r="DB4"/>
  <c r="CP4"/>
  <c r="CQ4" s="1"/>
  <c r="AY4"/>
  <c r="BA4" s="1"/>
  <c r="BB4" s="1"/>
  <c r="BC4" s="1"/>
  <c r="AM4"/>
  <c r="AA4"/>
  <c r="AC4" s="1"/>
  <c r="AD4" s="1"/>
  <c r="AE4" s="1"/>
  <c r="R4"/>
  <c r="S4" s="1"/>
  <c r="T4" s="1"/>
  <c r="Q4"/>
  <c r="L4"/>
  <c r="M4" s="1"/>
  <c r="N4" s="1"/>
  <c r="K4"/>
  <c r="DB3"/>
  <c r="CP3"/>
  <c r="CR3" s="1"/>
  <c r="CS3" s="1"/>
  <c r="CT3" s="1"/>
  <c r="AY3"/>
  <c r="BA3" s="1"/>
  <c r="BB3" s="1"/>
  <c r="BC3" s="1"/>
  <c r="AM3"/>
  <c r="AA3"/>
  <c r="AC3" s="1"/>
  <c r="AD3" s="1"/>
  <c r="AE3" s="1"/>
  <c r="R3"/>
  <c r="S3" s="1"/>
  <c r="T3" s="1"/>
  <c r="Q3"/>
  <c r="L3"/>
  <c r="M3" s="1"/>
  <c r="N3" s="1"/>
  <c r="K3"/>
  <c r="DB2"/>
  <c r="CP2"/>
  <c r="CQ2" s="1"/>
  <c r="AY2"/>
  <c r="BA2" s="1"/>
  <c r="BB2" s="1"/>
  <c r="BC2" s="1"/>
  <c r="AM2"/>
  <c r="AA2"/>
  <c r="AC2" s="1"/>
  <c r="AD2" s="1"/>
  <c r="AE2" s="1"/>
  <c r="R2"/>
  <c r="S2" s="1"/>
  <c r="T2" s="1"/>
  <c r="Q2"/>
  <c r="L2"/>
  <c r="M2" s="1"/>
  <c r="N2" s="1"/>
  <c r="K2"/>
  <c r="DB20"/>
  <c r="DC20" s="1"/>
  <c r="CP20"/>
  <c r="CR20" s="1"/>
  <c r="CS20" s="1"/>
  <c r="CT20" s="1"/>
  <c r="CF20"/>
  <c r="CG20" s="1"/>
  <c r="CH20" s="1"/>
  <c r="AY20"/>
  <c r="BA20" s="1"/>
  <c r="BB20" s="1"/>
  <c r="BC20" s="1"/>
  <c r="AM20"/>
  <c r="AA20"/>
  <c r="AC20" s="1"/>
  <c r="AD20" s="1"/>
  <c r="AE20" s="1"/>
  <c r="R20"/>
  <c r="S20" s="1"/>
  <c r="T20" s="1"/>
  <c r="Q20"/>
  <c r="L20"/>
  <c r="M20" s="1"/>
  <c r="N20" s="1"/>
  <c r="K20"/>
  <c r="CV52" i="35"/>
  <c r="CP2"/>
  <c r="CV2"/>
  <c r="CP3"/>
  <c r="CV3"/>
  <c r="CP47"/>
  <c r="CV47"/>
  <c r="CP4"/>
  <c r="CV4"/>
  <c r="CP5"/>
  <c r="CV5"/>
  <c r="CP48"/>
  <c r="CV48"/>
  <c r="CP49"/>
  <c r="CV49"/>
  <c r="CP6"/>
  <c r="CV6"/>
  <c r="CP7"/>
  <c r="CV7"/>
  <c r="CP8"/>
  <c r="CV8"/>
  <c r="CP9"/>
  <c r="CV9"/>
  <c r="CP10"/>
  <c r="CV10"/>
  <c r="CP11"/>
  <c r="CV11"/>
  <c r="CP12"/>
  <c r="CV12"/>
  <c r="CP13"/>
  <c r="CV13"/>
  <c r="CP53"/>
  <c r="CV53"/>
  <c r="CP14"/>
  <c r="CV14"/>
  <c r="CP15"/>
  <c r="CV15"/>
  <c r="CP16"/>
  <c r="CV16"/>
  <c r="CP17"/>
  <c r="CV17"/>
  <c r="CP50"/>
  <c r="CV50"/>
  <c r="CP18"/>
  <c r="CV18"/>
  <c r="CP19"/>
  <c r="CV19"/>
  <c r="CP20"/>
  <c r="CV20"/>
  <c r="CP21"/>
  <c r="CV21"/>
  <c r="CP22"/>
  <c r="CV22"/>
  <c r="CP23"/>
  <c r="CV23"/>
  <c r="CP24"/>
  <c r="CV24"/>
  <c r="CP25"/>
  <c r="CV25"/>
  <c r="CP26"/>
  <c r="CV26"/>
  <c r="CP27"/>
  <c r="CV27"/>
  <c r="CP28"/>
  <c r="CV28"/>
  <c r="CP29"/>
  <c r="CV29"/>
  <c r="CP30"/>
  <c r="CV30"/>
  <c r="CP31"/>
  <c r="CV31"/>
  <c r="CP32"/>
  <c r="CV32"/>
  <c r="CP33"/>
  <c r="CV33"/>
  <c r="CP34"/>
  <c r="CV34"/>
  <c r="CP35"/>
  <c r="CV35"/>
  <c r="CP36"/>
  <c r="CV36"/>
  <c r="CP37"/>
  <c r="CV37"/>
  <c r="CP51"/>
  <c r="CV51"/>
  <c r="CP38"/>
  <c r="CV38"/>
  <c r="CP39"/>
  <c r="CV39"/>
  <c r="CP40"/>
  <c r="CV40"/>
  <c r="CP41"/>
  <c r="CV41"/>
  <c r="CP42"/>
  <c r="CV42"/>
  <c r="CP43"/>
  <c r="CV43"/>
  <c r="CP52"/>
  <c r="BA3" i="40" l="1"/>
  <c r="BB3" s="1"/>
  <c r="BC3" s="1"/>
  <c r="AE3"/>
  <c r="CW2" i="41"/>
  <c r="AN3"/>
  <c r="AN5"/>
  <c r="AN7"/>
  <c r="AN9"/>
  <c r="AN11"/>
  <c r="AN13"/>
  <c r="AN15"/>
  <c r="AN17"/>
  <c r="AN19"/>
  <c r="AN23"/>
  <c r="AN27"/>
  <c r="AN29"/>
  <c r="AN31"/>
  <c r="AN33"/>
  <c r="AN35"/>
  <c r="AN37"/>
  <c r="AN38"/>
  <c r="CW2" i="42"/>
  <c r="AN24"/>
  <c r="AQ44"/>
  <c r="AN10"/>
  <c r="AN12"/>
  <c r="AN14"/>
  <c r="AN16"/>
  <c r="AN26"/>
  <c r="AN28"/>
  <c r="AN40"/>
  <c r="AN38"/>
  <c r="AN36"/>
  <c r="AN34"/>
  <c r="AQ43"/>
  <c r="AQ41"/>
  <c r="AQ42"/>
  <c r="DJ2" i="38"/>
  <c r="DP2"/>
  <c r="DC3"/>
  <c r="DC6"/>
  <c r="DC8"/>
  <c r="DC10"/>
  <c r="DD2"/>
  <c r="DE2" s="1"/>
  <c r="DD4"/>
  <c r="DE4" s="1"/>
  <c r="DD5"/>
  <c r="DE5" s="1"/>
  <c r="DD7"/>
  <c r="DE7" s="1"/>
  <c r="DD9"/>
  <c r="DE9" s="1"/>
  <c r="AE2" i="41"/>
  <c r="AE2" i="42"/>
  <c r="BL38" i="40"/>
  <c r="AN42" i="38"/>
  <c r="DP42"/>
  <c r="DQ42" s="1"/>
  <c r="DJ42"/>
  <c r="DK42" s="1"/>
  <c r="AO44"/>
  <c r="AP44" s="1"/>
  <c r="DR44" s="1"/>
  <c r="DS44" s="1"/>
  <c r="DP44"/>
  <c r="DQ44" s="1"/>
  <c r="DJ44"/>
  <c r="DK44" s="1"/>
  <c r="DP46"/>
  <c r="DQ46" s="1"/>
  <c r="DJ46"/>
  <c r="DK46" s="1"/>
  <c r="AN49"/>
  <c r="DP49"/>
  <c r="DQ49" s="1"/>
  <c r="DJ49"/>
  <c r="DK49" s="1"/>
  <c r="AN41"/>
  <c r="DP41"/>
  <c r="DQ41" s="1"/>
  <c r="DJ41"/>
  <c r="DK41" s="1"/>
  <c r="AN43"/>
  <c r="DJ43"/>
  <c r="DK43" s="1"/>
  <c r="DP43"/>
  <c r="DQ43" s="1"/>
  <c r="DP45"/>
  <c r="DQ45" s="1"/>
  <c r="DJ45"/>
  <c r="DK45" s="1"/>
  <c r="DJ47"/>
  <c r="DK47" s="1"/>
  <c r="DP47"/>
  <c r="DQ47" s="1"/>
  <c r="DP48"/>
  <c r="DQ48" s="1"/>
  <c r="DJ48"/>
  <c r="DK48" s="1"/>
  <c r="DP50"/>
  <c r="DQ50" s="1"/>
  <c r="DJ50"/>
  <c r="DK50" s="1"/>
  <c r="DC45"/>
  <c r="AB46"/>
  <c r="AB43" i="40"/>
  <c r="AZ43"/>
  <c r="BM43"/>
  <c r="BN43" s="1"/>
  <c r="BO43" s="1"/>
  <c r="CJ43"/>
  <c r="CW43"/>
  <c r="CX43" s="1"/>
  <c r="CY43" s="1"/>
  <c r="DC33" i="38"/>
  <c r="AB34"/>
  <c r="AO6"/>
  <c r="AP6" s="1"/>
  <c r="DP6"/>
  <c r="DJ6"/>
  <c r="DK6" s="1"/>
  <c r="AN13"/>
  <c r="DJ13"/>
  <c r="DK13" s="1"/>
  <c r="DP13"/>
  <c r="DQ13" s="1"/>
  <c r="AN17"/>
  <c r="DJ17"/>
  <c r="DK17" s="1"/>
  <c r="DP17"/>
  <c r="DQ17" s="1"/>
  <c r="AN27"/>
  <c r="DJ27"/>
  <c r="DK27" s="1"/>
  <c r="DP27"/>
  <c r="DQ27" s="1"/>
  <c r="AN31"/>
  <c r="DJ31"/>
  <c r="DK31" s="1"/>
  <c r="DP31"/>
  <c r="DQ31" s="1"/>
  <c r="AN40"/>
  <c r="DP40"/>
  <c r="DQ40" s="1"/>
  <c r="DJ40"/>
  <c r="DK40" s="1"/>
  <c r="AN5"/>
  <c r="DP5"/>
  <c r="DJ5"/>
  <c r="DK5" s="1"/>
  <c r="DP26"/>
  <c r="DQ26" s="1"/>
  <c r="DJ26"/>
  <c r="DK26" s="1"/>
  <c r="DJ30"/>
  <c r="DK30" s="1"/>
  <c r="DP30"/>
  <c r="DQ30" s="1"/>
  <c r="DJ21"/>
  <c r="DK21" s="1"/>
  <c r="DP21"/>
  <c r="DQ21" s="1"/>
  <c r="AN8"/>
  <c r="DJ8"/>
  <c r="DK8" s="1"/>
  <c r="DP8"/>
  <c r="AN12"/>
  <c r="DP12"/>
  <c r="DQ12" s="1"/>
  <c r="DJ12"/>
  <c r="DK12" s="1"/>
  <c r="AN15"/>
  <c r="DP15"/>
  <c r="DQ15" s="1"/>
  <c r="DJ15"/>
  <c r="DK15" s="1"/>
  <c r="AN19"/>
  <c r="DP19"/>
  <c r="DQ19" s="1"/>
  <c r="DJ19"/>
  <c r="DK19" s="1"/>
  <c r="AN25"/>
  <c r="DP25"/>
  <c r="DQ25" s="1"/>
  <c r="DJ25"/>
  <c r="DK25" s="1"/>
  <c r="AN29"/>
  <c r="DP29"/>
  <c r="DQ29" s="1"/>
  <c r="DJ29"/>
  <c r="DK29" s="1"/>
  <c r="AN33"/>
  <c r="DP33"/>
  <c r="DQ33" s="1"/>
  <c r="DJ33"/>
  <c r="DK33" s="1"/>
  <c r="AN35"/>
  <c r="DJ35"/>
  <c r="DK35" s="1"/>
  <c r="DP35"/>
  <c r="DQ35" s="1"/>
  <c r="AN38"/>
  <c r="DP38"/>
  <c r="DQ38" s="1"/>
  <c r="DJ38"/>
  <c r="DK38" s="1"/>
  <c r="AN3"/>
  <c r="DP3"/>
  <c r="DJ3"/>
  <c r="DK3" s="1"/>
  <c r="DP10"/>
  <c r="DJ10"/>
  <c r="DK10" s="1"/>
  <c r="AN23"/>
  <c r="DJ23"/>
  <c r="DK23" s="1"/>
  <c r="DP23"/>
  <c r="DQ23" s="1"/>
  <c r="AQ44"/>
  <c r="DL44"/>
  <c r="AN2"/>
  <c r="DJ9"/>
  <c r="DK9" s="1"/>
  <c r="DP9"/>
  <c r="AN16"/>
  <c r="DP16"/>
  <c r="DQ16" s="1"/>
  <c r="DJ16"/>
  <c r="DK16" s="1"/>
  <c r="AN22"/>
  <c r="DJ22"/>
  <c r="DK22" s="1"/>
  <c r="DP22"/>
  <c r="DQ22" s="1"/>
  <c r="DP36"/>
  <c r="DQ36" s="1"/>
  <c r="DJ36"/>
  <c r="DK36" s="1"/>
  <c r="AN39"/>
  <c r="DJ39"/>
  <c r="DK39" s="1"/>
  <c r="DP39"/>
  <c r="DQ39" s="1"/>
  <c r="AN20"/>
  <c r="DP20"/>
  <c r="DQ20" s="1"/>
  <c r="DJ20"/>
  <c r="DK20" s="1"/>
  <c r="AN4"/>
  <c r="DP4"/>
  <c r="DJ4"/>
  <c r="DK4" s="1"/>
  <c r="AN7"/>
  <c r="DJ7"/>
  <c r="DK7" s="1"/>
  <c r="DP7"/>
  <c r="AN11"/>
  <c r="DP11"/>
  <c r="DQ11" s="1"/>
  <c r="DJ11"/>
  <c r="DK11" s="1"/>
  <c r="AN14"/>
  <c r="DJ14"/>
  <c r="DK14" s="1"/>
  <c r="DP14"/>
  <c r="DQ14" s="1"/>
  <c r="AN18"/>
  <c r="DJ18"/>
  <c r="DK18" s="1"/>
  <c r="DP18"/>
  <c r="DQ18" s="1"/>
  <c r="AN24"/>
  <c r="DJ24"/>
  <c r="DK24" s="1"/>
  <c r="DP24"/>
  <c r="DQ24" s="1"/>
  <c r="DJ28"/>
  <c r="DK28" s="1"/>
  <c r="DP28"/>
  <c r="DQ28" s="1"/>
  <c r="DP32"/>
  <c r="DQ32" s="1"/>
  <c r="DJ32"/>
  <c r="DK32" s="1"/>
  <c r="DP34"/>
  <c r="DQ34" s="1"/>
  <c r="DJ34"/>
  <c r="DK34" s="1"/>
  <c r="AN37"/>
  <c r="DP37"/>
  <c r="DQ37" s="1"/>
  <c r="DJ37"/>
  <c r="DK37" s="1"/>
  <c r="AC41"/>
  <c r="AD41" s="1"/>
  <c r="AE41" s="1"/>
  <c r="BA41"/>
  <c r="BB41" s="1"/>
  <c r="BC41" s="1"/>
  <c r="CR41"/>
  <c r="CS41" s="1"/>
  <c r="CT41" s="1"/>
  <c r="AZ42"/>
  <c r="CQ46"/>
  <c r="DC47"/>
  <c r="AB48"/>
  <c r="AB18"/>
  <c r="DC41"/>
  <c r="AB44"/>
  <c r="AZ44"/>
  <c r="AN44" i="40"/>
  <c r="DI44"/>
  <c r="DJ44" s="1"/>
  <c r="DC44"/>
  <c r="DD44" s="1"/>
  <c r="AN46"/>
  <c r="DC46"/>
  <c r="DD46" s="1"/>
  <c r="DI46"/>
  <c r="DJ46" s="1"/>
  <c r="AN39"/>
  <c r="DI39"/>
  <c r="DJ39" s="1"/>
  <c r="DC39"/>
  <c r="DD39" s="1"/>
  <c r="DI40"/>
  <c r="DJ40" s="1"/>
  <c r="DC40"/>
  <c r="DD40" s="1"/>
  <c r="AN45"/>
  <c r="DI45"/>
  <c r="DJ45" s="1"/>
  <c r="DC45"/>
  <c r="DD45" s="1"/>
  <c r="AN37"/>
  <c r="DI37"/>
  <c r="DJ37" s="1"/>
  <c r="DC37"/>
  <c r="DD37" s="1"/>
  <c r="AN41"/>
  <c r="DC41"/>
  <c r="DD41" s="1"/>
  <c r="DI41"/>
  <c r="DJ41" s="1"/>
  <c r="AN42"/>
  <c r="DI42"/>
  <c r="DJ42" s="1"/>
  <c r="DC42"/>
  <c r="DD42" s="1"/>
  <c r="AN43"/>
  <c r="DI43"/>
  <c r="DJ43" s="1"/>
  <c r="DC43"/>
  <c r="DD43" s="1"/>
  <c r="CQ36" i="38"/>
  <c r="CQ48"/>
  <c r="DC49"/>
  <c r="AB50"/>
  <c r="AC40" i="40"/>
  <c r="AD40" s="1"/>
  <c r="AE40" s="1"/>
  <c r="BA40"/>
  <c r="BB40" s="1"/>
  <c r="BC40" s="1"/>
  <c r="CK40"/>
  <c r="CL40" s="1"/>
  <c r="CM40" s="1"/>
  <c r="AN38"/>
  <c r="DI38"/>
  <c r="DJ38" s="1"/>
  <c r="DC38"/>
  <c r="DD38" s="1"/>
  <c r="AN40"/>
  <c r="BL40"/>
  <c r="CV40"/>
  <c r="AZ41"/>
  <c r="DI3"/>
  <c r="DJ3" s="1"/>
  <c r="DC3"/>
  <c r="DD3" s="1"/>
  <c r="AN4"/>
  <c r="DC4"/>
  <c r="DD4" s="1"/>
  <c r="DI4"/>
  <c r="DJ4" s="1"/>
  <c r="AN5"/>
  <c r="DI5"/>
  <c r="DJ5" s="1"/>
  <c r="DC5"/>
  <c r="DD5" s="1"/>
  <c r="DC6"/>
  <c r="DD6" s="1"/>
  <c r="DI6"/>
  <c r="DJ6" s="1"/>
  <c r="AN7"/>
  <c r="DC7"/>
  <c r="DD7" s="1"/>
  <c r="DI7"/>
  <c r="DJ7" s="1"/>
  <c r="AN8"/>
  <c r="DI8"/>
  <c r="DJ8" s="1"/>
  <c r="DC8"/>
  <c r="DD8" s="1"/>
  <c r="AN9"/>
  <c r="DI9"/>
  <c r="DJ9" s="1"/>
  <c r="DC9"/>
  <c r="DD9" s="1"/>
  <c r="DC10"/>
  <c r="DD10" s="1"/>
  <c r="DI10"/>
  <c r="DJ10" s="1"/>
  <c r="AN63"/>
  <c r="DC63"/>
  <c r="DD63" s="1"/>
  <c r="DI63"/>
  <c r="DJ63" s="1"/>
  <c r="AN11"/>
  <c r="DI11"/>
  <c r="DJ11" s="1"/>
  <c r="DC11"/>
  <c r="DD11" s="1"/>
  <c r="AN65"/>
  <c r="DI65"/>
  <c r="DJ65" s="1"/>
  <c r="DC65"/>
  <c r="DD65" s="1"/>
  <c r="AN12"/>
  <c r="DC12"/>
  <c r="DD12" s="1"/>
  <c r="DI12"/>
  <c r="DJ12" s="1"/>
  <c r="AN64"/>
  <c r="DC64"/>
  <c r="DD64" s="1"/>
  <c r="DI64"/>
  <c r="DJ64" s="1"/>
  <c r="AN13"/>
  <c r="DI13"/>
  <c r="DJ13" s="1"/>
  <c r="DC13"/>
  <c r="DD13" s="1"/>
  <c r="AN14"/>
  <c r="DC14"/>
  <c r="DD14" s="1"/>
  <c r="DI14"/>
  <c r="DJ14" s="1"/>
  <c r="AN15"/>
  <c r="DC15"/>
  <c r="DD15" s="1"/>
  <c r="DI15"/>
  <c r="DJ15" s="1"/>
  <c r="AN16"/>
  <c r="DI16"/>
  <c r="DJ16" s="1"/>
  <c r="DC16"/>
  <c r="DD16" s="1"/>
  <c r="AN17"/>
  <c r="DI17"/>
  <c r="DJ17" s="1"/>
  <c r="DC17"/>
  <c r="DD17" s="1"/>
  <c r="AN18"/>
  <c r="DI18"/>
  <c r="DJ18" s="1"/>
  <c r="DC18"/>
  <c r="DD18" s="1"/>
  <c r="AN19"/>
  <c r="DC19"/>
  <c r="DD19" s="1"/>
  <c r="DI19"/>
  <c r="DJ19" s="1"/>
  <c r="AN20"/>
  <c r="DC20"/>
  <c r="DD20" s="1"/>
  <c r="DI20"/>
  <c r="DJ20" s="1"/>
  <c r="AN21"/>
  <c r="DI21"/>
  <c r="DJ21" s="1"/>
  <c r="DC21"/>
  <c r="DD21" s="1"/>
  <c r="AN22"/>
  <c r="DC22"/>
  <c r="DD22" s="1"/>
  <c r="DI22"/>
  <c r="DJ22" s="1"/>
  <c r="AN23"/>
  <c r="DC23"/>
  <c r="DD23" s="1"/>
  <c r="DI23"/>
  <c r="DJ23" s="1"/>
  <c r="AN24"/>
  <c r="DI24"/>
  <c r="DJ24" s="1"/>
  <c r="DC24"/>
  <c r="DD24" s="1"/>
  <c r="AN25"/>
  <c r="DI25"/>
  <c r="DJ25" s="1"/>
  <c r="DC25"/>
  <c r="DD25" s="1"/>
  <c r="DC26"/>
  <c r="DD26" s="1"/>
  <c r="DI26"/>
  <c r="DJ26" s="1"/>
  <c r="AN27"/>
  <c r="DI27"/>
  <c r="DJ27" s="1"/>
  <c r="DC27"/>
  <c r="DD27" s="1"/>
  <c r="AN28"/>
  <c r="DI28"/>
  <c r="DJ28" s="1"/>
  <c r="DC28"/>
  <c r="DD28" s="1"/>
  <c r="AN29"/>
  <c r="DI29"/>
  <c r="DJ29" s="1"/>
  <c r="DC29"/>
  <c r="DD29" s="1"/>
  <c r="AN30"/>
  <c r="DC30"/>
  <c r="DD30" s="1"/>
  <c r="DI30"/>
  <c r="DJ30" s="1"/>
  <c r="AN31"/>
  <c r="DC31"/>
  <c r="DD31" s="1"/>
  <c r="DI31"/>
  <c r="DJ31" s="1"/>
  <c r="DC32"/>
  <c r="DD32" s="1"/>
  <c r="DI32"/>
  <c r="DJ32" s="1"/>
  <c r="AN33"/>
  <c r="DI33"/>
  <c r="DJ33" s="1"/>
  <c r="DC33"/>
  <c r="DD33" s="1"/>
  <c r="AN34"/>
  <c r="DI34"/>
  <c r="DJ34" s="1"/>
  <c r="DC34"/>
  <c r="DD34" s="1"/>
  <c r="AN35"/>
  <c r="DC35"/>
  <c r="DD35" s="1"/>
  <c r="DI35"/>
  <c r="DJ35" s="1"/>
  <c r="AN36"/>
  <c r="DI36"/>
  <c r="DJ36" s="1"/>
  <c r="DC36"/>
  <c r="DD36" s="1"/>
  <c r="AN2"/>
  <c r="DC2"/>
  <c r="DD2" s="1"/>
  <c r="DI2"/>
  <c r="DJ2" s="1"/>
  <c r="DK43"/>
  <c r="DL43" s="1"/>
  <c r="DC15" i="38"/>
  <c r="DC25"/>
  <c r="AB26"/>
  <c r="CQ28"/>
  <c r="CS44" i="42"/>
  <c r="CU44" s="1"/>
  <c r="CS41"/>
  <c r="CT41" s="1"/>
  <c r="CY41"/>
  <c r="CZ41" s="1"/>
  <c r="CZ44"/>
  <c r="CS43"/>
  <c r="CZ43"/>
  <c r="CS42"/>
  <c r="CY42"/>
  <c r="CZ42" s="1"/>
  <c r="CT44"/>
  <c r="AB2" i="41"/>
  <c r="CJ5"/>
  <c r="AB6"/>
  <c r="CJ9"/>
  <c r="AB10"/>
  <c r="CJ53"/>
  <c r="BL46" i="40"/>
  <c r="CJ30"/>
  <c r="AZ37"/>
  <c r="AB39"/>
  <c r="AO39"/>
  <c r="AP39" s="1"/>
  <c r="AZ39"/>
  <c r="BM39"/>
  <c r="BN39" s="1"/>
  <c r="BO39" s="1"/>
  <c r="CJ39"/>
  <c r="CW39"/>
  <c r="CX39" s="1"/>
  <c r="CY39" s="1"/>
  <c r="BL42"/>
  <c r="AC44"/>
  <c r="AD44" s="1"/>
  <c r="AE44" s="1"/>
  <c r="BA44"/>
  <c r="BB44" s="1"/>
  <c r="BC44" s="1"/>
  <c r="BL44"/>
  <c r="CK44"/>
  <c r="CL44" s="1"/>
  <c r="CM44" s="1"/>
  <c r="CV44"/>
  <c r="AZ45"/>
  <c r="AZ5" i="42"/>
  <c r="CW6"/>
  <c r="CX6" s="1"/>
  <c r="BA85"/>
  <c r="BB85" s="1"/>
  <c r="BC85" s="1"/>
  <c r="AO37"/>
  <c r="AP37" s="1"/>
  <c r="BL4"/>
  <c r="CQ21" i="38"/>
  <c r="CW22" i="42"/>
  <c r="CX22" s="1"/>
  <c r="BL93"/>
  <c r="AZ21"/>
  <c r="BM37"/>
  <c r="BN37" s="1"/>
  <c r="BO37" s="1"/>
  <c r="BA75"/>
  <c r="BB75" s="1"/>
  <c r="BC75" s="1"/>
  <c r="BM74"/>
  <c r="BN74" s="1"/>
  <c r="BO74" s="1"/>
  <c r="CJ24"/>
  <c r="CJ22"/>
  <c r="BM89"/>
  <c r="BN89" s="1"/>
  <c r="BO89" s="1"/>
  <c r="AC38"/>
  <c r="AD38" s="1"/>
  <c r="AE38" s="1"/>
  <c r="BA37"/>
  <c r="BB37" s="1"/>
  <c r="BC37" s="1"/>
  <c r="BY78"/>
  <c r="BZ78" s="1"/>
  <c r="CA78" s="1"/>
  <c r="CK36"/>
  <c r="CL36" s="1"/>
  <c r="CM36" s="1"/>
  <c r="BY85"/>
  <c r="BZ85" s="1"/>
  <c r="CA85" s="1"/>
  <c r="BM85"/>
  <c r="BN85" s="1"/>
  <c r="BO85" s="1"/>
  <c r="CK77"/>
  <c r="CL77" s="1"/>
  <c r="CM77" s="1"/>
  <c r="BA84"/>
  <c r="BB84" s="1"/>
  <c r="BC84" s="1"/>
  <c r="BM76"/>
  <c r="BN76" s="1"/>
  <c r="BO76" s="1"/>
  <c r="BY75"/>
  <c r="BZ75" s="1"/>
  <c r="CA75" s="1"/>
  <c r="AC75"/>
  <c r="AD75" s="1"/>
  <c r="AE75" s="1"/>
  <c r="CK74"/>
  <c r="CL74" s="1"/>
  <c r="CM74" s="1"/>
  <c r="AO74"/>
  <c r="AP74" s="1"/>
  <c r="AQ74" s="1"/>
  <c r="AB13"/>
  <c r="AO13"/>
  <c r="AP13" s="1"/>
  <c r="AZ13"/>
  <c r="BM13"/>
  <c r="BN13" s="1"/>
  <c r="BO13" s="1"/>
  <c r="BX13"/>
  <c r="AC70"/>
  <c r="AD70" s="1"/>
  <c r="AE70" s="1"/>
  <c r="BA70"/>
  <c r="BB70" s="1"/>
  <c r="BC70" s="1"/>
  <c r="BL70"/>
  <c r="BY70"/>
  <c r="BZ70" s="1"/>
  <c r="CA70" s="1"/>
  <c r="AC47"/>
  <c r="AD47" s="1"/>
  <c r="AE47" s="1"/>
  <c r="CK89"/>
  <c r="CL89" s="1"/>
  <c r="CM89" s="1"/>
  <c r="AO89"/>
  <c r="AP89" s="1"/>
  <c r="AQ89" s="1"/>
  <c r="AC45"/>
  <c r="AD45" s="1"/>
  <c r="AE45" s="1"/>
  <c r="CK79"/>
  <c r="CL79" s="1"/>
  <c r="CM79" s="1"/>
  <c r="BA40"/>
  <c r="BB40" s="1"/>
  <c r="BC40" s="1"/>
  <c r="BM36"/>
  <c r="BN36" s="1"/>
  <c r="BO36" s="1"/>
  <c r="CW75"/>
  <c r="CX75" s="1"/>
  <c r="CQ75"/>
  <c r="CR75" s="1"/>
  <c r="CK75"/>
  <c r="CL75" s="1"/>
  <c r="CM75" s="1"/>
  <c r="BM75"/>
  <c r="BN75" s="1"/>
  <c r="BO75" s="1"/>
  <c r="AO75"/>
  <c r="AP75" s="1"/>
  <c r="BY74"/>
  <c r="BZ74" s="1"/>
  <c r="CA74" s="1"/>
  <c r="BA74"/>
  <c r="BB74" s="1"/>
  <c r="BC74" s="1"/>
  <c r="AC74"/>
  <c r="AD74" s="1"/>
  <c r="AE74" s="1"/>
  <c r="BY34"/>
  <c r="BZ34" s="1"/>
  <c r="CA34" s="1"/>
  <c r="BL10"/>
  <c r="AZ92"/>
  <c r="AB25"/>
  <c r="AO25"/>
  <c r="AP25" s="1"/>
  <c r="AZ25"/>
  <c r="BM25"/>
  <c r="BN25" s="1"/>
  <c r="BO25" s="1"/>
  <c r="BX25"/>
  <c r="AC29"/>
  <c r="AD29" s="1"/>
  <c r="AE29" s="1"/>
  <c r="BA29"/>
  <c r="BB29" s="1"/>
  <c r="BC29" s="1"/>
  <c r="BL29"/>
  <c r="BY29"/>
  <c r="BZ29" s="1"/>
  <c r="CA29" s="1"/>
  <c r="CJ29"/>
  <c r="AZ30"/>
  <c r="CW31"/>
  <c r="CX31" s="1"/>
  <c r="BY89"/>
  <c r="BZ89" s="1"/>
  <c r="CA89" s="1"/>
  <c r="BA89"/>
  <c r="BB89" s="1"/>
  <c r="BC89" s="1"/>
  <c r="AC89"/>
  <c r="AD89" s="1"/>
  <c r="AE89" s="1"/>
  <c r="BY45"/>
  <c r="BZ45" s="1"/>
  <c r="CA45" s="1"/>
  <c r="AO79"/>
  <c r="AP79" s="1"/>
  <c r="AQ79" s="1"/>
  <c r="BY40"/>
  <c r="BZ40" s="1"/>
  <c r="CA40" s="1"/>
  <c r="AC40"/>
  <c r="AD40" s="1"/>
  <c r="AE40" s="1"/>
  <c r="CK88"/>
  <c r="CL88" s="1"/>
  <c r="CM88" s="1"/>
  <c r="BA88"/>
  <c r="BB88" s="1"/>
  <c r="BC88" s="1"/>
  <c r="BM39"/>
  <c r="BN39" s="1"/>
  <c r="BO39" s="1"/>
  <c r="BA38"/>
  <c r="BB38" s="1"/>
  <c r="BC38" s="1"/>
  <c r="AC78"/>
  <c r="AD78" s="1"/>
  <c r="AE78" s="1"/>
  <c r="BY36"/>
  <c r="BZ36" s="1"/>
  <c r="CA36" s="1"/>
  <c r="BA87"/>
  <c r="BB87" s="1"/>
  <c r="BC87" s="1"/>
  <c r="BM86"/>
  <c r="BN86" s="1"/>
  <c r="BO86" s="1"/>
  <c r="AO77"/>
  <c r="AP77" s="1"/>
  <c r="AQ77" s="1"/>
  <c r="BY84"/>
  <c r="BZ84" s="1"/>
  <c r="CA84" s="1"/>
  <c r="AC84"/>
  <c r="AD84" s="1"/>
  <c r="AE84" s="1"/>
  <c r="CK76"/>
  <c r="CL76" s="1"/>
  <c r="CM76" s="1"/>
  <c r="AO76"/>
  <c r="AP76" s="1"/>
  <c r="AQ76" s="1"/>
  <c r="BA35"/>
  <c r="BB35" s="1"/>
  <c r="BC35" s="1"/>
  <c r="BM83"/>
  <c r="BN83" s="1"/>
  <c r="BO83" s="1"/>
  <c r="AC34"/>
  <c r="AD34" s="1"/>
  <c r="AE34" s="1"/>
  <c r="CK25"/>
  <c r="CL25" s="1"/>
  <c r="CM25" s="1"/>
  <c r="CJ70"/>
  <c r="CK13"/>
  <c r="CL13" s="1"/>
  <c r="CM13" s="1"/>
  <c r="CJ27" i="41"/>
  <c r="AB28"/>
  <c r="CJ31"/>
  <c r="AB32"/>
  <c r="BX52"/>
  <c r="CJ19"/>
  <c r="AC36"/>
  <c r="AD36" s="1"/>
  <c r="AE36" s="1"/>
  <c r="AB40"/>
  <c r="BX42"/>
  <c r="BX4"/>
  <c r="BX8"/>
  <c r="BX12"/>
  <c r="AB15"/>
  <c r="BX51"/>
  <c r="AB22"/>
  <c r="BX26"/>
  <c r="BX30"/>
  <c r="BL34"/>
  <c r="BA36"/>
  <c r="BB36" s="1"/>
  <c r="BC36" s="1"/>
  <c r="BL36"/>
  <c r="BY36"/>
  <c r="BZ36" s="1"/>
  <c r="CA36" s="1"/>
  <c r="CJ36"/>
  <c r="AZ37"/>
  <c r="CJ43"/>
  <c r="AB44"/>
  <c r="BL2" i="42"/>
  <c r="AZ3"/>
  <c r="CW69"/>
  <c r="CX69" s="1"/>
  <c r="BL66"/>
  <c r="AZ8"/>
  <c r="AC11"/>
  <c r="AD11" s="1"/>
  <c r="AE11" s="1"/>
  <c r="BA11"/>
  <c r="BB11" s="1"/>
  <c r="BC11" s="1"/>
  <c r="BL11"/>
  <c r="BY11"/>
  <c r="BZ11" s="1"/>
  <c r="CA11" s="1"/>
  <c r="CJ11"/>
  <c r="AZ67"/>
  <c r="BL16"/>
  <c r="BL46"/>
  <c r="AZ19"/>
  <c r="CW20"/>
  <c r="CX20" s="1"/>
  <c r="BL23"/>
  <c r="BL28"/>
  <c r="BL32"/>
  <c r="AZ81"/>
  <c r="CW33"/>
  <c r="CX33" s="1"/>
  <c r="BY47"/>
  <c r="BZ47" s="1"/>
  <c r="CA47" s="1"/>
  <c r="BA45"/>
  <c r="BB45" s="1"/>
  <c r="BC45" s="1"/>
  <c r="BM79"/>
  <c r="BN79" s="1"/>
  <c r="BO79" s="1"/>
  <c r="CW40"/>
  <c r="CX40" s="1"/>
  <c r="CQ40"/>
  <c r="CR40" s="1"/>
  <c r="CK40"/>
  <c r="CL40" s="1"/>
  <c r="CM40" s="1"/>
  <c r="BM40"/>
  <c r="BN40" s="1"/>
  <c r="BO40" s="1"/>
  <c r="AO40"/>
  <c r="AP40" s="1"/>
  <c r="BY88"/>
  <c r="BZ88" s="1"/>
  <c r="CA88" s="1"/>
  <c r="BM88"/>
  <c r="BN88" s="1"/>
  <c r="BO88" s="1"/>
  <c r="CK39"/>
  <c r="CL39" s="1"/>
  <c r="CM39" s="1"/>
  <c r="AO39"/>
  <c r="AP39" s="1"/>
  <c r="AO38"/>
  <c r="AP38" s="1"/>
  <c r="BA78"/>
  <c r="BB78" s="1"/>
  <c r="BC78" s="1"/>
  <c r="BY87"/>
  <c r="BZ87" s="1"/>
  <c r="CA87" s="1"/>
  <c r="AC87"/>
  <c r="AD87" s="1"/>
  <c r="AE87" s="1"/>
  <c r="CK86"/>
  <c r="CL86" s="1"/>
  <c r="CM86" s="1"/>
  <c r="AO86"/>
  <c r="AP86" s="1"/>
  <c r="AQ86" s="1"/>
  <c r="BM77"/>
  <c r="BN77" s="1"/>
  <c r="BO77" s="1"/>
  <c r="CX84"/>
  <c r="CY84" s="1"/>
  <c r="CQ84"/>
  <c r="CR84" s="1"/>
  <c r="CK84"/>
  <c r="CL84" s="1"/>
  <c r="CM84" s="1"/>
  <c r="BM84"/>
  <c r="BN84" s="1"/>
  <c r="BO84" s="1"/>
  <c r="AO84"/>
  <c r="AP84" s="1"/>
  <c r="AQ84" s="1"/>
  <c r="BY76"/>
  <c r="BZ76" s="1"/>
  <c r="CA76" s="1"/>
  <c r="BA76"/>
  <c r="BB76" s="1"/>
  <c r="BC76" s="1"/>
  <c r="AC76"/>
  <c r="AD76" s="1"/>
  <c r="AE76" s="1"/>
  <c r="BY35"/>
  <c r="BZ35" s="1"/>
  <c r="CA35" s="1"/>
  <c r="AC35"/>
  <c r="AD35" s="1"/>
  <c r="AE35" s="1"/>
  <c r="CK83"/>
  <c r="CL83" s="1"/>
  <c r="CM83" s="1"/>
  <c r="AO83"/>
  <c r="AP83" s="1"/>
  <c r="AQ83" s="1"/>
  <c r="BA34"/>
  <c r="BB34" s="1"/>
  <c r="BC34" s="1"/>
  <c r="CX2"/>
  <c r="BL69"/>
  <c r="AZ91"/>
  <c r="CW4"/>
  <c r="CX4" s="1"/>
  <c r="BL6"/>
  <c r="AZ7"/>
  <c r="CW66"/>
  <c r="CX66" s="1"/>
  <c r="BL9"/>
  <c r="BY9"/>
  <c r="BZ9" s="1"/>
  <c r="CA9" s="1"/>
  <c r="CJ9"/>
  <c r="AZ80"/>
  <c r="AB90"/>
  <c r="AO90"/>
  <c r="AP90" s="1"/>
  <c r="AZ90"/>
  <c r="BM90"/>
  <c r="BN90" s="1"/>
  <c r="BO90" s="1"/>
  <c r="BX90"/>
  <c r="CK90"/>
  <c r="CL90" s="1"/>
  <c r="CM90" s="1"/>
  <c r="BL12"/>
  <c r="AC14"/>
  <c r="AD14" s="1"/>
  <c r="AE14" s="1"/>
  <c r="BA14"/>
  <c r="BB14" s="1"/>
  <c r="BC14" s="1"/>
  <c r="BL14"/>
  <c r="BY14"/>
  <c r="BZ14" s="1"/>
  <c r="CA14" s="1"/>
  <c r="CJ14"/>
  <c r="AZ15"/>
  <c r="BL17"/>
  <c r="AZ18"/>
  <c r="CW46"/>
  <c r="CX46" s="1"/>
  <c r="BL20"/>
  <c r="AZ71"/>
  <c r="CX93"/>
  <c r="CY93" s="1"/>
  <c r="BL22"/>
  <c r="AZ68"/>
  <c r="CX23"/>
  <c r="CY23" s="1"/>
  <c r="BL24"/>
  <c r="AC26"/>
  <c r="AD26" s="1"/>
  <c r="AE26" s="1"/>
  <c r="BA26"/>
  <c r="BB26" s="1"/>
  <c r="BC26" s="1"/>
  <c r="BL26"/>
  <c r="BY26"/>
  <c r="BZ26" s="1"/>
  <c r="CA26" s="1"/>
  <c r="CJ26"/>
  <c r="AZ27"/>
  <c r="AB72"/>
  <c r="AO72"/>
  <c r="AP72" s="1"/>
  <c r="AQ72" s="1"/>
  <c r="AZ72"/>
  <c r="BM72"/>
  <c r="BN72" s="1"/>
  <c r="BO72" s="1"/>
  <c r="BX72"/>
  <c r="CK72"/>
  <c r="CL72" s="1"/>
  <c r="CM72" s="1"/>
  <c r="BL31"/>
  <c r="AZ73"/>
  <c r="CW32"/>
  <c r="CX32" s="1"/>
  <c r="BL33"/>
  <c r="AZ82"/>
  <c r="BA47"/>
  <c r="BB47" s="1"/>
  <c r="BC47" s="1"/>
  <c r="CW45"/>
  <c r="CX45" s="1"/>
  <c r="CQ45"/>
  <c r="CR45" s="1"/>
  <c r="CK45"/>
  <c r="CL45" s="1"/>
  <c r="CM45" s="1"/>
  <c r="BM45"/>
  <c r="BN45" s="1"/>
  <c r="BO45" s="1"/>
  <c r="AO45"/>
  <c r="AP45" s="1"/>
  <c r="BY79"/>
  <c r="BZ79" s="1"/>
  <c r="CA79" s="1"/>
  <c r="BA79"/>
  <c r="BB79" s="1"/>
  <c r="BC79" s="1"/>
  <c r="AC79"/>
  <c r="AD79" s="1"/>
  <c r="AE79" s="1"/>
  <c r="AC88"/>
  <c r="AD88" s="1"/>
  <c r="AE88" s="1"/>
  <c r="BY39"/>
  <c r="BZ39" s="1"/>
  <c r="CA39" s="1"/>
  <c r="BY38"/>
  <c r="BZ38" s="1"/>
  <c r="CA38" s="1"/>
  <c r="CK37"/>
  <c r="CL37" s="1"/>
  <c r="CM37" s="1"/>
  <c r="BM78"/>
  <c r="BN78" s="1"/>
  <c r="BO78" s="1"/>
  <c r="AO36"/>
  <c r="AP36" s="1"/>
  <c r="AO87"/>
  <c r="AP87" s="1"/>
  <c r="AQ87" s="1"/>
  <c r="BA86"/>
  <c r="BB86" s="1"/>
  <c r="BC86" s="1"/>
  <c r="AC85"/>
  <c r="AD85" s="1"/>
  <c r="AE85" s="1"/>
  <c r="BY77"/>
  <c r="BZ77" s="1"/>
  <c r="CA77" s="1"/>
  <c r="BA77"/>
  <c r="BB77" s="1"/>
  <c r="BC77" s="1"/>
  <c r="AC77"/>
  <c r="AD77" s="1"/>
  <c r="AE77" s="1"/>
  <c r="CW35"/>
  <c r="CX35" s="1"/>
  <c r="CQ35"/>
  <c r="CR35" s="1"/>
  <c r="CK35"/>
  <c r="CL35" s="1"/>
  <c r="CM35" s="1"/>
  <c r="BM35"/>
  <c r="BN35" s="1"/>
  <c r="BO35" s="1"/>
  <c r="AO35"/>
  <c r="AP35" s="1"/>
  <c r="BY83"/>
  <c r="BZ83" s="1"/>
  <c r="CA83" s="1"/>
  <c r="BA83"/>
  <c r="BB83" s="1"/>
  <c r="BC83" s="1"/>
  <c r="AC83"/>
  <c r="AD83" s="1"/>
  <c r="AE83" s="1"/>
  <c r="CW34"/>
  <c r="CX34" s="1"/>
  <c r="CQ34"/>
  <c r="CR34" s="1"/>
  <c r="CK34"/>
  <c r="CL34" s="1"/>
  <c r="CM34" s="1"/>
  <c r="BM34"/>
  <c r="BN34" s="1"/>
  <c r="BO34" s="1"/>
  <c r="AO34"/>
  <c r="AP34" s="1"/>
  <c r="CW91"/>
  <c r="CX91" s="1"/>
  <c r="CW5"/>
  <c r="CX5" s="1"/>
  <c r="AN2"/>
  <c r="CJ2"/>
  <c r="AB3"/>
  <c r="BX3"/>
  <c r="AN69"/>
  <c r="CJ69"/>
  <c r="AB91"/>
  <c r="BX91"/>
  <c r="AN4"/>
  <c r="CJ4"/>
  <c r="AB5"/>
  <c r="BX5"/>
  <c r="AN6"/>
  <c r="CJ6"/>
  <c r="AB7"/>
  <c r="BX7"/>
  <c r="AN66"/>
  <c r="CJ66"/>
  <c r="AB8"/>
  <c r="BX8"/>
  <c r="AB80"/>
  <c r="BX80"/>
  <c r="CJ10"/>
  <c r="CW11"/>
  <c r="CX11" s="1"/>
  <c r="AB67"/>
  <c r="BX67"/>
  <c r="CJ12"/>
  <c r="CW14"/>
  <c r="CX14" s="1"/>
  <c r="AB15"/>
  <c r="BX15"/>
  <c r="CJ16"/>
  <c r="CW70"/>
  <c r="CX70" s="1"/>
  <c r="AB92"/>
  <c r="BX92"/>
  <c r="CJ17"/>
  <c r="AB18"/>
  <c r="BX18"/>
  <c r="AN46"/>
  <c r="CJ46"/>
  <c r="AB19"/>
  <c r="BX19"/>
  <c r="AN20"/>
  <c r="CJ20"/>
  <c r="AB71"/>
  <c r="BX71"/>
  <c r="AN93"/>
  <c r="CJ93"/>
  <c r="AB21"/>
  <c r="BX21"/>
  <c r="AN22"/>
  <c r="AB68"/>
  <c r="BX68"/>
  <c r="AN23"/>
  <c r="CJ23"/>
  <c r="AB24"/>
  <c r="CW26"/>
  <c r="CX26" s="1"/>
  <c r="AB27"/>
  <c r="BX27"/>
  <c r="CJ28"/>
  <c r="CW29"/>
  <c r="CX29" s="1"/>
  <c r="AB30"/>
  <c r="BX30"/>
  <c r="AN31"/>
  <c r="CJ31"/>
  <c r="AB73"/>
  <c r="BX73"/>
  <c r="AN32"/>
  <c r="CJ32"/>
  <c r="AB81"/>
  <c r="BX81"/>
  <c r="AN33"/>
  <c r="CJ33"/>
  <c r="AB82"/>
  <c r="BX82"/>
  <c r="CK47"/>
  <c r="CL47" s="1"/>
  <c r="CM47" s="1"/>
  <c r="BM47"/>
  <c r="BN47" s="1"/>
  <c r="BO47" s="1"/>
  <c r="CK38"/>
  <c r="CL38" s="1"/>
  <c r="CM38" s="1"/>
  <c r="CW78"/>
  <c r="CX78" s="1"/>
  <c r="CQ78"/>
  <c r="CR78" s="1"/>
  <c r="CK87"/>
  <c r="CL87" s="1"/>
  <c r="CM87" s="1"/>
  <c r="CX85"/>
  <c r="CY85" s="1"/>
  <c r="CQ85"/>
  <c r="CR85" s="1"/>
  <c r="CW3"/>
  <c r="CX3" s="1"/>
  <c r="CW7"/>
  <c r="CX7" s="1"/>
  <c r="CW8"/>
  <c r="CX8" s="1"/>
  <c r="CW18"/>
  <c r="CX18" s="1"/>
  <c r="CW19"/>
  <c r="CX19" s="1"/>
  <c r="CW71"/>
  <c r="CX71" s="1"/>
  <c r="CW21"/>
  <c r="CX21" s="1"/>
  <c r="CW68"/>
  <c r="CX68" s="1"/>
  <c r="CW30"/>
  <c r="CX30" s="1"/>
  <c r="CW73"/>
  <c r="CX73" s="1"/>
  <c r="CX81"/>
  <c r="CY81" s="1"/>
  <c r="CX82"/>
  <c r="CY82" s="1"/>
  <c r="BX2" i="41"/>
  <c r="CJ3"/>
  <c r="AB4"/>
  <c r="BX6"/>
  <c r="CJ7"/>
  <c r="AB8"/>
  <c r="BX10"/>
  <c r="CJ11"/>
  <c r="AB12"/>
  <c r="BX15"/>
  <c r="CJ16"/>
  <c r="AB51"/>
  <c r="BX22"/>
  <c r="CJ23"/>
  <c r="AB26"/>
  <c r="BX28"/>
  <c r="CJ29"/>
  <c r="AB30"/>
  <c r="BX32"/>
  <c r="CJ49"/>
  <c r="AB52"/>
  <c r="BA50"/>
  <c r="BB50" s="1"/>
  <c r="BC50" s="1"/>
  <c r="BL50"/>
  <c r="BY50"/>
  <c r="BZ50" s="1"/>
  <c r="CA50" s="1"/>
  <c r="CJ50"/>
  <c r="AZ33"/>
  <c r="AB35"/>
  <c r="AO35"/>
  <c r="AP35" s="1"/>
  <c r="AZ35"/>
  <c r="BM35"/>
  <c r="BN35" s="1"/>
  <c r="BO35" s="1"/>
  <c r="BX35"/>
  <c r="CK35"/>
  <c r="CL35" s="1"/>
  <c r="CM35" s="1"/>
  <c r="BL38"/>
  <c r="BX40"/>
  <c r="CJ41"/>
  <c r="AB42"/>
  <c r="BX44"/>
  <c r="AZ46"/>
  <c r="CW14"/>
  <c r="CX14" s="1"/>
  <c r="CW18"/>
  <c r="CX18" s="1"/>
  <c r="CW21"/>
  <c r="CX21" s="1"/>
  <c r="CW25"/>
  <c r="CX25" s="1"/>
  <c r="CJ45"/>
  <c r="AB46"/>
  <c r="BX46"/>
  <c r="CX2"/>
  <c r="AZ2"/>
  <c r="CW3"/>
  <c r="CX3" s="1"/>
  <c r="BL3"/>
  <c r="CW4"/>
  <c r="CX4" s="1"/>
  <c r="AZ4"/>
  <c r="CW5"/>
  <c r="CX5" s="1"/>
  <c r="BL5"/>
  <c r="CW6"/>
  <c r="CX6" s="1"/>
  <c r="AZ6"/>
  <c r="CW7"/>
  <c r="CX7" s="1"/>
  <c r="BL7"/>
  <c r="CW8"/>
  <c r="CX8" s="1"/>
  <c r="AZ8"/>
  <c r="CW9"/>
  <c r="CX9" s="1"/>
  <c r="BL9"/>
  <c r="CW10"/>
  <c r="CX10" s="1"/>
  <c r="AZ10"/>
  <c r="CW11"/>
  <c r="CX11" s="1"/>
  <c r="BL11"/>
  <c r="CW12"/>
  <c r="CX12" s="1"/>
  <c r="AZ12"/>
  <c r="BL53"/>
  <c r="AB13"/>
  <c r="AO13"/>
  <c r="AP13" s="1"/>
  <c r="AZ13"/>
  <c r="BM13"/>
  <c r="BN13" s="1"/>
  <c r="BO13" s="1"/>
  <c r="BX13"/>
  <c r="CK13"/>
  <c r="CL13" s="1"/>
  <c r="CM13" s="1"/>
  <c r="AC14"/>
  <c r="AD14" s="1"/>
  <c r="AE14" s="1"/>
  <c r="AN14"/>
  <c r="BA14"/>
  <c r="BB14" s="1"/>
  <c r="BC14" s="1"/>
  <c r="BL14"/>
  <c r="BY14"/>
  <c r="BZ14" s="1"/>
  <c r="CA14" s="1"/>
  <c r="CJ14"/>
  <c r="AZ15"/>
  <c r="BL16"/>
  <c r="AB17"/>
  <c r="AO17"/>
  <c r="AP17" s="1"/>
  <c r="AZ17"/>
  <c r="BM17"/>
  <c r="BN17" s="1"/>
  <c r="BO17" s="1"/>
  <c r="BX17"/>
  <c r="CK17"/>
  <c r="CL17" s="1"/>
  <c r="CM17" s="1"/>
  <c r="AC18"/>
  <c r="AD18" s="1"/>
  <c r="AE18" s="1"/>
  <c r="AN18"/>
  <c r="BA18"/>
  <c r="BB18" s="1"/>
  <c r="BC18" s="1"/>
  <c r="BL18"/>
  <c r="BY18"/>
  <c r="BZ18" s="1"/>
  <c r="CA18" s="1"/>
  <c r="CJ18"/>
  <c r="AZ51"/>
  <c r="BL19"/>
  <c r="AB20"/>
  <c r="AO20"/>
  <c r="AP20" s="1"/>
  <c r="AZ20"/>
  <c r="BM20"/>
  <c r="BN20" s="1"/>
  <c r="BO20" s="1"/>
  <c r="BX20"/>
  <c r="CK20"/>
  <c r="CL20" s="1"/>
  <c r="CM20" s="1"/>
  <c r="AC21"/>
  <c r="AD21" s="1"/>
  <c r="AE21" s="1"/>
  <c r="AN21"/>
  <c r="BA21"/>
  <c r="BB21" s="1"/>
  <c r="BC21" s="1"/>
  <c r="BL21"/>
  <c r="BY21"/>
  <c r="BZ21" s="1"/>
  <c r="CA21" s="1"/>
  <c r="CJ21"/>
  <c r="AZ22"/>
  <c r="BL23"/>
  <c r="AB24"/>
  <c r="AO24"/>
  <c r="AP24" s="1"/>
  <c r="AZ24"/>
  <c r="BM24"/>
  <c r="BN24" s="1"/>
  <c r="BO24" s="1"/>
  <c r="BX24"/>
  <c r="CK24"/>
  <c r="CL24" s="1"/>
  <c r="CM24" s="1"/>
  <c r="AC25"/>
  <c r="AD25" s="1"/>
  <c r="AE25" s="1"/>
  <c r="AN25"/>
  <c r="BA25"/>
  <c r="BB25" s="1"/>
  <c r="BC25" s="1"/>
  <c r="BL25"/>
  <c r="BY25"/>
  <c r="BZ25" s="1"/>
  <c r="CA25" s="1"/>
  <c r="CJ25"/>
  <c r="AZ26"/>
  <c r="CW27"/>
  <c r="CX27" s="1"/>
  <c r="BL27"/>
  <c r="CW28"/>
  <c r="CX28" s="1"/>
  <c r="AZ28"/>
  <c r="CW29"/>
  <c r="CX29" s="1"/>
  <c r="BL29"/>
  <c r="CW30"/>
  <c r="CX30" s="1"/>
  <c r="AZ30"/>
  <c r="CW31"/>
  <c r="CX31" s="1"/>
  <c r="BL31"/>
  <c r="CW32"/>
  <c r="CX32" s="1"/>
  <c r="AZ32"/>
  <c r="CW49"/>
  <c r="CX49" s="1"/>
  <c r="BL49"/>
  <c r="CW52"/>
  <c r="CX52" s="1"/>
  <c r="AZ52"/>
  <c r="AB33"/>
  <c r="BX33"/>
  <c r="CJ34"/>
  <c r="CW36"/>
  <c r="CX36" s="1"/>
  <c r="AB37"/>
  <c r="BX37"/>
  <c r="CJ38"/>
  <c r="CW40"/>
  <c r="CX40" s="1"/>
  <c r="AZ40"/>
  <c r="CW41"/>
  <c r="CX41" s="1"/>
  <c r="BL41"/>
  <c r="CW42"/>
  <c r="CX42" s="1"/>
  <c r="AZ42"/>
  <c r="CW43"/>
  <c r="CX43" s="1"/>
  <c r="BL43"/>
  <c r="CW44"/>
  <c r="CX44" s="1"/>
  <c r="AZ44"/>
  <c r="CW45"/>
  <c r="CX45" s="1"/>
  <c r="BL45"/>
  <c r="CW46"/>
  <c r="CX46" s="1"/>
  <c r="DC2" i="38"/>
  <c r="AB3"/>
  <c r="DC7"/>
  <c r="AB8"/>
  <c r="DC9"/>
  <c r="AB10"/>
  <c r="CQ24"/>
  <c r="DC29"/>
  <c r="AB30"/>
  <c r="CQ32"/>
  <c r="CQ14"/>
  <c r="AZ20"/>
  <c r="CQ3"/>
  <c r="DC4"/>
  <c r="AB21"/>
  <c r="AZ6"/>
  <c r="CQ8"/>
  <c r="CQ10"/>
  <c r="DC11"/>
  <c r="AB14"/>
  <c r="CQ18"/>
  <c r="DC19"/>
  <c r="AB24"/>
  <c r="CQ26"/>
  <c r="DC27"/>
  <c r="AB28"/>
  <c r="CQ30"/>
  <c r="DC31"/>
  <c r="AB32"/>
  <c r="CQ34"/>
  <c r="DC35"/>
  <c r="AB36"/>
  <c r="BA37"/>
  <c r="BB37" s="1"/>
  <c r="BC37" s="1"/>
  <c r="CR37"/>
  <c r="CS37" s="1"/>
  <c r="CT37" s="1"/>
  <c r="DC37"/>
  <c r="AZ38"/>
  <c r="AB40"/>
  <c r="AO40"/>
  <c r="AP40" s="1"/>
  <c r="AZ40"/>
  <c r="CQ40"/>
  <c r="DD40"/>
  <c r="DE40" s="1"/>
  <c r="DF40" s="1"/>
  <c r="CJ64" i="40"/>
  <c r="CJ14"/>
  <c r="CJ16"/>
  <c r="BL34"/>
  <c r="CJ7"/>
  <c r="CV21"/>
  <c r="AB22"/>
  <c r="CJ24"/>
  <c r="BL36"/>
  <c r="CK36"/>
  <c r="CL36" s="1"/>
  <c r="CM36" s="1"/>
  <c r="CV36"/>
  <c r="AC36"/>
  <c r="AD36" s="1"/>
  <c r="AE36" s="1"/>
  <c r="BA36"/>
  <c r="BB36" s="1"/>
  <c r="BC36" s="1"/>
  <c r="CJ3"/>
  <c r="CJ63"/>
  <c r="CV17"/>
  <c r="AB18"/>
  <c r="CJ20"/>
  <c r="CV25"/>
  <c r="AB26"/>
  <c r="AB27"/>
  <c r="AB3"/>
  <c r="AB7"/>
  <c r="AB63"/>
  <c r="AB64"/>
  <c r="AB14"/>
  <c r="AB16"/>
  <c r="CJ18"/>
  <c r="CV19"/>
  <c r="AB20"/>
  <c r="CJ22"/>
  <c r="CV23"/>
  <c r="AB24"/>
  <c r="CJ27"/>
  <c r="CV28"/>
  <c r="AB30"/>
  <c r="AZ32"/>
  <c r="AZ33"/>
  <c r="AB35"/>
  <c r="AO35"/>
  <c r="AP35" s="1"/>
  <c r="AZ35"/>
  <c r="BM35"/>
  <c r="BN35" s="1"/>
  <c r="BO35" s="1"/>
  <c r="CJ35"/>
  <c r="CW35"/>
  <c r="CX35" s="1"/>
  <c r="CY35" s="1"/>
  <c r="CV15"/>
  <c r="CV13"/>
  <c r="CV11"/>
  <c r="CV8"/>
  <c r="CV4"/>
  <c r="CV2"/>
  <c r="AQ47" i="42"/>
  <c r="AB39"/>
  <c r="CQ39"/>
  <c r="CR39" s="1"/>
  <c r="CX39"/>
  <c r="CY39" s="1"/>
  <c r="AB36"/>
  <c r="CQ36"/>
  <c r="CR36" s="1"/>
  <c r="CW36"/>
  <c r="CX36" s="1"/>
  <c r="AN47"/>
  <c r="CX89"/>
  <c r="CY89" s="1"/>
  <c r="CQ89"/>
  <c r="CR89" s="1"/>
  <c r="CW79"/>
  <c r="CX79" s="1"/>
  <c r="CQ79"/>
  <c r="CR79" s="1"/>
  <c r="CX88"/>
  <c r="CY88" s="1"/>
  <c r="CQ88"/>
  <c r="CR88" s="1"/>
  <c r="AO88"/>
  <c r="AP88" s="1"/>
  <c r="BA39"/>
  <c r="BB39" s="1"/>
  <c r="BC39" s="1"/>
  <c r="CW38"/>
  <c r="CX38" s="1"/>
  <c r="CQ38"/>
  <c r="CR38" s="1"/>
  <c r="BM38"/>
  <c r="BN38" s="1"/>
  <c r="BY37"/>
  <c r="BZ37" s="1"/>
  <c r="CA37" s="1"/>
  <c r="CK78"/>
  <c r="CL78" s="1"/>
  <c r="CM78" s="1"/>
  <c r="AO78"/>
  <c r="AP78" s="1"/>
  <c r="BA36"/>
  <c r="BB36" s="1"/>
  <c r="BC36" s="1"/>
  <c r="CX87"/>
  <c r="CY87" s="1"/>
  <c r="CQ87"/>
  <c r="CR87" s="1"/>
  <c r="BM87"/>
  <c r="BN87" s="1"/>
  <c r="BY86"/>
  <c r="BZ86" s="1"/>
  <c r="CA86" s="1"/>
  <c r="CK85"/>
  <c r="CL85" s="1"/>
  <c r="CM85" s="1"/>
  <c r="AO85"/>
  <c r="AP85" s="1"/>
  <c r="AB37"/>
  <c r="CQ37"/>
  <c r="CR37" s="1"/>
  <c r="CW37"/>
  <c r="CX37" s="1"/>
  <c r="AB86"/>
  <c r="CQ86"/>
  <c r="CR86" s="1"/>
  <c r="CX86"/>
  <c r="CY86" s="1"/>
  <c r="AQ75"/>
  <c r="CW47"/>
  <c r="CX47" s="1"/>
  <c r="CQ47"/>
  <c r="CR47" s="1"/>
  <c r="CW77"/>
  <c r="CX77" s="1"/>
  <c r="CQ77"/>
  <c r="CR77" s="1"/>
  <c r="CW76"/>
  <c r="CX76" s="1"/>
  <c r="CQ76"/>
  <c r="CR76" s="1"/>
  <c r="CX83"/>
  <c r="CY83" s="1"/>
  <c r="CQ83"/>
  <c r="CR83" s="1"/>
  <c r="CW74"/>
  <c r="CX74" s="1"/>
  <c r="CQ74"/>
  <c r="CR74" s="1"/>
  <c r="CW9"/>
  <c r="CX9" s="1"/>
  <c r="CQ9"/>
  <c r="CR9" s="1"/>
  <c r="BA2"/>
  <c r="BB2" s="1"/>
  <c r="BC2" s="1"/>
  <c r="AO3"/>
  <c r="AP3" s="1"/>
  <c r="AC69"/>
  <c r="AD69" s="1"/>
  <c r="AE69" s="1"/>
  <c r="BA69"/>
  <c r="BB69" s="1"/>
  <c r="BC69" s="1"/>
  <c r="AB2"/>
  <c r="AO2"/>
  <c r="AP2" s="1"/>
  <c r="BX2"/>
  <c r="CQ2"/>
  <c r="CR2" s="1"/>
  <c r="AN3"/>
  <c r="BL3"/>
  <c r="CJ3"/>
  <c r="AO69"/>
  <c r="AP69" s="1"/>
  <c r="BX69"/>
  <c r="CQ69"/>
  <c r="CR69" s="1"/>
  <c r="AN91"/>
  <c r="BL91"/>
  <c r="CJ91"/>
  <c r="AB4"/>
  <c r="AO4"/>
  <c r="AP4" s="1"/>
  <c r="AZ4"/>
  <c r="BX4"/>
  <c r="CQ4"/>
  <c r="CR4" s="1"/>
  <c r="AN5"/>
  <c r="BL5"/>
  <c r="CJ5"/>
  <c r="AB6"/>
  <c r="AO6"/>
  <c r="AP6" s="1"/>
  <c r="AZ6"/>
  <c r="BX6"/>
  <c r="CQ6"/>
  <c r="CR6" s="1"/>
  <c r="AN7"/>
  <c r="BL7"/>
  <c r="CJ7"/>
  <c r="AB66"/>
  <c r="AO66"/>
  <c r="AP66" s="1"/>
  <c r="AZ66"/>
  <c r="BX66"/>
  <c r="CQ66"/>
  <c r="CR66" s="1"/>
  <c r="AN8"/>
  <c r="BL8"/>
  <c r="CJ8"/>
  <c r="AB9"/>
  <c r="AO9"/>
  <c r="AP9" s="1"/>
  <c r="AZ9"/>
  <c r="AO80"/>
  <c r="AP80" s="1"/>
  <c r="BM80"/>
  <c r="BN80" s="1"/>
  <c r="BO80" s="1"/>
  <c r="CK80"/>
  <c r="CL80" s="1"/>
  <c r="CM80" s="1"/>
  <c r="AC10"/>
  <c r="AD10" s="1"/>
  <c r="AE10" s="1"/>
  <c r="CW10"/>
  <c r="CX10" s="1"/>
  <c r="BA10"/>
  <c r="BB10" s="1"/>
  <c r="BC10" s="1"/>
  <c r="BY10"/>
  <c r="BZ10" s="1"/>
  <c r="CA10" s="1"/>
  <c r="CQ90"/>
  <c r="CR90" s="1"/>
  <c r="CX90"/>
  <c r="CY90" s="1"/>
  <c r="AO67"/>
  <c r="AP67" s="1"/>
  <c r="BM67"/>
  <c r="BN67" s="1"/>
  <c r="BO67" s="1"/>
  <c r="CK67"/>
  <c r="CL67" s="1"/>
  <c r="CM67" s="1"/>
  <c r="AC12"/>
  <c r="AD12" s="1"/>
  <c r="AE12" s="1"/>
  <c r="CW12"/>
  <c r="CX12" s="1"/>
  <c r="BA12"/>
  <c r="BB12" s="1"/>
  <c r="BC12" s="1"/>
  <c r="BY12"/>
  <c r="BZ12" s="1"/>
  <c r="CA12" s="1"/>
  <c r="CQ13"/>
  <c r="CR13" s="1"/>
  <c r="CW13"/>
  <c r="CX13" s="1"/>
  <c r="AO15"/>
  <c r="AP15" s="1"/>
  <c r="BM15"/>
  <c r="BN15" s="1"/>
  <c r="BO15" s="1"/>
  <c r="CK15"/>
  <c r="CL15" s="1"/>
  <c r="CM15" s="1"/>
  <c r="AC16"/>
  <c r="AD16" s="1"/>
  <c r="AE16" s="1"/>
  <c r="CW16"/>
  <c r="CX16" s="1"/>
  <c r="BA16"/>
  <c r="BB16" s="1"/>
  <c r="BC16" s="1"/>
  <c r="BY16"/>
  <c r="BZ16" s="1"/>
  <c r="CA16" s="1"/>
  <c r="AO92"/>
  <c r="AP92" s="1"/>
  <c r="BM92"/>
  <c r="BN92" s="1"/>
  <c r="BO92" s="1"/>
  <c r="CK92"/>
  <c r="CL92" s="1"/>
  <c r="CM92" s="1"/>
  <c r="AC17"/>
  <c r="AD17" s="1"/>
  <c r="AE17" s="1"/>
  <c r="CW17"/>
  <c r="CX17" s="1"/>
  <c r="BA17"/>
  <c r="BB17" s="1"/>
  <c r="BC17" s="1"/>
  <c r="BY17"/>
  <c r="BZ17" s="1"/>
  <c r="CA17" s="1"/>
  <c r="CQ3"/>
  <c r="CR3" s="1"/>
  <c r="AO91"/>
  <c r="AP91" s="1"/>
  <c r="CQ91"/>
  <c r="CR91" s="1"/>
  <c r="AO5"/>
  <c r="AP5" s="1"/>
  <c r="CQ5"/>
  <c r="CR5" s="1"/>
  <c r="AO7"/>
  <c r="AP7" s="1"/>
  <c r="CQ7"/>
  <c r="CR7" s="1"/>
  <c r="AO8"/>
  <c r="AP8" s="1"/>
  <c r="CQ8"/>
  <c r="CR8" s="1"/>
  <c r="CQ80"/>
  <c r="CR80" s="1"/>
  <c r="CX80"/>
  <c r="CY80" s="1"/>
  <c r="CQ67"/>
  <c r="CR67" s="1"/>
  <c r="CW67"/>
  <c r="CX67" s="1"/>
  <c r="CQ15"/>
  <c r="CR15" s="1"/>
  <c r="CW15"/>
  <c r="CX15" s="1"/>
  <c r="CQ92"/>
  <c r="CR92" s="1"/>
  <c r="CX92"/>
  <c r="CY92" s="1"/>
  <c r="AO10"/>
  <c r="AP10" s="1"/>
  <c r="CQ10"/>
  <c r="CR10" s="1"/>
  <c r="AO11"/>
  <c r="AP11" s="1"/>
  <c r="CQ11"/>
  <c r="CR11" s="1"/>
  <c r="AO12"/>
  <c r="AP12" s="1"/>
  <c r="CQ12"/>
  <c r="CR12" s="1"/>
  <c r="AO14"/>
  <c r="AP14" s="1"/>
  <c r="CQ14"/>
  <c r="CR14" s="1"/>
  <c r="AO16"/>
  <c r="AP16" s="1"/>
  <c r="CQ16"/>
  <c r="CR16" s="1"/>
  <c r="AO70"/>
  <c r="AP70" s="1"/>
  <c r="CQ70"/>
  <c r="CR70" s="1"/>
  <c r="AO17"/>
  <c r="AP17" s="1"/>
  <c r="CQ17"/>
  <c r="CR17" s="1"/>
  <c r="AN18"/>
  <c r="BL18"/>
  <c r="CJ18"/>
  <c r="AB46"/>
  <c r="AO46"/>
  <c r="AP46" s="1"/>
  <c r="AZ46"/>
  <c r="BX46"/>
  <c r="CQ46"/>
  <c r="CR46" s="1"/>
  <c r="AN19"/>
  <c r="BL19"/>
  <c r="CJ19"/>
  <c r="AB20"/>
  <c r="AO20"/>
  <c r="AP20" s="1"/>
  <c r="AZ20"/>
  <c r="BX20"/>
  <c r="CQ20"/>
  <c r="CR20" s="1"/>
  <c r="AN71"/>
  <c r="BL71"/>
  <c r="CJ71"/>
  <c r="AB93"/>
  <c r="AO93"/>
  <c r="AP93" s="1"/>
  <c r="AZ93"/>
  <c r="BX93"/>
  <c r="CQ93"/>
  <c r="CR93" s="1"/>
  <c r="AN21"/>
  <c r="BL21"/>
  <c r="CJ21"/>
  <c r="AB22"/>
  <c r="AO22"/>
  <c r="AP22" s="1"/>
  <c r="AZ22"/>
  <c r="BX22"/>
  <c r="CQ22"/>
  <c r="CR22" s="1"/>
  <c r="AN68"/>
  <c r="BL68"/>
  <c r="CJ68"/>
  <c r="AB23"/>
  <c r="AO23"/>
  <c r="AP23" s="1"/>
  <c r="AZ23"/>
  <c r="BX23"/>
  <c r="CQ23"/>
  <c r="CR23" s="1"/>
  <c r="CW24"/>
  <c r="CX24" s="1"/>
  <c r="BA24"/>
  <c r="BB24" s="1"/>
  <c r="BC24" s="1"/>
  <c r="BY24"/>
  <c r="BZ24" s="1"/>
  <c r="CA24" s="1"/>
  <c r="AQ25"/>
  <c r="CQ25"/>
  <c r="CR25" s="1"/>
  <c r="CW25"/>
  <c r="CX25" s="1"/>
  <c r="AO27"/>
  <c r="AP27" s="1"/>
  <c r="BM27"/>
  <c r="BN27" s="1"/>
  <c r="BO27" s="1"/>
  <c r="CK27"/>
  <c r="CL27" s="1"/>
  <c r="CM27" s="1"/>
  <c r="AC28"/>
  <c r="AD28" s="1"/>
  <c r="AE28" s="1"/>
  <c r="CW28"/>
  <c r="CX28" s="1"/>
  <c r="BA28"/>
  <c r="BB28" s="1"/>
  <c r="BC28" s="1"/>
  <c r="BY28"/>
  <c r="BZ28" s="1"/>
  <c r="CA28" s="1"/>
  <c r="CQ72"/>
  <c r="CR72" s="1"/>
  <c r="CW72"/>
  <c r="CX72" s="1"/>
  <c r="AO18"/>
  <c r="AP18" s="1"/>
  <c r="CQ18"/>
  <c r="CR18" s="1"/>
  <c r="AO19"/>
  <c r="AP19" s="1"/>
  <c r="CQ19"/>
  <c r="CR19" s="1"/>
  <c r="AO71"/>
  <c r="AP71" s="1"/>
  <c r="CQ71"/>
  <c r="CR71" s="1"/>
  <c r="AO21"/>
  <c r="AP21" s="1"/>
  <c r="CQ21"/>
  <c r="CR21" s="1"/>
  <c r="AO68"/>
  <c r="AP68" s="1"/>
  <c r="CQ68"/>
  <c r="CR68" s="1"/>
  <c r="CQ27"/>
  <c r="CR27" s="1"/>
  <c r="CW27"/>
  <c r="CX27" s="1"/>
  <c r="AO24"/>
  <c r="AP24" s="1"/>
  <c r="CQ24"/>
  <c r="CR24" s="1"/>
  <c r="AO26"/>
  <c r="AP26" s="1"/>
  <c r="CQ26"/>
  <c r="CR26" s="1"/>
  <c r="AO28"/>
  <c r="AP28" s="1"/>
  <c r="CQ28"/>
  <c r="CR28" s="1"/>
  <c r="AO29"/>
  <c r="AP29" s="1"/>
  <c r="CQ29"/>
  <c r="CR29" s="1"/>
  <c r="AN30"/>
  <c r="BL30"/>
  <c r="CJ30"/>
  <c r="AB31"/>
  <c r="AO31"/>
  <c r="AP31" s="1"/>
  <c r="AZ31"/>
  <c r="BX31"/>
  <c r="CQ31"/>
  <c r="CR31" s="1"/>
  <c r="AN73"/>
  <c r="BL73"/>
  <c r="CJ73"/>
  <c r="AB32"/>
  <c r="AO32"/>
  <c r="AP32" s="1"/>
  <c r="AZ32"/>
  <c r="BX32"/>
  <c r="CQ32"/>
  <c r="CR32" s="1"/>
  <c r="AN81"/>
  <c r="BL81"/>
  <c r="CJ81"/>
  <c r="AB33"/>
  <c r="AO33"/>
  <c r="AP33" s="1"/>
  <c r="AZ33"/>
  <c r="BX33"/>
  <c r="CQ33"/>
  <c r="CR33" s="1"/>
  <c r="AN82"/>
  <c r="BL82"/>
  <c r="CJ82"/>
  <c r="AO30"/>
  <c r="AP30" s="1"/>
  <c r="CQ30"/>
  <c r="CR30" s="1"/>
  <c r="AO73"/>
  <c r="AP73" s="1"/>
  <c r="CQ73"/>
  <c r="CR73" s="1"/>
  <c r="AO81"/>
  <c r="AP81" s="1"/>
  <c r="CQ81"/>
  <c r="CR81" s="1"/>
  <c r="AO82"/>
  <c r="AP82" s="1"/>
  <c r="CQ82"/>
  <c r="CR82" s="1"/>
  <c r="AO2" i="41"/>
  <c r="AP2" s="1"/>
  <c r="AC3"/>
  <c r="AD3" s="1"/>
  <c r="AE3" s="1"/>
  <c r="AN2"/>
  <c r="BL2"/>
  <c r="CJ2"/>
  <c r="AO3"/>
  <c r="AP3" s="1"/>
  <c r="AZ3"/>
  <c r="BX3"/>
  <c r="CQ3"/>
  <c r="CR3" s="1"/>
  <c r="AN4"/>
  <c r="BL4"/>
  <c r="CJ4"/>
  <c r="AB5"/>
  <c r="AO5"/>
  <c r="AP5" s="1"/>
  <c r="AZ5"/>
  <c r="BX5"/>
  <c r="CQ5"/>
  <c r="CR5" s="1"/>
  <c r="AN6"/>
  <c r="BL6"/>
  <c r="CJ6"/>
  <c r="AB7"/>
  <c r="AO7"/>
  <c r="AP7" s="1"/>
  <c r="AZ7"/>
  <c r="BX7"/>
  <c r="CQ7"/>
  <c r="CR7" s="1"/>
  <c r="AN8"/>
  <c r="BL8"/>
  <c r="CJ8"/>
  <c r="AB9"/>
  <c r="AO9"/>
  <c r="AP9" s="1"/>
  <c r="AZ9"/>
  <c r="BX9"/>
  <c r="CQ9"/>
  <c r="CR9" s="1"/>
  <c r="AN10"/>
  <c r="BL10"/>
  <c r="CJ10"/>
  <c r="AB11"/>
  <c r="AO11"/>
  <c r="AP11" s="1"/>
  <c r="AZ11"/>
  <c r="BX11"/>
  <c r="CQ11"/>
  <c r="CR11" s="1"/>
  <c r="AN12"/>
  <c r="BM12"/>
  <c r="BN12" s="1"/>
  <c r="BO12" s="1"/>
  <c r="CK12"/>
  <c r="CL12" s="1"/>
  <c r="CM12" s="1"/>
  <c r="AC53"/>
  <c r="AD53" s="1"/>
  <c r="AE53" s="1"/>
  <c r="CW53"/>
  <c r="CX53" s="1"/>
  <c r="BA53"/>
  <c r="BB53" s="1"/>
  <c r="BC53" s="1"/>
  <c r="BY53"/>
  <c r="BZ53" s="1"/>
  <c r="CA53" s="1"/>
  <c r="CQ13"/>
  <c r="CR13" s="1"/>
  <c r="CW13"/>
  <c r="CX13" s="1"/>
  <c r="AO15"/>
  <c r="AP15" s="1"/>
  <c r="BM15"/>
  <c r="BN15" s="1"/>
  <c r="BO15" s="1"/>
  <c r="CK15"/>
  <c r="CL15" s="1"/>
  <c r="CM15" s="1"/>
  <c r="AC16"/>
  <c r="AD16" s="1"/>
  <c r="AE16" s="1"/>
  <c r="CW16"/>
  <c r="CX16" s="1"/>
  <c r="BA16"/>
  <c r="BB16" s="1"/>
  <c r="BC16" s="1"/>
  <c r="BY16"/>
  <c r="BZ16" s="1"/>
  <c r="CA16" s="1"/>
  <c r="CQ17"/>
  <c r="CR17" s="1"/>
  <c r="CW17"/>
  <c r="CX17" s="1"/>
  <c r="AO51"/>
  <c r="AP51" s="1"/>
  <c r="BM51"/>
  <c r="BN51" s="1"/>
  <c r="BO51" s="1"/>
  <c r="CK51"/>
  <c r="CL51" s="1"/>
  <c r="CM51" s="1"/>
  <c r="AC19"/>
  <c r="AD19" s="1"/>
  <c r="AE19" s="1"/>
  <c r="CW19"/>
  <c r="CX19" s="1"/>
  <c r="BA19"/>
  <c r="BB19" s="1"/>
  <c r="BC19" s="1"/>
  <c r="BY19"/>
  <c r="BZ19" s="1"/>
  <c r="CA19" s="1"/>
  <c r="CQ20"/>
  <c r="CR20" s="1"/>
  <c r="CW20"/>
  <c r="CX20" s="1"/>
  <c r="AO22"/>
  <c r="AP22" s="1"/>
  <c r="BM22"/>
  <c r="BN22" s="1"/>
  <c r="BO22" s="1"/>
  <c r="CK22"/>
  <c r="CL22" s="1"/>
  <c r="CM22" s="1"/>
  <c r="AC23"/>
  <c r="AD23" s="1"/>
  <c r="AE23" s="1"/>
  <c r="CW23"/>
  <c r="CX23" s="1"/>
  <c r="BA23"/>
  <c r="BB23" s="1"/>
  <c r="BC23" s="1"/>
  <c r="BY23"/>
  <c r="BZ23" s="1"/>
  <c r="CA23" s="1"/>
  <c r="CQ24"/>
  <c r="CR24" s="1"/>
  <c r="CW24"/>
  <c r="CX24" s="1"/>
  <c r="AO26"/>
  <c r="AP26" s="1"/>
  <c r="BM26"/>
  <c r="BN26" s="1"/>
  <c r="BO26" s="1"/>
  <c r="CK26"/>
  <c r="CL26" s="1"/>
  <c r="CM26" s="1"/>
  <c r="CQ2"/>
  <c r="CR2" s="1"/>
  <c r="AO4"/>
  <c r="AP4" s="1"/>
  <c r="CQ4"/>
  <c r="CR4" s="1"/>
  <c r="AO6"/>
  <c r="AP6" s="1"/>
  <c r="CQ6"/>
  <c r="CR6" s="1"/>
  <c r="AO8"/>
  <c r="AP8" s="1"/>
  <c r="CQ8"/>
  <c r="CR8" s="1"/>
  <c r="AO10"/>
  <c r="AP10" s="1"/>
  <c r="CQ10"/>
  <c r="CR10" s="1"/>
  <c r="AO12"/>
  <c r="AP12" s="1"/>
  <c r="CQ12"/>
  <c r="CR12" s="1"/>
  <c r="CQ15"/>
  <c r="CR15" s="1"/>
  <c r="CW15"/>
  <c r="CX15" s="1"/>
  <c r="CQ51"/>
  <c r="CR51" s="1"/>
  <c r="CW51"/>
  <c r="CX51" s="1"/>
  <c r="CQ22"/>
  <c r="CR22" s="1"/>
  <c r="CW22"/>
  <c r="CX22" s="1"/>
  <c r="CQ26"/>
  <c r="CR26" s="1"/>
  <c r="CW26"/>
  <c r="CX26" s="1"/>
  <c r="AO53"/>
  <c r="AP53" s="1"/>
  <c r="CQ53"/>
  <c r="CR53" s="1"/>
  <c r="AO14"/>
  <c r="AP14" s="1"/>
  <c r="CQ14"/>
  <c r="CR14" s="1"/>
  <c r="AO16"/>
  <c r="AP16" s="1"/>
  <c r="CQ16"/>
  <c r="CR16" s="1"/>
  <c r="AO18"/>
  <c r="AP18" s="1"/>
  <c r="CQ18"/>
  <c r="CR18" s="1"/>
  <c r="AO19"/>
  <c r="AP19" s="1"/>
  <c r="CQ19"/>
  <c r="CR19" s="1"/>
  <c r="AO21"/>
  <c r="AP21" s="1"/>
  <c r="CQ21"/>
  <c r="CR21" s="1"/>
  <c r="AO23"/>
  <c r="AP23" s="1"/>
  <c r="CQ23"/>
  <c r="CR23" s="1"/>
  <c r="AO25"/>
  <c r="AP25" s="1"/>
  <c r="CQ25"/>
  <c r="CR25" s="1"/>
  <c r="AB27"/>
  <c r="AO27"/>
  <c r="AP27" s="1"/>
  <c r="AZ27"/>
  <c r="BX27"/>
  <c r="CQ27"/>
  <c r="CR27" s="1"/>
  <c r="AN28"/>
  <c r="BL28"/>
  <c r="CJ28"/>
  <c r="AB29"/>
  <c r="AO29"/>
  <c r="AP29" s="1"/>
  <c r="AZ29"/>
  <c r="BX29"/>
  <c r="CQ29"/>
  <c r="CR29" s="1"/>
  <c r="AN30"/>
  <c r="BL30"/>
  <c r="CJ30"/>
  <c r="AB31"/>
  <c r="AO31"/>
  <c r="AP31" s="1"/>
  <c r="AZ31"/>
  <c r="BX31"/>
  <c r="CQ31"/>
  <c r="CR31" s="1"/>
  <c r="AN32"/>
  <c r="BL32"/>
  <c r="CJ32"/>
  <c r="AB49"/>
  <c r="AO49"/>
  <c r="AP49" s="1"/>
  <c r="AZ49"/>
  <c r="BX49"/>
  <c r="CQ49"/>
  <c r="CR49" s="1"/>
  <c r="AN52"/>
  <c r="BL52"/>
  <c r="CJ52"/>
  <c r="AB50"/>
  <c r="AO33"/>
  <c r="AP33" s="1"/>
  <c r="BM33"/>
  <c r="BN33" s="1"/>
  <c r="BO33" s="1"/>
  <c r="CK33"/>
  <c r="CL33" s="1"/>
  <c r="CM33" s="1"/>
  <c r="AC34"/>
  <c r="AD34" s="1"/>
  <c r="AE34" s="1"/>
  <c r="CW34"/>
  <c r="CX34" s="1"/>
  <c r="BA34"/>
  <c r="BB34" s="1"/>
  <c r="BC34" s="1"/>
  <c r="BY34"/>
  <c r="BZ34" s="1"/>
  <c r="CA34" s="1"/>
  <c r="CQ35"/>
  <c r="CR35" s="1"/>
  <c r="CW35"/>
  <c r="CX35" s="1"/>
  <c r="AO37"/>
  <c r="AP37" s="1"/>
  <c r="BM37"/>
  <c r="BN37" s="1"/>
  <c r="BO37" s="1"/>
  <c r="CK37"/>
  <c r="CL37" s="1"/>
  <c r="CM37" s="1"/>
  <c r="AC38"/>
  <c r="AD38" s="1"/>
  <c r="AE38" s="1"/>
  <c r="CW38"/>
  <c r="CX38" s="1"/>
  <c r="BA38"/>
  <c r="BB38" s="1"/>
  <c r="BC38" s="1"/>
  <c r="BY38"/>
  <c r="BZ38" s="1"/>
  <c r="CA38" s="1"/>
  <c r="AO28"/>
  <c r="AP28" s="1"/>
  <c r="CQ28"/>
  <c r="CR28" s="1"/>
  <c r="AO30"/>
  <c r="AP30" s="1"/>
  <c r="CQ30"/>
  <c r="CR30" s="1"/>
  <c r="AO32"/>
  <c r="AP32" s="1"/>
  <c r="CQ32"/>
  <c r="CR32" s="1"/>
  <c r="AO52"/>
  <c r="AP52" s="1"/>
  <c r="CQ52"/>
  <c r="CR52" s="1"/>
  <c r="CW50"/>
  <c r="CX50" s="1"/>
  <c r="CQ33"/>
  <c r="CR33" s="1"/>
  <c r="CW33"/>
  <c r="CX33" s="1"/>
  <c r="CQ37"/>
  <c r="CR37" s="1"/>
  <c r="CW37"/>
  <c r="CX37" s="1"/>
  <c r="AO50"/>
  <c r="AP50" s="1"/>
  <c r="CQ50"/>
  <c r="CR50" s="1"/>
  <c r="AO34"/>
  <c r="AP34" s="1"/>
  <c r="CQ34"/>
  <c r="CR34" s="1"/>
  <c r="AO36"/>
  <c r="AP36" s="1"/>
  <c r="CQ36"/>
  <c r="CR36" s="1"/>
  <c r="AO38"/>
  <c r="AP38" s="1"/>
  <c r="CQ38"/>
  <c r="CR38" s="1"/>
  <c r="AN40"/>
  <c r="BL40"/>
  <c r="CJ40"/>
  <c r="AB41"/>
  <c r="AO41"/>
  <c r="AP41" s="1"/>
  <c r="AZ41"/>
  <c r="BX41"/>
  <c r="CQ41"/>
  <c r="CR41" s="1"/>
  <c r="AN42"/>
  <c r="BL42"/>
  <c r="CJ42"/>
  <c r="AB43"/>
  <c r="AO43"/>
  <c r="AP43" s="1"/>
  <c r="AZ43"/>
  <c r="BX43"/>
  <c r="CQ43"/>
  <c r="CR43" s="1"/>
  <c r="AN44"/>
  <c r="BL44"/>
  <c r="CJ44"/>
  <c r="AB45"/>
  <c r="AO45"/>
  <c r="AP45" s="1"/>
  <c r="AZ45"/>
  <c r="BX45"/>
  <c r="CQ45"/>
  <c r="CR45" s="1"/>
  <c r="AN46"/>
  <c r="BL46"/>
  <c r="CJ46"/>
  <c r="AO40"/>
  <c r="AP40" s="1"/>
  <c r="CQ40"/>
  <c r="CR40" s="1"/>
  <c r="AO42"/>
  <c r="AP42" s="1"/>
  <c r="CQ42"/>
  <c r="CR42" s="1"/>
  <c r="AO44"/>
  <c r="AP44" s="1"/>
  <c r="CQ44"/>
  <c r="CR44" s="1"/>
  <c r="AO46"/>
  <c r="AP46" s="1"/>
  <c r="CQ46"/>
  <c r="CR46" s="1"/>
  <c r="BL2" i="40"/>
  <c r="AZ3"/>
  <c r="BL4"/>
  <c r="AB5"/>
  <c r="AO5"/>
  <c r="AP5" s="1"/>
  <c r="AZ5"/>
  <c r="BM5"/>
  <c r="BN5" s="1"/>
  <c r="BO5" s="1"/>
  <c r="CJ5"/>
  <c r="CW5"/>
  <c r="CX5" s="1"/>
  <c r="CY5" s="1"/>
  <c r="AC6"/>
  <c r="AD6" s="1"/>
  <c r="AE6" s="1"/>
  <c r="AN6"/>
  <c r="BA6"/>
  <c r="BB6" s="1"/>
  <c r="BC6" s="1"/>
  <c r="BL6"/>
  <c r="CK6"/>
  <c r="CL6" s="1"/>
  <c r="CM6" s="1"/>
  <c r="CV6"/>
  <c r="AZ7"/>
  <c r="BL8"/>
  <c r="AB9"/>
  <c r="AO9"/>
  <c r="AP9" s="1"/>
  <c r="AZ9"/>
  <c r="BM9"/>
  <c r="BN9" s="1"/>
  <c r="BO9" s="1"/>
  <c r="CJ9"/>
  <c r="CW9"/>
  <c r="CX9" s="1"/>
  <c r="CY9" s="1"/>
  <c r="AC10"/>
  <c r="AD10" s="1"/>
  <c r="AE10" s="1"/>
  <c r="AN10"/>
  <c r="BA10"/>
  <c r="BB10" s="1"/>
  <c r="BC10" s="1"/>
  <c r="BL10"/>
  <c r="CK10"/>
  <c r="CL10" s="1"/>
  <c r="CM10" s="1"/>
  <c r="CV10"/>
  <c r="AZ63"/>
  <c r="BL11"/>
  <c r="AB65"/>
  <c r="AO65"/>
  <c r="AP65" s="1"/>
  <c r="AZ65"/>
  <c r="BM65"/>
  <c r="BN65" s="1"/>
  <c r="BO65" s="1"/>
  <c r="CJ65"/>
  <c r="CW65"/>
  <c r="CX65" s="1"/>
  <c r="CY65" s="1"/>
  <c r="AC12"/>
  <c r="AD12" s="1"/>
  <c r="AE12" s="1"/>
  <c r="BA12"/>
  <c r="BB12" s="1"/>
  <c r="BC12" s="1"/>
  <c r="BL12"/>
  <c r="CK12"/>
  <c r="CL12" s="1"/>
  <c r="CM12" s="1"/>
  <c r="CV12"/>
  <c r="AZ64"/>
  <c r="BL13"/>
  <c r="AZ14"/>
  <c r="BL15"/>
  <c r="AZ16"/>
  <c r="BL17"/>
  <c r="AZ18"/>
  <c r="BL19"/>
  <c r="AZ20"/>
  <c r="BL21"/>
  <c r="AZ22"/>
  <c r="BL23"/>
  <c r="AZ24"/>
  <c r="BL25"/>
  <c r="BA26"/>
  <c r="BB26" s="1"/>
  <c r="BC26" s="1"/>
  <c r="BL26"/>
  <c r="CK26"/>
  <c r="CL26" s="1"/>
  <c r="CM26" s="1"/>
  <c r="CV26"/>
  <c r="AZ27"/>
  <c r="BL28"/>
  <c r="AB29"/>
  <c r="AO29"/>
  <c r="AP29" s="1"/>
  <c r="AZ29"/>
  <c r="BM29"/>
  <c r="BN29" s="1"/>
  <c r="BO29" s="1"/>
  <c r="CJ29"/>
  <c r="CW29"/>
  <c r="CX29" s="1"/>
  <c r="CY29" s="1"/>
  <c r="AC62"/>
  <c r="AD62" s="1"/>
  <c r="AE62" s="1"/>
  <c r="BA62"/>
  <c r="BB62" s="1"/>
  <c r="BC62" s="1"/>
  <c r="BL62"/>
  <c r="CK62"/>
  <c r="CL62" s="1"/>
  <c r="CM62" s="1"/>
  <c r="CV62"/>
  <c r="AZ30"/>
  <c r="BL31"/>
  <c r="CK31"/>
  <c r="CL31" s="1"/>
  <c r="CM31" s="1"/>
  <c r="CV31"/>
  <c r="AB32"/>
  <c r="CJ32"/>
  <c r="CJ33"/>
  <c r="CV34"/>
  <c r="AB37"/>
  <c r="CJ37"/>
  <c r="CV38"/>
  <c r="AB41"/>
  <c r="CJ41"/>
  <c r="CV42"/>
  <c r="AB45"/>
  <c r="CJ45"/>
  <c r="CV46"/>
  <c r="DI62"/>
  <c r="DJ62" s="1"/>
  <c r="AZ46" i="38"/>
  <c r="AZ48"/>
  <c r="AZ50"/>
  <c r="AB20"/>
  <c r="CQ20"/>
  <c r="AZ3"/>
  <c r="AZ21"/>
  <c r="DC5"/>
  <c r="AB6"/>
  <c r="CQ6"/>
  <c r="AZ8"/>
  <c r="BA9"/>
  <c r="BB9" s="1"/>
  <c r="BC9" s="1"/>
  <c r="AZ10"/>
  <c r="AB12"/>
  <c r="AO12"/>
  <c r="AP12" s="1"/>
  <c r="AZ12"/>
  <c r="CQ12"/>
  <c r="DD12"/>
  <c r="DE12" s="1"/>
  <c r="DF12" s="1"/>
  <c r="AC13"/>
  <c r="AD13" s="1"/>
  <c r="AE13" s="1"/>
  <c r="BA13"/>
  <c r="BB13" s="1"/>
  <c r="BC13" s="1"/>
  <c r="CR13"/>
  <c r="CS13" s="1"/>
  <c r="CT13" s="1"/>
  <c r="DC13"/>
  <c r="AZ14"/>
  <c r="AB16"/>
  <c r="AO16"/>
  <c r="AP16" s="1"/>
  <c r="AZ16"/>
  <c r="CQ16"/>
  <c r="DD16"/>
  <c r="DE16" s="1"/>
  <c r="DF16" s="1"/>
  <c r="AC17"/>
  <c r="AD17" s="1"/>
  <c r="AE17" s="1"/>
  <c r="BA17"/>
  <c r="BB17" s="1"/>
  <c r="BC17" s="1"/>
  <c r="CR17"/>
  <c r="CS17" s="1"/>
  <c r="CT17" s="1"/>
  <c r="DC17"/>
  <c r="AZ18"/>
  <c r="AB22"/>
  <c r="AO22"/>
  <c r="AP22" s="1"/>
  <c r="AZ22"/>
  <c r="CQ22"/>
  <c r="DD22"/>
  <c r="DE22" s="1"/>
  <c r="DF22" s="1"/>
  <c r="AC23"/>
  <c r="AD23" s="1"/>
  <c r="AE23" s="1"/>
  <c r="BA23"/>
  <c r="BB23" s="1"/>
  <c r="BC23" s="1"/>
  <c r="CR23"/>
  <c r="CS23" s="1"/>
  <c r="CT23" s="1"/>
  <c r="DC23"/>
  <c r="AZ24"/>
  <c r="AZ26"/>
  <c r="AZ28"/>
  <c r="AZ30"/>
  <c r="AZ32"/>
  <c r="AZ34"/>
  <c r="AZ36"/>
  <c r="AB38"/>
  <c r="CQ38"/>
  <c r="DC39"/>
  <c r="AB42"/>
  <c r="CQ42"/>
  <c r="DC43"/>
  <c r="CQ44"/>
  <c r="AN45"/>
  <c r="CQ50"/>
  <c r="AB2" i="40"/>
  <c r="AO2"/>
  <c r="AP2" s="1"/>
  <c r="AZ2"/>
  <c r="AN3"/>
  <c r="BL3"/>
  <c r="CV3"/>
  <c r="AB4"/>
  <c r="AO4"/>
  <c r="AP4" s="1"/>
  <c r="AZ4"/>
  <c r="CK4"/>
  <c r="CL4" s="1"/>
  <c r="CM4" s="1"/>
  <c r="AO7"/>
  <c r="AP7" s="1"/>
  <c r="BM7"/>
  <c r="BN7" s="1"/>
  <c r="BO7" s="1"/>
  <c r="CW7"/>
  <c r="CX7" s="1"/>
  <c r="CY7" s="1"/>
  <c r="AC8"/>
  <c r="AD8" s="1"/>
  <c r="AE8" s="1"/>
  <c r="BA8"/>
  <c r="BB8" s="1"/>
  <c r="BC8" s="1"/>
  <c r="CK8"/>
  <c r="CL8" s="1"/>
  <c r="CM8" s="1"/>
  <c r="AO63"/>
  <c r="AP63" s="1"/>
  <c r="BM63"/>
  <c r="BN63" s="1"/>
  <c r="BO63" s="1"/>
  <c r="CW63"/>
  <c r="CX63" s="1"/>
  <c r="CY63" s="1"/>
  <c r="AC11"/>
  <c r="AD11" s="1"/>
  <c r="AE11" s="1"/>
  <c r="BA11"/>
  <c r="BB11" s="1"/>
  <c r="BC11" s="1"/>
  <c r="CK11"/>
  <c r="CL11" s="1"/>
  <c r="CM11" s="1"/>
  <c r="AO64"/>
  <c r="AP64" s="1"/>
  <c r="BM64"/>
  <c r="BN64" s="1"/>
  <c r="BO64" s="1"/>
  <c r="CW64"/>
  <c r="CX64" s="1"/>
  <c r="CY64" s="1"/>
  <c r="AO3"/>
  <c r="AP3" s="1"/>
  <c r="AC13"/>
  <c r="AD13" s="1"/>
  <c r="AE13" s="1"/>
  <c r="BA13"/>
  <c r="BB13" s="1"/>
  <c r="BC13" s="1"/>
  <c r="CK13"/>
  <c r="CL13" s="1"/>
  <c r="CM13" s="1"/>
  <c r="AO14"/>
  <c r="AP14" s="1"/>
  <c r="BM14"/>
  <c r="BN14" s="1"/>
  <c r="BO14" s="1"/>
  <c r="CW14"/>
  <c r="CX14" s="1"/>
  <c r="CY14" s="1"/>
  <c r="AC15"/>
  <c r="AD15" s="1"/>
  <c r="AE15" s="1"/>
  <c r="BA15"/>
  <c r="BB15" s="1"/>
  <c r="BC15" s="1"/>
  <c r="CK15"/>
  <c r="CL15" s="1"/>
  <c r="CM15" s="1"/>
  <c r="AO16"/>
  <c r="AP16" s="1"/>
  <c r="BM16"/>
  <c r="BN16" s="1"/>
  <c r="BO16" s="1"/>
  <c r="CW16"/>
  <c r="CX16" s="1"/>
  <c r="CY16" s="1"/>
  <c r="AC17"/>
  <c r="AD17" s="1"/>
  <c r="AE17" s="1"/>
  <c r="BA17"/>
  <c r="BB17" s="1"/>
  <c r="BC17" s="1"/>
  <c r="CK17"/>
  <c r="CL17" s="1"/>
  <c r="CM17" s="1"/>
  <c r="AO18"/>
  <c r="AP18" s="1"/>
  <c r="BM18"/>
  <c r="BN18" s="1"/>
  <c r="BO18" s="1"/>
  <c r="CW18"/>
  <c r="CX18" s="1"/>
  <c r="CY18" s="1"/>
  <c r="AC19"/>
  <c r="AD19" s="1"/>
  <c r="AE19" s="1"/>
  <c r="BA19"/>
  <c r="BB19" s="1"/>
  <c r="BC19" s="1"/>
  <c r="CK19"/>
  <c r="CL19" s="1"/>
  <c r="CM19" s="1"/>
  <c r="AO20"/>
  <c r="AP20" s="1"/>
  <c r="BM20"/>
  <c r="BN20" s="1"/>
  <c r="BO20" s="1"/>
  <c r="CW20"/>
  <c r="CX20" s="1"/>
  <c r="CY20" s="1"/>
  <c r="AC21"/>
  <c r="AD21" s="1"/>
  <c r="AE21" s="1"/>
  <c r="BA21"/>
  <c r="BB21" s="1"/>
  <c r="BC21" s="1"/>
  <c r="CK21"/>
  <c r="CL21" s="1"/>
  <c r="CM21" s="1"/>
  <c r="AO22"/>
  <c r="AP22" s="1"/>
  <c r="BM22"/>
  <c r="BN22" s="1"/>
  <c r="BO22" s="1"/>
  <c r="CW22"/>
  <c r="CX22" s="1"/>
  <c r="CY22" s="1"/>
  <c r="AC23"/>
  <c r="AD23" s="1"/>
  <c r="AE23" s="1"/>
  <c r="BA23"/>
  <c r="BB23" s="1"/>
  <c r="BC23" s="1"/>
  <c r="CK23"/>
  <c r="CL23" s="1"/>
  <c r="CM23" s="1"/>
  <c r="AO24"/>
  <c r="AP24" s="1"/>
  <c r="BM24"/>
  <c r="BN24" s="1"/>
  <c r="BO24" s="1"/>
  <c r="CW24"/>
  <c r="CX24" s="1"/>
  <c r="CY24" s="1"/>
  <c r="AC25"/>
  <c r="AD25" s="1"/>
  <c r="AE25" s="1"/>
  <c r="BA25"/>
  <c r="BB25" s="1"/>
  <c r="BC25" s="1"/>
  <c r="CK25"/>
  <c r="CL25" s="1"/>
  <c r="CM25" s="1"/>
  <c r="AO26"/>
  <c r="AP26" s="1"/>
  <c r="AO6"/>
  <c r="AP6" s="1"/>
  <c r="AO8"/>
  <c r="AP8" s="1"/>
  <c r="AO10"/>
  <c r="AP10" s="1"/>
  <c r="AO11"/>
  <c r="AP11" s="1"/>
  <c r="AO12"/>
  <c r="AP12" s="1"/>
  <c r="AO13"/>
  <c r="AP13" s="1"/>
  <c r="AO15"/>
  <c r="AP15" s="1"/>
  <c r="AO17"/>
  <c r="AP17" s="1"/>
  <c r="AO19"/>
  <c r="AP19" s="1"/>
  <c r="AO21"/>
  <c r="AP21" s="1"/>
  <c r="AO23"/>
  <c r="AP23" s="1"/>
  <c r="AO25"/>
  <c r="AP25" s="1"/>
  <c r="AN26"/>
  <c r="AO27"/>
  <c r="AP27" s="1"/>
  <c r="BM27"/>
  <c r="BN27" s="1"/>
  <c r="BO27" s="1"/>
  <c r="CW27"/>
  <c r="CX27" s="1"/>
  <c r="CY27" s="1"/>
  <c r="AC28"/>
  <c r="AD28" s="1"/>
  <c r="AE28" s="1"/>
  <c r="BA28"/>
  <c r="BB28" s="1"/>
  <c r="BC28" s="1"/>
  <c r="CK28"/>
  <c r="CL28" s="1"/>
  <c r="CM28" s="1"/>
  <c r="AO30"/>
  <c r="AP30" s="1"/>
  <c r="BM30"/>
  <c r="BN30" s="1"/>
  <c r="BO30" s="1"/>
  <c r="CW30"/>
  <c r="CX30" s="1"/>
  <c r="CY30" s="1"/>
  <c r="AC31"/>
  <c r="AD31" s="1"/>
  <c r="AE31" s="1"/>
  <c r="BA31"/>
  <c r="BB31" s="1"/>
  <c r="BC31" s="1"/>
  <c r="AO28"/>
  <c r="AP28" s="1"/>
  <c r="AO62"/>
  <c r="AP62" s="1"/>
  <c r="DC62"/>
  <c r="DD62" s="1"/>
  <c r="AO31"/>
  <c r="AP31" s="1"/>
  <c r="AN32"/>
  <c r="BL32"/>
  <c r="CV32"/>
  <c r="AB33"/>
  <c r="AO33"/>
  <c r="AP33" s="1"/>
  <c r="BM33"/>
  <c r="BN33" s="1"/>
  <c r="BO33" s="1"/>
  <c r="CW33"/>
  <c r="CX33" s="1"/>
  <c r="CY33" s="1"/>
  <c r="AC34"/>
  <c r="AD34" s="1"/>
  <c r="AE34" s="1"/>
  <c r="BA34"/>
  <c r="BB34" s="1"/>
  <c r="BC34" s="1"/>
  <c r="CK34"/>
  <c r="CL34" s="1"/>
  <c r="CM34" s="1"/>
  <c r="AO37"/>
  <c r="AP37" s="1"/>
  <c r="BM37"/>
  <c r="BN37" s="1"/>
  <c r="BO37" s="1"/>
  <c r="CW37"/>
  <c r="CX37" s="1"/>
  <c r="CY37" s="1"/>
  <c r="AC38"/>
  <c r="AD38" s="1"/>
  <c r="AE38" s="1"/>
  <c r="BA38"/>
  <c r="BB38" s="1"/>
  <c r="BC38" s="1"/>
  <c r="CK38"/>
  <c r="CL38" s="1"/>
  <c r="CM38" s="1"/>
  <c r="AQ39"/>
  <c r="AO41"/>
  <c r="AP41" s="1"/>
  <c r="BM41"/>
  <c r="BN41" s="1"/>
  <c r="BO41" s="1"/>
  <c r="CW41"/>
  <c r="CX41" s="1"/>
  <c r="CY41" s="1"/>
  <c r="AC42"/>
  <c r="AD42" s="1"/>
  <c r="AE42" s="1"/>
  <c r="BA42"/>
  <c r="BB42" s="1"/>
  <c r="BC42" s="1"/>
  <c r="CK42"/>
  <c r="CL42" s="1"/>
  <c r="CM42" s="1"/>
  <c r="AQ43"/>
  <c r="AO45"/>
  <c r="AP45" s="1"/>
  <c r="BM45"/>
  <c r="BN45" s="1"/>
  <c r="BO45" s="1"/>
  <c r="CW45"/>
  <c r="CX45" s="1"/>
  <c r="CY45" s="1"/>
  <c r="AC46"/>
  <c r="AD46" s="1"/>
  <c r="AE46" s="1"/>
  <c r="BA46"/>
  <c r="BB46" s="1"/>
  <c r="BC46" s="1"/>
  <c r="CK46"/>
  <c r="CL46" s="1"/>
  <c r="CM46" s="1"/>
  <c r="AO32"/>
  <c r="AP32" s="1"/>
  <c r="AO34"/>
  <c r="AP34" s="1"/>
  <c r="AO36"/>
  <c r="AP36" s="1"/>
  <c r="AO38"/>
  <c r="AP38" s="1"/>
  <c r="AO40"/>
  <c r="AP40" s="1"/>
  <c r="AO42"/>
  <c r="AP42" s="1"/>
  <c r="AO44"/>
  <c r="AP44" s="1"/>
  <c r="AO46"/>
  <c r="AP46" s="1"/>
  <c r="AN9" i="38"/>
  <c r="AO20"/>
  <c r="AP20" s="1"/>
  <c r="DD20"/>
  <c r="DE20" s="1"/>
  <c r="DF20" s="1"/>
  <c r="CR2"/>
  <c r="CS2" s="1"/>
  <c r="CT2" s="1"/>
  <c r="AO3"/>
  <c r="AP3" s="1"/>
  <c r="DD3"/>
  <c r="DE3" s="1"/>
  <c r="CR4"/>
  <c r="CS4" s="1"/>
  <c r="CT4" s="1"/>
  <c r="AO21"/>
  <c r="AP21" s="1"/>
  <c r="DR21" s="1"/>
  <c r="DS21" s="1"/>
  <c r="AC5"/>
  <c r="AD5" s="1"/>
  <c r="AE5" s="1"/>
  <c r="CR5"/>
  <c r="CS5" s="1"/>
  <c r="CT5" s="1"/>
  <c r="DD6"/>
  <c r="DE6" s="1"/>
  <c r="CR7"/>
  <c r="CS7" s="1"/>
  <c r="CT7" s="1"/>
  <c r="AO8"/>
  <c r="AP8" s="1"/>
  <c r="DD8"/>
  <c r="DE8" s="1"/>
  <c r="CE20"/>
  <c r="AB2"/>
  <c r="AO2"/>
  <c r="AP2" s="1"/>
  <c r="DR2" s="1"/>
  <c r="AZ2"/>
  <c r="AB4"/>
  <c r="AO4"/>
  <c r="AP4" s="1"/>
  <c r="DR4" s="1"/>
  <c r="DS4" s="1"/>
  <c r="AZ4"/>
  <c r="AN21"/>
  <c r="DC21"/>
  <c r="AO5"/>
  <c r="AP5" s="1"/>
  <c r="DR5" s="1"/>
  <c r="DS5" s="1"/>
  <c r="AZ5"/>
  <c r="AN6"/>
  <c r="AB7"/>
  <c r="AO7"/>
  <c r="AP7" s="1"/>
  <c r="DR7" s="1"/>
  <c r="DS7" s="1"/>
  <c r="AZ7"/>
  <c r="AB9"/>
  <c r="AO9"/>
  <c r="AP9" s="1"/>
  <c r="DR9" s="1"/>
  <c r="DS9" s="1"/>
  <c r="CQ9"/>
  <c r="AN10"/>
  <c r="DD10"/>
  <c r="DE10" s="1"/>
  <c r="AC11"/>
  <c r="AD11" s="1"/>
  <c r="AE11" s="1"/>
  <c r="BA11"/>
  <c r="BB11" s="1"/>
  <c r="BC11" s="1"/>
  <c r="CR11"/>
  <c r="CS11" s="1"/>
  <c r="CT11" s="1"/>
  <c r="AO14"/>
  <c r="AP14" s="1"/>
  <c r="DR14" s="1"/>
  <c r="DS14" s="1"/>
  <c r="DD14"/>
  <c r="DE14" s="1"/>
  <c r="DF14" s="1"/>
  <c r="AC15"/>
  <c r="AD15" s="1"/>
  <c r="AE15" s="1"/>
  <c r="BA15"/>
  <c r="BB15" s="1"/>
  <c r="BC15" s="1"/>
  <c r="CR15"/>
  <c r="CS15" s="1"/>
  <c r="CT15" s="1"/>
  <c r="AO18"/>
  <c r="AP18" s="1"/>
  <c r="DD18"/>
  <c r="DE18" s="1"/>
  <c r="DF18" s="1"/>
  <c r="AC19"/>
  <c r="AD19" s="1"/>
  <c r="AE19" s="1"/>
  <c r="BA19"/>
  <c r="BB19" s="1"/>
  <c r="BC19" s="1"/>
  <c r="CR19"/>
  <c r="CS19" s="1"/>
  <c r="CT19" s="1"/>
  <c r="AO24"/>
  <c r="AP24" s="1"/>
  <c r="DR24" s="1"/>
  <c r="DS24" s="1"/>
  <c r="DD24"/>
  <c r="DE24" s="1"/>
  <c r="DF24" s="1"/>
  <c r="AC25"/>
  <c r="AD25" s="1"/>
  <c r="AE25" s="1"/>
  <c r="BA25"/>
  <c r="BB25" s="1"/>
  <c r="BC25" s="1"/>
  <c r="CR25"/>
  <c r="CS25" s="1"/>
  <c r="CT25" s="1"/>
  <c r="AO10"/>
  <c r="AP10" s="1"/>
  <c r="DR10" s="1"/>
  <c r="DS10" s="1"/>
  <c r="AN44"/>
  <c r="AO11"/>
  <c r="AP11" s="1"/>
  <c r="DR11" s="1"/>
  <c r="DS11" s="1"/>
  <c r="AO13"/>
  <c r="AP13" s="1"/>
  <c r="DR13" s="1"/>
  <c r="DS13" s="1"/>
  <c r="AO15"/>
  <c r="AP15" s="1"/>
  <c r="DR15" s="1"/>
  <c r="DS15" s="1"/>
  <c r="AO17"/>
  <c r="AP17" s="1"/>
  <c r="DR17" s="1"/>
  <c r="DS17" s="1"/>
  <c r="AO19"/>
  <c r="AP19" s="1"/>
  <c r="DR19" s="1"/>
  <c r="DS19" s="1"/>
  <c r="AO23"/>
  <c r="AP23" s="1"/>
  <c r="DR23" s="1"/>
  <c r="DS23" s="1"/>
  <c r="AO25"/>
  <c r="AP25" s="1"/>
  <c r="DR25" s="1"/>
  <c r="DS25" s="1"/>
  <c r="AN26"/>
  <c r="DC26"/>
  <c r="AB27"/>
  <c r="AO27"/>
  <c r="AP27" s="1"/>
  <c r="DR27" s="1"/>
  <c r="DS27" s="1"/>
  <c r="AZ27"/>
  <c r="CQ27"/>
  <c r="AN28"/>
  <c r="DC28"/>
  <c r="AB29"/>
  <c r="AO29"/>
  <c r="AP29" s="1"/>
  <c r="DR29" s="1"/>
  <c r="DS29" s="1"/>
  <c r="AZ29"/>
  <c r="CQ29"/>
  <c r="AN30"/>
  <c r="DC30"/>
  <c r="AB31"/>
  <c r="AO31"/>
  <c r="AP31" s="1"/>
  <c r="DR31" s="1"/>
  <c r="DS31" s="1"/>
  <c r="AZ31"/>
  <c r="CQ31"/>
  <c r="AN32"/>
  <c r="DC32"/>
  <c r="AB33"/>
  <c r="AO33"/>
  <c r="AP33" s="1"/>
  <c r="DR33" s="1"/>
  <c r="DS33" s="1"/>
  <c r="AZ33"/>
  <c r="CQ33"/>
  <c r="AN34"/>
  <c r="DC34"/>
  <c r="AB35"/>
  <c r="AO35"/>
  <c r="AP35" s="1"/>
  <c r="DR35" s="1"/>
  <c r="DS35" s="1"/>
  <c r="AZ35"/>
  <c r="CQ35"/>
  <c r="AN36"/>
  <c r="DC36"/>
  <c r="AB37"/>
  <c r="AO38"/>
  <c r="AP38" s="1"/>
  <c r="DD38"/>
  <c r="DE38" s="1"/>
  <c r="DF38" s="1"/>
  <c r="AC39"/>
  <c r="AD39" s="1"/>
  <c r="AE39" s="1"/>
  <c r="BA39"/>
  <c r="BB39" s="1"/>
  <c r="BC39" s="1"/>
  <c r="CR39"/>
  <c r="CS39" s="1"/>
  <c r="CT39" s="1"/>
  <c r="AO42"/>
  <c r="AP42" s="1"/>
  <c r="DD42"/>
  <c r="DE42" s="1"/>
  <c r="DF42" s="1"/>
  <c r="AC43"/>
  <c r="AD43" s="1"/>
  <c r="AE43" s="1"/>
  <c r="BA43"/>
  <c r="BB43" s="1"/>
  <c r="BC43" s="1"/>
  <c r="CR43"/>
  <c r="CS43" s="1"/>
  <c r="CT43" s="1"/>
  <c r="AO26"/>
  <c r="AP26" s="1"/>
  <c r="DR26" s="1"/>
  <c r="DS26" s="1"/>
  <c r="AO28"/>
  <c r="AP28" s="1"/>
  <c r="DR28" s="1"/>
  <c r="DS28" s="1"/>
  <c r="AO30"/>
  <c r="AP30" s="1"/>
  <c r="DR30" s="1"/>
  <c r="DS30" s="1"/>
  <c r="AO32"/>
  <c r="AP32" s="1"/>
  <c r="DR32" s="1"/>
  <c r="DS32" s="1"/>
  <c r="AO34"/>
  <c r="AP34" s="1"/>
  <c r="DR34" s="1"/>
  <c r="DS34" s="1"/>
  <c r="AO36"/>
  <c r="AP36" s="1"/>
  <c r="DR36" s="1"/>
  <c r="DS36" s="1"/>
  <c r="AO37"/>
  <c r="AP37" s="1"/>
  <c r="DR37" s="1"/>
  <c r="DS37" s="1"/>
  <c r="AO39"/>
  <c r="AP39" s="1"/>
  <c r="DR39" s="1"/>
  <c r="DS39" s="1"/>
  <c r="AO41"/>
  <c r="AP41" s="1"/>
  <c r="DR41" s="1"/>
  <c r="DS41" s="1"/>
  <c r="AO43"/>
  <c r="AP43" s="1"/>
  <c r="DR43" s="1"/>
  <c r="DS43" s="1"/>
  <c r="DC44"/>
  <c r="AB45"/>
  <c r="AO45"/>
  <c r="AP45" s="1"/>
  <c r="DR45" s="1"/>
  <c r="DS45" s="1"/>
  <c r="AZ45"/>
  <c r="CQ45"/>
  <c r="AN46"/>
  <c r="DC46"/>
  <c r="AB47"/>
  <c r="AO47"/>
  <c r="AP47" s="1"/>
  <c r="DR47" s="1"/>
  <c r="DS47" s="1"/>
  <c r="AZ47"/>
  <c r="CQ47"/>
  <c r="AN48"/>
  <c r="DC48"/>
  <c r="AB49"/>
  <c r="AO49"/>
  <c r="AP49" s="1"/>
  <c r="DR49" s="1"/>
  <c r="DS49" s="1"/>
  <c r="AZ49"/>
  <c r="CQ49"/>
  <c r="AN50"/>
  <c r="DC50"/>
  <c r="AO46"/>
  <c r="AP46" s="1"/>
  <c r="DR46" s="1"/>
  <c r="DS46" s="1"/>
  <c r="AO48"/>
  <c r="AP48" s="1"/>
  <c r="DR48" s="1"/>
  <c r="DS48" s="1"/>
  <c r="AO50"/>
  <c r="AP50" s="1"/>
  <c r="DR50" s="1"/>
  <c r="DS50" s="1"/>
  <c r="CY2" i="41" l="1"/>
  <c r="AQ24"/>
  <c r="AQ20"/>
  <c r="AQ13"/>
  <c r="CY2" i="42"/>
  <c r="CZ2" s="1"/>
  <c r="AQ45"/>
  <c r="AQ38"/>
  <c r="AQ36"/>
  <c r="AQ39"/>
  <c r="AQ40"/>
  <c r="AQ13"/>
  <c r="AQ37"/>
  <c r="DR38" i="38"/>
  <c r="DS38" s="1"/>
  <c r="AQ6"/>
  <c r="DR6"/>
  <c r="DS6" s="1"/>
  <c r="DR42"/>
  <c r="DS42" s="1"/>
  <c r="DR20"/>
  <c r="DS20" s="1"/>
  <c r="DR40"/>
  <c r="DS40" s="1"/>
  <c r="AQ16"/>
  <c r="DR16"/>
  <c r="DS16" s="1"/>
  <c r="DR18"/>
  <c r="DS18" s="1"/>
  <c r="DR8"/>
  <c r="DS8" s="1"/>
  <c r="DR3"/>
  <c r="DS3" s="1"/>
  <c r="DR22"/>
  <c r="DS22" s="1"/>
  <c r="DR12"/>
  <c r="DS12" s="1"/>
  <c r="DF6"/>
  <c r="DQ10"/>
  <c r="DQ3"/>
  <c r="DQ8"/>
  <c r="DQ5"/>
  <c r="DQ6"/>
  <c r="DF9"/>
  <c r="DF7"/>
  <c r="DF5"/>
  <c r="DF4"/>
  <c r="DF2"/>
  <c r="DF10"/>
  <c r="DF8"/>
  <c r="DF3"/>
  <c r="DQ7"/>
  <c r="DQ4"/>
  <c r="DQ9"/>
  <c r="DQ2"/>
  <c r="DK2"/>
  <c r="DE43" i="40"/>
  <c r="DF43" s="1"/>
  <c r="CS13" i="42"/>
  <c r="CU13" s="1"/>
  <c r="CS25"/>
  <c r="CT25" s="1"/>
  <c r="CY25"/>
  <c r="CZ25" s="1"/>
  <c r="CS89"/>
  <c r="CT89" s="1"/>
  <c r="CY72"/>
  <c r="CZ72" s="1"/>
  <c r="DL50" i="38"/>
  <c r="DL39"/>
  <c r="DL42"/>
  <c r="DL23"/>
  <c r="DL13"/>
  <c r="DL3"/>
  <c r="AQ12"/>
  <c r="DL12"/>
  <c r="DL45"/>
  <c r="DL34"/>
  <c r="DL31"/>
  <c r="DL25"/>
  <c r="DL14"/>
  <c r="DL46"/>
  <c r="DL43"/>
  <c r="DL36"/>
  <c r="DL28"/>
  <c r="DL17"/>
  <c r="DL9"/>
  <c r="DL16"/>
  <c r="DL40"/>
  <c r="DL32"/>
  <c r="DL24"/>
  <c r="DL2"/>
  <c r="DN2" s="1"/>
  <c r="DL8"/>
  <c r="AQ22"/>
  <c r="DL22"/>
  <c r="DL6"/>
  <c r="DL49"/>
  <c r="DL41"/>
  <c r="DL26"/>
  <c r="DL35"/>
  <c r="DL27"/>
  <c r="DL15"/>
  <c r="DL10"/>
  <c r="DL48"/>
  <c r="DL47"/>
  <c r="DL37"/>
  <c r="DL30"/>
  <c r="DL38"/>
  <c r="DL33"/>
  <c r="DL29"/>
  <c r="DL19"/>
  <c r="DL11"/>
  <c r="DL18"/>
  <c r="DL7"/>
  <c r="DL5"/>
  <c r="DL4"/>
  <c r="DL21"/>
  <c r="DL20"/>
  <c r="DM44"/>
  <c r="DN44"/>
  <c r="AQ40"/>
  <c r="CZ89" i="42"/>
  <c r="CY17" i="41"/>
  <c r="CZ17" s="1"/>
  <c r="CS35"/>
  <c r="CT35" s="1"/>
  <c r="CY13"/>
  <c r="CZ13" s="1"/>
  <c r="AQ35"/>
  <c r="CS17"/>
  <c r="CT17" s="1"/>
  <c r="AQ17"/>
  <c r="CS20"/>
  <c r="CU20" s="1"/>
  <c r="CY24"/>
  <c r="CZ24" s="1"/>
  <c r="CS24"/>
  <c r="CU24" s="1"/>
  <c r="CS13"/>
  <c r="CU13" s="1"/>
  <c r="CY20"/>
  <c r="CZ20" s="1"/>
  <c r="DK40" i="40"/>
  <c r="DL40" s="1"/>
  <c r="DE40"/>
  <c r="DF40" s="1"/>
  <c r="DK32"/>
  <c r="DL32" s="1"/>
  <c r="DE32"/>
  <c r="DF32" s="1"/>
  <c r="DK45"/>
  <c r="DL45" s="1"/>
  <c r="DE45"/>
  <c r="DF45" s="1"/>
  <c r="DE46"/>
  <c r="DF46" s="1"/>
  <c r="DK46"/>
  <c r="DL46" s="1"/>
  <c r="DK42"/>
  <c r="DL42" s="1"/>
  <c r="DE42"/>
  <c r="DF42" s="1"/>
  <c r="DK38"/>
  <c r="DL38" s="1"/>
  <c r="DE38"/>
  <c r="DF38" s="1"/>
  <c r="DK34"/>
  <c r="DL34" s="1"/>
  <c r="DE34"/>
  <c r="DF34" s="1"/>
  <c r="DK41"/>
  <c r="DL41" s="1"/>
  <c r="DE41"/>
  <c r="DF41" s="1"/>
  <c r="DK31"/>
  <c r="DL31" s="1"/>
  <c r="DE31"/>
  <c r="DF31" s="1"/>
  <c r="DE30"/>
  <c r="DF30" s="1"/>
  <c r="DK30"/>
  <c r="DL30" s="1"/>
  <c r="DK27"/>
  <c r="DL27" s="1"/>
  <c r="DE27"/>
  <c r="DF27" s="1"/>
  <c r="DE25"/>
  <c r="DF25" s="1"/>
  <c r="DK25"/>
  <c r="DL25" s="1"/>
  <c r="DK21"/>
  <c r="DL21" s="1"/>
  <c r="DE21"/>
  <c r="DF21" s="1"/>
  <c r="DE17"/>
  <c r="DF17" s="1"/>
  <c r="DK17"/>
  <c r="DL17" s="1"/>
  <c r="DK13"/>
  <c r="DL13" s="1"/>
  <c r="DE13"/>
  <c r="DF13" s="1"/>
  <c r="DK11"/>
  <c r="DL11" s="1"/>
  <c r="DE11"/>
  <c r="DF11" s="1"/>
  <c r="DE8"/>
  <c r="DF8" s="1"/>
  <c r="DK8"/>
  <c r="DL8" s="1"/>
  <c r="DE26"/>
  <c r="DF26" s="1"/>
  <c r="DK26"/>
  <c r="DL26" s="1"/>
  <c r="DK24"/>
  <c r="DL24" s="1"/>
  <c r="DE24"/>
  <c r="DF24" s="1"/>
  <c r="DE22"/>
  <c r="DF22" s="1"/>
  <c r="DK22"/>
  <c r="DL22" s="1"/>
  <c r="DE20"/>
  <c r="DF20" s="1"/>
  <c r="DK20"/>
  <c r="DL20" s="1"/>
  <c r="DE18"/>
  <c r="DF18" s="1"/>
  <c r="DK18"/>
  <c r="DL18" s="1"/>
  <c r="DE16"/>
  <c r="DF16" s="1"/>
  <c r="DK16"/>
  <c r="DL16" s="1"/>
  <c r="DE14"/>
  <c r="DF14" s="1"/>
  <c r="DK14"/>
  <c r="DL14" s="1"/>
  <c r="DK3"/>
  <c r="DL3" s="1"/>
  <c r="DE3"/>
  <c r="DF3" s="1"/>
  <c r="DK4"/>
  <c r="DL4" s="1"/>
  <c r="DE4"/>
  <c r="DF4" s="1"/>
  <c r="AQ29"/>
  <c r="DK29"/>
  <c r="DL29" s="1"/>
  <c r="DE29"/>
  <c r="DF29" s="1"/>
  <c r="DE39"/>
  <c r="DF39" s="1"/>
  <c r="DK39"/>
  <c r="DL39" s="1"/>
  <c r="DK44"/>
  <c r="DL44" s="1"/>
  <c r="DE44"/>
  <c r="DF44" s="1"/>
  <c r="DK36"/>
  <c r="DL36" s="1"/>
  <c r="DE36"/>
  <c r="DF36" s="1"/>
  <c r="DE37"/>
  <c r="DF37" s="1"/>
  <c r="DK37"/>
  <c r="DL37" s="1"/>
  <c r="DE33"/>
  <c r="DF33" s="1"/>
  <c r="DK33"/>
  <c r="DL33" s="1"/>
  <c r="DE28"/>
  <c r="DF28" s="1"/>
  <c r="DK28"/>
  <c r="DL28" s="1"/>
  <c r="DE23"/>
  <c r="DF23" s="1"/>
  <c r="DK23"/>
  <c r="DL23" s="1"/>
  <c r="DE19"/>
  <c r="DF19" s="1"/>
  <c r="DK19"/>
  <c r="DL19" s="1"/>
  <c r="DK15"/>
  <c r="DL15" s="1"/>
  <c r="DE15"/>
  <c r="DF15" s="1"/>
  <c r="DE12"/>
  <c r="DF12" s="1"/>
  <c r="DK12"/>
  <c r="DL12" s="1"/>
  <c r="DK10"/>
  <c r="DL10" s="1"/>
  <c r="DE10"/>
  <c r="DF10" s="1"/>
  <c r="DE6"/>
  <c r="DF6" s="1"/>
  <c r="DK6"/>
  <c r="DL6" s="1"/>
  <c r="DK64"/>
  <c r="DL64" s="1"/>
  <c r="DE64"/>
  <c r="DF64" s="1"/>
  <c r="DK63"/>
  <c r="DL63" s="1"/>
  <c r="DE63"/>
  <c r="DF63" s="1"/>
  <c r="DE7"/>
  <c r="DF7" s="1"/>
  <c r="DK7"/>
  <c r="DL7" s="1"/>
  <c r="DE2"/>
  <c r="DK2"/>
  <c r="DL2" s="1"/>
  <c r="AQ65"/>
  <c r="DE65"/>
  <c r="DF65" s="1"/>
  <c r="DK65"/>
  <c r="DL65" s="1"/>
  <c r="AQ9"/>
  <c r="DK9"/>
  <c r="DL9" s="1"/>
  <c r="DE9"/>
  <c r="DF9" s="1"/>
  <c r="AQ5"/>
  <c r="DK5"/>
  <c r="DL5" s="1"/>
  <c r="DE5"/>
  <c r="DF5" s="1"/>
  <c r="AQ35"/>
  <c r="DK35"/>
  <c r="DL35" s="1"/>
  <c r="DE35"/>
  <c r="DF35" s="1"/>
  <c r="CU41" i="42"/>
  <c r="CS75"/>
  <c r="CT75" s="1"/>
  <c r="CS72"/>
  <c r="CT72" s="1"/>
  <c r="CY35"/>
  <c r="CZ35" s="1"/>
  <c r="CT42"/>
  <c r="CU42"/>
  <c r="CT43"/>
  <c r="CU43"/>
  <c r="CY34"/>
  <c r="CZ34" s="1"/>
  <c r="CZ90"/>
  <c r="CS84"/>
  <c r="CU84" s="1"/>
  <c r="CS79"/>
  <c r="CT79" s="1"/>
  <c r="CY79"/>
  <c r="CZ79" s="1"/>
  <c r="CY40"/>
  <c r="CZ40" s="1"/>
  <c r="CS45"/>
  <c r="CU45" s="1"/>
  <c r="CS34"/>
  <c r="CT34" s="1"/>
  <c r="CS35"/>
  <c r="CU35" s="1"/>
  <c r="CS90"/>
  <c r="CT90" s="1"/>
  <c r="AQ90"/>
  <c r="AQ34"/>
  <c r="AQ35"/>
  <c r="CY47"/>
  <c r="CZ47" s="1"/>
  <c r="CY13"/>
  <c r="CZ13" s="1"/>
  <c r="CS74"/>
  <c r="CT74" s="1"/>
  <c r="CY74"/>
  <c r="CZ74" s="1"/>
  <c r="CS83"/>
  <c r="CT83" s="1"/>
  <c r="CZ83"/>
  <c r="CS76"/>
  <c r="CT76" s="1"/>
  <c r="CY76"/>
  <c r="CZ76" s="1"/>
  <c r="CS77"/>
  <c r="CT77" s="1"/>
  <c r="CY77"/>
  <c r="CZ77" s="1"/>
  <c r="CY75"/>
  <c r="CZ75" s="1"/>
  <c r="CZ84"/>
  <c r="CS40"/>
  <c r="CU40" s="1"/>
  <c r="CY45"/>
  <c r="CZ45" s="1"/>
  <c r="CS47"/>
  <c r="CU47" s="1"/>
  <c r="CY37"/>
  <c r="CZ37" s="1"/>
  <c r="CZ86"/>
  <c r="CY35" i="41"/>
  <c r="CZ35" s="1"/>
  <c r="CT84" i="42"/>
  <c r="BO87"/>
  <c r="CS87"/>
  <c r="CZ87"/>
  <c r="BO38"/>
  <c r="CS38"/>
  <c r="CY38"/>
  <c r="CZ38" s="1"/>
  <c r="CS86"/>
  <c r="CS37"/>
  <c r="CY36"/>
  <c r="CZ36" s="1"/>
  <c r="CZ39"/>
  <c r="AQ85"/>
  <c r="CS85"/>
  <c r="CZ85"/>
  <c r="AQ78"/>
  <c r="CS78"/>
  <c r="CY78"/>
  <c r="CZ78" s="1"/>
  <c r="AQ88"/>
  <c r="CS88"/>
  <c r="CZ88"/>
  <c r="CS36"/>
  <c r="CS39"/>
  <c r="CZ82"/>
  <c r="CS82"/>
  <c r="AQ82"/>
  <c r="CZ81"/>
  <c r="CS81"/>
  <c r="AQ81"/>
  <c r="CY73"/>
  <c r="CZ73" s="1"/>
  <c r="CS73"/>
  <c r="AQ73"/>
  <c r="CY30"/>
  <c r="CZ30" s="1"/>
  <c r="CS30"/>
  <c r="AQ30"/>
  <c r="CY68"/>
  <c r="CZ68" s="1"/>
  <c r="CS68"/>
  <c r="AQ68"/>
  <c r="CY21"/>
  <c r="CZ21" s="1"/>
  <c r="CS21"/>
  <c r="AQ21"/>
  <c r="CY71"/>
  <c r="CZ71" s="1"/>
  <c r="CS71"/>
  <c r="AQ71"/>
  <c r="CY19"/>
  <c r="CZ19" s="1"/>
  <c r="CS19"/>
  <c r="AQ19"/>
  <c r="CY18"/>
  <c r="CZ18" s="1"/>
  <c r="CS18"/>
  <c r="AQ18"/>
  <c r="CZ23"/>
  <c r="CS23"/>
  <c r="AQ23"/>
  <c r="CY22"/>
  <c r="CZ22" s="1"/>
  <c r="CS22"/>
  <c r="AQ22"/>
  <c r="CZ93"/>
  <c r="CS93"/>
  <c r="AQ93"/>
  <c r="CY20"/>
  <c r="CZ20" s="1"/>
  <c r="CS20"/>
  <c r="AQ20"/>
  <c r="CY46"/>
  <c r="CZ46" s="1"/>
  <c r="CS46"/>
  <c r="AQ46"/>
  <c r="CY17"/>
  <c r="CZ17" s="1"/>
  <c r="CS17"/>
  <c r="AQ17"/>
  <c r="CY70"/>
  <c r="CZ70" s="1"/>
  <c r="CS70"/>
  <c r="AQ70"/>
  <c r="CY16"/>
  <c r="CZ16" s="1"/>
  <c r="CS16"/>
  <c r="AQ16"/>
  <c r="CY14"/>
  <c r="CZ14" s="1"/>
  <c r="CS14"/>
  <c r="AQ14"/>
  <c r="CY12"/>
  <c r="CZ12" s="1"/>
  <c r="CS12"/>
  <c r="AQ12"/>
  <c r="CY11"/>
  <c r="CZ11" s="1"/>
  <c r="CS11"/>
  <c r="AQ11"/>
  <c r="CY10"/>
  <c r="CZ10" s="1"/>
  <c r="CS10"/>
  <c r="AQ10"/>
  <c r="CY8"/>
  <c r="CZ8" s="1"/>
  <c r="CS8"/>
  <c r="AQ8"/>
  <c r="CY7"/>
  <c r="CZ7" s="1"/>
  <c r="CS7"/>
  <c r="AQ7"/>
  <c r="CY5"/>
  <c r="CZ5" s="1"/>
  <c r="CS5"/>
  <c r="AQ5"/>
  <c r="CY91"/>
  <c r="CZ91" s="1"/>
  <c r="CS91"/>
  <c r="AQ91"/>
  <c r="AQ15"/>
  <c r="CY15"/>
  <c r="CZ15" s="1"/>
  <c r="CS15"/>
  <c r="AQ80"/>
  <c r="CZ80"/>
  <c r="CS80"/>
  <c r="CY9"/>
  <c r="CZ9" s="1"/>
  <c r="CS9"/>
  <c r="AQ9"/>
  <c r="CY66"/>
  <c r="CZ66" s="1"/>
  <c r="CS66"/>
  <c r="AQ66"/>
  <c r="CY6"/>
  <c r="CZ6" s="1"/>
  <c r="CS6"/>
  <c r="AQ6"/>
  <c r="CY4"/>
  <c r="CZ4" s="1"/>
  <c r="CS4"/>
  <c r="AQ4"/>
  <c r="CY33"/>
  <c r="CZ33" s="1"/>
  <c r="CS33"/>
  <c r="AQ33"/>
  <c r="CY32"/>
  <c r="CZ32" s="1"/>
  <c r="CS32"/>
  <c r="AQ32"/>
  <c r="CY31"/>
  <c r="CZ31" s="1"/>
  <c r="CS31"/>
  <c r="AQ31"/>
  <c r="CY29"/>
  <c r="CZ29" s="1"/>
  <c r="CS29"/>
  <c r="AQ29"/>
  <c r="CY28"/>
  <c r="CZ28" s="1"/>
  <c r="CS28"/>
  <c r="AQ28"/>
  <c r="CY26"/>
  <c r="CZ26" s="1"/>
  <c r="CS26"/>
  <c r="AQ26"/>
  <c r="CY24"/>
  <c r="CZ24" s="1"/>
  <c r="CS24"/>
  <c r="AQ24"/>
  <c r="AQ27"/>
  <c r="CY27"/>
  <c r="CZ27" s="1"/>
  <c r="CS27"/>
  <c r="CT13"/>
  <c r="AQ92"/>
  <c r="CZ92"/>
  <c r="CS92"/>
  <c r="AQ67"/>
  <c r="CY67"/>
  <c r="CZ67" s="1"/>
  <c r="CS67"/>
  <c r="CY69"/>
  <c r="CZ69" s="1"/>
  <c r="CS69"/>
  <c r="AQ69"/>
  <c r="CS2"/>
  <c r="AQ2"/>
  <c r="CY3"/>
  <c r="CZ3" s="1"/>
  <c r="CS3"/>
  <c r="AQ3"/>
  <c r="CY46" i="41"/>
  <c r="CZ46" s="1"/>
  <c r="CS46"/>
  <c r="AQ46"/>
  <c r="CY44"/>
  <c r="CZ44" s="1"/>
  <c r="CS44"/>
  <c r="AQ44"/>
  <c r="CY42"/>
  <c r="CZ42" s="1"/>
  <c r="CS42"/>
  <c r="AQ42"/>
  <c r="CY40"/>
  <c r="CZ40" s="1"/>
  <c r="CS40"/>
  <c r="AQ40"/>
  <c r="CU35"/>
  <c r="CY52"/>
  <c r="CZ52" s="1"/>
  <c r="CS52"/>
  <c r="AQ52"/>
  <c r="CY32"/>
  <c r="CZ32" s="1"/>
  <c r="CS32"/>
  <c r="AQ32"/>
  <c r="CY30"/>
  <c r="CZ30" s="1"/>
  <c r="CS30"/>
  <c r="AQ30"/>
  <c r="CY28"/>
  <c r="CZ28" s="1"/>
  <c r="CS28"/>
  <c r="AQ28"/>
  <c r="AQ37"/>
  <c r="CY37"/>
  <c r="CZ37" s="1"/>
  <c r="CS37"/>
  <c r="CY25"/>
  <c r="CZ25" s="1"/>
  <c r="CS25"/>
  <c r="AQ25"/>
  <c r="CY23"/>
  <c r="CZ23" s="1"/>
  <c r="CS23"/>
  <c r="AQ23"/>
  <c r="CY21"/>
  <c r="CZ21" s="1"/>
  <c r="CS21"/>
  <c r="AQ21"/>
  <c r="CY19"/>
  <c r="CZ19" s="1"/>
  <c r="CS19"/>
  <c r="AQ19"/>
  <c r="CY18"/>
  <c r="CZ18" s="1"/>
  <c r="CS18"/>
  <c r="AQ18"/>
  <c r="CY16"/>
  <c r="CZ16" s="1"/>
  <c r="CS16"/>
  <c r="AQ16"/>
  <c r="CY14"/>
  <c r="CZ14" s="1"/>
  <c r="CS14"/>
  <c r="AQ14"/>
  <c r="CY53"/>
  <c r="CZ53" s="1"/>
  <c r="CS53"/>
  <c r="AQ53"/>
  <c r="CT13"/>
  <c r="AQ12"/>
  <c r="CY12"/>
  <c r="CZ12" s="1"/>
  <c r="CS12"/>
  <c r="CY10"/>
  <c r="CZ10" s="1"/>
  <c r="CS10"/>
  <c r="AQ10"/>
  <c r="CY8"/>
  <c r="CZ8" s="1"/>
  <c r="CS8"/>
  <c r="AQ8"/>
  <c r="CY6"/>
  <c r="CZ6" s="1"/>
  <c r="CS6"/>
  <c r="AQ6"/>
  <c r="CY4"/>
  <c r="CZ4" s="1"/>
  <c r="CS4"/>
  <c r="AQ4"/>
  <c r="AQ26"/>
  <c r="CY26"/>
  <c r="CZ26" s="1"/>
  <c r="CS26"/>
  <c r="AQ51"/>
  <c r="CY51"/>
  <c r="CZ51" s="1"/>
  <c r="CS51"/>
  <c r="CY11"/>
  <c r="CZ11" s="1"/>
  <c r="CS11"/>
  <c r="AQ11"/>
  <c r="CY9"/>
  <c r="CZ9" s="1"/>
  <c r="CS9"/>
  <c r="AQ9"/>
  <c r="CY7"/>
  <c r="CZ7" s="1"/>
  <c r="CS7"/>
  <c r="AQ7"/>
  <c r="CY5"/>
  <c r="CZ5" s="1"/>
  <c r="CS5"/>
  <c r="AQ5"/>
  <c r="CY3"/>
  <c r="CZ3" s="1"/>
  <c r="CS3"/>
  <c r="AQ3"/>
  <c r="CY45"/>
  <c r="CZ45" s="1"/>
  <c r="CS45"/>
  <c r="AQ45"/>
  <c r="CY43"/>
  <c r="CZ43" s="1"/>
  <c r="CS43"/>
  <c r="AQ43"/>
  <c r="CY41"/>
  <c r="CZ41" s="1"/>
  <c r="CS41"/>
  <c r="AQ41"/>
  <c r="CY38"/>
  <c r="CZ38" s="1"/>
  <c r="CS38"/>
  <c r="AQ38"/>
  <c r="CY36"/>
  <c r="CZ36" s="1"/>
  <c r="CS36"/>
  <c r="AQ36"/>
  <c r="CY34"/>
  <c r="CZ34" s="1"/>
  <c r="CS34"/>
  <c r="AQ34"/>
  <c r="CY50"/>
  <c r="CZ50" s="1"/>
  <c r="CS50"/>
  <c r="AQ50"/>
  <c r="AQ33"/>
  <c r="CY33"/>
  <c r="CZ33" s="1"/>
  <c r="CS33"/>
  <c r="CY49"/>
  <c r="CZ49" s="1"/>
  <c r="CS49"/>
  <c r="AQ49"/>
  <c r="CY31"/>
  <c r="CZ31" s="1"/>
  <c r="CS31"/>
  <c r="AQ31"/>
  <c r="CY29"/>
  <c r="CZ29" s="1"/>
  <c r="CS29"/>
  <c r="AQ29"/>
  <c r="CY27"/>
  <c r="CZ27" s="1"/>
  <c r="CS27"/>
  <c r="AQ27"/>
  <c r="AQ22"/>
  <c r="CY22"/>
  <c r="CZ22" s="1"/>
  <c r="CS22"/>
  <c r="AQ15"/>
  <c r="CY15"/>
  <c r="CZ15" s="1"/>
  <c r="CS15"/>
  <c r="CZ2"/>
  <c r="CS2"/>
  <c r="AQ2"/>
  <c r="AQ41" i="40"/>
  <c r="AQ33"/>
  <c r="AQ31"/>
  <c r="DK62"/>
  <c r="DL62" s="1"/>
  <c r="DE62"/>
  <c r="AQ62"/>
  <c r="AQ28"/>
  <c r="AQ25"/>
  <c r="AQ23"/>
  <c r="AQ21"/>
  <c r="AQ19"/>
  <c r="AQ17"/>
  <c r="AQ15"/>
  <c r="AQ13"/>
  <c r="AQ12"/>
  <c r="AQ11"/>
  <c r="AQ10"/>
  <c r="AQ8"/>
  <c r="AQ6"/>
  <c r="AQ64"/>
  <c r="AQ7"/>
  <c r="AQ46"/>
  <c r="AQ44"/>
  <c r="AQ42"/>
  <c r="AQ40"/>
  <c r="AQ38"/>
  <c r="AQ36"/>
  <c r="AQ34"/>
  <c r="DG43"/>
  <c r="DG39"/>
  <c r="AQ32"/>
  <c r="AQ45"/>
  <c r="AQ37"/>
  <c r="AQ30"/>
  <c r="AQ27"/>
  <c r="AQ26"/>
  <c r="AQ24"/>
  <c r="AQ22"/>
  <c r="AQ20"/>
  <c r="AQ18"/>
  <c r="AQ16"/>
  <c r="AQ14"/>
  <c r="AQ3"/>
  <c r="AQ63"/>
  <c r="AQ4"/>
  <c r="AQ2"/>
  <c r="AQ49" i="38"/>
  <c r="AQ47"/>
  <c r="AQ45"/>
  <c r="AQ36"/>
  <c r="AQ34"/>
  <c r="AQ32"/>
  <c r="AQ30"/>
  <c r="AQ28"/>
  <c r="AQ26"/>
  <c r="AQ42"/>
  <c r="AQ10"/>
  <c r="AQ18"/>
  <c r="AQ7"/>
  <c r="AQ2"/>
  <c r="AQ8"/>
  <c r="AQ21"/>
  <c r="AQ20"/>
  <c r="AQ50"/>
  <c r="AQ48"/>
  <c r="AQ46"/>
  <c r="AQ43"/>
  <c r="AQ41"/>
  <c r="AQ39"/>
  <c r="AQ37"/>
  <c r="AQ38"/>
  <c r="AQ35"/>
  <c r="AQ33"/>
  <c r="AQ31"/>
  <c r="AQ29"/>
  <c r="AQ27"/>
  <c r="AQ25"/>
  <c r="AQ23"/>
  <c r="AQ19"/>
  <c r="AQ17"/>
  <c r="AQ15"/>
  <c r="AQ13"/>
  <c r="AQ11"/>
  <c r="AQ24"/>
  <c r="AQ14"/>
  <c r="AQ9"/>
  <c r="AQ5"/>
  <c r="AQ4"/>
  <c r="AQ3"/>
  <c r="AM39" i="35"/>
  <c r="AN39" s="1"/>
  <c r="AY39"/>
  <c r="AZ39" s="1"/>
  <c r="BK39"/>
  <c r="BL39" s="1"/>
  <c r="BW39"/>
  <c r="BX39" s="1"/>
  <c r="CI39"/>
  <c r="CJ39" s="1"/>
  <c r="AM40"/>
  <c r="AO40" s="1"/>
  <c r="AP40" s="1"/>
  <c r="AY40"/>
  <c r="AZ40" s="1"/>
  <c r="BK40"/>
  <c r="BL40" s="1"/>
  <c r="BW40"/>
  <c r="BX40" s="1"/>
  <c r="CI40"/>
  <c r="CK40" s="1"/>
  <c r="CL40" s="1"/>
  <c r="CM40" s="1"/>
  <c r="AM41"/>
  <c r="AN41" s="1"/>
  <c r="AY41"/>
  <c r="BA41" s="1"/>
  <c r="BB41" s="1"/>
  <c r="BC41" s="1"/>
  <c r="BK41"/>
  <c r="BL41" s="1"/>
  <c r="BW41"/>
  <c r="BX41" s="1"/>
  <c r="CI41"/>
  <c r="CJ41" s="1"/>
  <c r="AM42"/>
  <c r="AO42" s="1"/>
  <c r="AP42" s="1"/>
  <c r="AY42"/>
  <c r="AZ42" s="1"/>
  <c r="BK42"/>
  <c r="BL42" s="1"/>
  <c r="BW42"/>
  <c r="BX42" s="1"/>
  <c r="CI42"/>
  <c r="CJ42" s="1"/>
  <c r="AM43"/>
  <c r="AN43" s="1"/>
  <c r="AY43"/>
  <c r="AZ43" s="1"/>
  <c r="BK43"/>
  <c r="BL43" s="1"/>
  <c r="BW43"/>
  <c r="BX43" s="1"/>
  <c r="CI43"/>
  <c r="CJ43" s="1"/>
  <c r="AM2"/>
  <c r="AY2"/>
  <c r="AZ2" s="1"/>
  <c r="BK2"/>
  <c r="BL2" s="1"/>
  <c r="BW2"/>
  <c r="BX2" s="1"/>
  <c r="CI2"/>
  <c r="CJ2" s="1"/>
  <c r="AM3"/>
  <c r="AY3"/>
  <c r="AZ3" s="1"/>
  <c r="BK3"/>
  <c r="BL3" s="1"/>
  <c r="BW3"/>
  <c r="BX3" s="1"/>
  <c r="CI3"/>
  <c r="CJ3" s="1"/>
  <c r="AM47"/>
  <c r="AO47" s="1"/>
  <c r="AP47" s="1"/>
  <c r="AY47"/>
  <c r="AZ47" s="1"/>
  <c r="BK47"/>
  <c r="BL47" s="1"/>
  <c r="BW47"/>
  <c r="BX47" s="1"/>
  <c r="CI47"/>
  <c r="CJ47" s="1"/>
  <c r="AM4"/>
  <c r="AY4"/>
  <c r="AZ4" s="1"/>
  <c r="BK4"/>
  <c r="BL4" s="1"/>
  <c r="BW4"/>
  <c r="BX4" s="1"/>
  <c r="CI4"/>
  <c r="CJ4" s="1"/>
  <c r="AM5"/>
  <c r="AY5"/>
  <c r="AZ5" s="1"/>
  <c r="BK5"/>
  <c r="BL5" s="1"/>
  <c r="BW5"/>
  <c r="BX5" s="1"/>
  <c r="CI5"/>
  <c r="CJ5" s="1"/>
  <c r="AM48"/>
  <c r="AN48" s="1"/>
  <c r="AY48"/>
  <c r="AZ48" s="1"/>
  <c r="BK48"/>
  <c r="BL48" s="1"/>
  <c r="BW48"/>
  <c r="BX48" s="1"/>
  <c r="CI48"/>
  <c r="CJ48" s="1"/>
  <c r="AM49"/>
  <c r="AO49" s="1"/>
  <c r="AP49" s="1"/>
  <c r="AY49"/>
  <c r="AZ49" s="1"/>
  <c r="BK49"/>
  <c r="BL49" s="1"/>
  <c r="BW49"/>
  <c r="BX49" s="1"/>
  <c r="CI49"/>
  <c r="CJ49" s="1"/>
  <c r="AM6"/>
  <c r="AY6"/>
  <c r="AZ6" s="1"/>
  <c r="BK6"/>
  <c r="BL6" s="1"/>
  <c r="BW6"/>
  <c r="BX6" s="1"/>
  <c r="CI6"/>
  <c r="CJ6" s="1"/>
  <c r="AM7"/>
  <c r="AY7"/>
  <c r="AZ7" s="1"/>
  <c r="BK7"/>
  <c r="BL7" s="1"/>
  <c r="BW7"/>
  <c r="BX7" s="1"/>
  <c r="CI7"/>
  <c r="CJ7" s="1"/>
  <c r="AM8"/>
  <c r="AY8"/>
  <c r="AZ8" s="1"/>
  <c r="BK8"/>
  <c r="BL8" s="1"/>
  <c r="BW8"/>
  <c r="BX8" s="1"/>
  <c r="CI8"/>
  <c r="CJ8" s="1"/>
  <c r="AM9"/>
  <c r="AY9"/>
  <c r="AZ9" s="1"/>
  <c r="BK9"/>
  <c r="BL9" s="1"/>
  <c r="BW9"/>
  <c r="BX9" s="1"/>
  <c r="CI9"/>
  <c r="CJ9" s="1"/>
  <c r="AM10"/>
  <c r="AY10"/>
  <c r="AZ10" s="1"/>
  <c r="BK10"/>
  <c r="BL10" s="1"/>
  <c r="BW10"/>
  <c r="BX10" s="1"/>
  <c r="CI10"/>
  <c r="CJ10" s="1"/>
  <c r="AM11"/>
  <c r="AY11"/>
  <c r="AZ11" s="1"/>
  <c r="BK11"/>
  <c r="BL11" s="1"/>
  <c r="BW11"/>
  <c r="BX11" s="1"/>
  <c r="CI11"/>
  <c r="CJ11" s="1"/>
  <c r="AM12"/>
  <c r="AY12"/>
  <c r="AZ12" s="1"/>
  <c r="BK12"/>
  <c r="BL12" s="1"/>
  <c r="BW12"/>
  <c r="BX12" s="1"/>
  <c r="CI12"/>
  <c r="CJ12" s="1"/>
  <c r="AM13"/>
  <c r="AY13"/>
  <c r="AZ13" s="1"/>
  <c r="BK13"/>
  <c r="BL13" s="1"/>
  <c r="BW13"/>
  <c r="BX13" s="1"/>
  <c r="CI13"/>
  <c r="CJ13" s="1"/>
  <c r="AM53"/>
  <c r="AN53" s="1"/>
  <c r="AY53"/>
  <c r="AZ53" s="1"/>
  <c r="BK53"/>
  <c r="BL53" s="1"/>
  <c r="BW53"/>
  <c r="BX53" s="1"/>
  <c r="CI53"/>
  <c r="CJ53" s="1"/>
  <c r="AM14"/>
  <c r="AY14"/>
  <c r="BA14" s="1"/>
  <c r="BB14" s="1"/>
  <c r="BK14"/>
  <c r="BL14" s="1"/>
  <c r="BW14"/>
  <c r="BX14" s="1"/>
  <c r="CI14"/>
  <c r="CJ14" s="1"/>
  <c r="AM15"/>
  <c r="AY15"/>
  <c r="AZ15" s="1"/>
  <c r="BK15"/>
  <c r="BL15" s="1"/>
  <c r="BW15"/>
  <c r="BX15" s="1"/>
  <c r="CI15"/>
  <c r="CJ15" s="1"/>
  <c r="AM16"/>
  <c r="AY16"/>
  <c r="AZ16" s="1"/>
  <c r="BK16"/>
  <c r="BL16" s="1"/>
  <c r="BW16"/>
  <c r="BX16" s="1"/>
  <c r="CI16"/>
  <c r="CJ16" s="1"/>
  <c r="AM17"/>
  <c r="AY17"/>
  <c r="AZ17" s="1"/>
  <c r="BK17"/>
  <c r="BL17" s="1"/>
  <c r="BW17"/>
  <c r="BX17" s="1"/>
  <c r="CI17"/>
  <c r="CJ17" s="1"/>
  <c r="AM50"/>
  <c r="AO50" s="1"/>
  <c r="AP50" s="1"/>
  <c r="AY50"/>
  <c r="AZ50" s="1"/>
  <c r="BK50"/>
  <c r="BL50" s="1"/>
  <c r="BW50"/>
  <c r="BX50" s="1"/>
  <c r="CI50"/>
  <c r="CJ50" s="1"/>
  <c r="AM18"/>
  <c r="AY18"/>
  <c r="AZ18" s="1"/>
  <c r="BK18"/>
  <c r="BL18" s="1"/>
  <c r="BW18"/>
  <c r="BX18" s="1"/>
  <c r="CI18"/>
  <c r="CJ18" s="1"/>
  <c r="AM19"/>
  <c r="AY19"/>
  <c r="AZ19" s="1"/>
  <c r="BK19"/>
  <c r="BL19" s="1"/>
  <c r="BW19"/>
  <c r="BX19" s="1"/>
  <c r="CI19"/>
  <c r="CJ19" s="1"/>
  <c r="AM20"/>
  <c r="AY20"/>
  <c r="AZ20" s="1"/>
  <c r="BK20"/>
  <c r="BL20" s="1"/>
  <c r="BW20"/>
  <c r="BX20" s="1"/>
  <c r="CI20"/>
  <c r="CJ20" s="1"/>
  <c r="AM21"/>
  <c r="AY21"/>
  <c r="BA21" s="1"/>
  <c r="BB21" s="1"/>
  <c r="BK21"/>
  <c r="BL21" s="1"/>
  <c r="BW21"/>
  <c r="BX21" s="1"/>
  <c r="CI21"/>
  <c r="CJ21" s="1"/>
  <c r="AM22"/>
  <c r="AY22"/>
  <c r="AZ22" s="1"/>
  <c r="BK22"/>
  <c r="BL22" s="1"/>
  <c r="BW22"/>
  <c r="BX22" s="1"/>
  <c r="CI22"/>
  <c r="CJ22" s="1"/>
  <c r="AM23"/>
  <c r="AY23"/>
  <c r="AZ23" s="1"/>
  <c r="BK23"/>
  <c r="BL23" s="1"/>
  <c r="BW23"/>
  <c r="BX23" s="1"/>
  <c r="CI23"/>
  <c r="CJ23" s="1"/>
  <c r="AM24"/>
  <c r="AY24"/>
  <c r="AZ24" s="1"/>
  <c r="BK24"/>
  <c r="BL24" s="1"/>
  <c r="BW24"/>
  <c r="BX24" s="1"/>
  <c r="CI24"/>
  <c r="CJ24" s="1"/>
  <c r="AM25"/>
  <c r="AY25"/>
  <c r="AZ25" s="1"/>
  <c r="BK25"/>
  <c r="BL25" s="1"/>
  <c r="BW25"/>
  <c r="BX25" s="1"/>
  <c r="CI25"/>
  <c r="CJ25" s="1"/>
  <c r="AM26"/>
  <c r="AY26"/>
  <c r="AZ26" s="1"/>
  <c r="BK26"/>
  <c r="BL26" s="1"/>
  <c r="BW26"/>
  <c r="BX26" s="1"/>
  <c r="CI26"/>
  <c r="CJ26" s="1"/>
  <c r="AM27"/>
  <c r="AY27"/>
  <c r="AZ27" s="1"/>
  <c r="BK27"/>
  <c r="BL27" s="1"/>
  <c r="BW27"/>
  <c r="BX27" s="1"/>
  <c r="CI27"/>
  <c r="CJ27" s="1"/>
  <c r="AM28"/>
  <c r="AY28"/>
  <c r="AZ28" s="1"/>
  <c r="BK28"/>
  <c r="BL28" s="1"/>
  <c r="BW28"/>
  <c r="BX28" s="1"/>
  <c r="CI28"/>
  <c r="CJ28" s="1"/>
  <c r="AM29"/>
  <c r="AY29"/>
  <c r="AZ29" s="1"/>
  <c r="BK29"/>
  <c r="BL29" s="1"/>
  <c r="BW29"/>
  <c r="BX29" s="1"/>
  <c r="CI29"/>
  <c r="CJ29" s="1"/>
  <c r="AM30"/>
  <c r="AY30"/>
  <c r="AZ30" s="1"/>
  <c r="BK30"/>
  <c r="BL30" s="1"/>
  <c r="BW30"/>
  <c r="BX30" s="1"/>
  <c r="CI30"/>
  <c r="CJ30" s="1"/>
  <c r="AM31"/>
  <c r="AY31"/>
  <c r="AZ31" s="1"/>
  <c r="BK31"/>
  <c r="BL31" s="1"/>
  <c r="BW31"/>
  <c r="BX31" s="1"/>
  <c r="CI31"/>
  <c r="CJ31" s="1"/>
  <c r="AM32"/>
  <c r="AY32"/>
  <c r="BA32" s="1"/>
  <c r="BB32" s="1"/>
  <c r="BK32"/>
  <c r="BL32" s="1"/>
  <c r="BW32"/>
  <c r="BX32" s="1"/>
  <c r="CI32"/>
  <c r="CJ32" s="1"/>
  <c r="AM33"/>
  <c r="AY33"/>
  <c r="BA33" s="1"/>
  <c r="BB33" s="1"/>
  <c r="BK33"/>
  <c r="BM33" s="1"/>
  <c r="BN33" s="1"/>
  <c r="BW33"/>
  <c r="BX33" s="1"/>
  <c r="CI33"/>
  <c r="CJ33" s="1"/>
  <c r="AM34"/>
  <c r="AY34"/>
  <c r="AZ34" s="1"/>
  <c r="BK34"/>
  <c r="BL34" s="1"/>
  <c r="BW34"/>
  <c r="BX34" s="1"/>
  <c r="CI34"/>
  <c r="CJ34" s="1"/>
  <c r="AM35"/>
  <c r="AY35"/>
  <c r="BA35" s="1"/>
  <c r="BB35" s="1"/>
  <c r="BK35"/>
  <c r="BL35" s="1"/>
  <c r="BW35"/>
  <c r="BX35" s="1"/>
  <c r="CI35"/>
  <c r="CJ35" s="1"/>
  <c r="AM36"/>
  <c r="AY36"/>
  <c r="AZ36" s="1"/>
  <c r="BK36"/>
  <c r="BL36" s="1"/>
  <c r="BW36"/>
  <c r="BX36" s="1"/>
  <c r="CI36"/>
  <c r="CJ36" s="1"/>
  <c r="AM37"/>
  <c r="AY37"/>
  <c r="BA37" s="1"/>
  <c r="BB37" s="1"/>
  <c r="BK37"/>
  <c r="BL37" s="1"/>
  <c r="BW37"/>
  <c r="BX37" s="1"/>
  <c r="CI37"/>
  <c r="CJ37" s="1"/>
  <c r="AM51"/>
  <c r="AY51"/>
  <c r="AZ51" s="1"/>
  <c r="BK51"/>
  <c r="BL51" s="1"/>
  <c r="BW51"/>
  <c r="BX51" s="1"/>
  <c r="CI51"/>
  <c r="CJ51" s="1"/>
  <c r="AM38"/>
  <c r="AN38" s="1"/>
  <c r="AY38"/>
  <c r="AZ38" s="1"/>
  <c r="BK38"/>
  <c r="BL38" s="1"/>
  <c r="BW38"/>
  <c r="BX38" s="1"/>
  <c r="CI38"/>
  <c r="CJ38" s="1"/>
  <c r="AO32" l="1"/>
  <c r="AP32" s="1"/>
  <c r="AN30"/>
  <c r="AN28"/>
  <c r="AN26"/>
  <c r="AN24"/>
  <c r="AN22"/>
  <c r="AN20"/>
  <c r="AO18"/>
  <c r="AP18" s="1"/>
  <c r="AN17"/>
  <c r="AN15"/>
  <c r="AN12"/>
  <c r="AN10"/>
  <c r="AN8"/>
  <c r="AN6"/>
  <c r="AN4"/>
  <c r="AN3"/>
  <c r="AO37"/>
  <c r="AP37" s="1"/>
  <c r="AN35"/>
  <c r="AN33"/>
  <c r="AO25"/>
  <c r="AP25" s="1"/>
  <c r="AO21"/>
  <c r="AP21" s="1"/>
  <c r="AO14"/>
  <c r="AP14" s="1"/>
  <c r="AO11"/>
  <c r="AP11" s="1"/>
  <c r="AO9"/>
  <c r="AP9" s="1"/>
  <c r="AO7"/>
  <c r="AP7" s="1"/>
  <c r="AO5"/>
  <c r="AP5" s="1"/>
  <c r="AO2"/>
  <c r="AP2" s="1"/>
  <c r="DS2" i="38"/>
  <c r="CT20" i="41"/>
  <c r="BC37" i="35"/>
  <c r="BC35"/>
  <c r="BC33"/>
  <c r="BC21"/>
  <c r="BC14"/>
  <c r="BO33"/>
  <c r="BC32"/>
  <c r="DG65" i="40"/>
  <c r="DG29"/>
  <c r="CU25" i="42"/>
  <c r="CU72"/>
  <c r="CU89"/>
  <c r="DM37" i="38"/>
  <c r="DN37"/>
  <c r="DM32"/>
  <c r="DN32"/>
  <c r="DM50"/>
  <c r="DN50"/>
  <c r="DM4"/>
  <c r="DN4"/>
  <c r="DM7"/>
  <c r="DN7"/>
  <c r="DM11"/>
  <c r="DN11"/>
  <c r="DM29"/>
  <c r="DN29"/>
  <c r="DM48"/>
  <c r="DN48"/>
  <c r="DM35"/>
  <c r="DN35"/>
  <c r="DM41"/>
  <c r="DN41"/>
  <c r="DM31"/>
  <c r="DN31"/>
  <c r="DM45"/>
  <c r="DN45"/>
  <c r="DM38"/>
  <c r="DN38"/>
  <c r="DM15"/>
  <c r="DN15"/>
  <c r="DM6"/>
  <c r="DN6"/>
  <c r="DM36"/>
  <c r="DN36"/>
  <c r="DM25"/>
  <c r="DN25"/>
  <c r="DM13"/>
  <c r="DN13"/>
  <c r="DM42"/>
  <c r="DN42"/>
  <c r="DM18"/>
  <c r="DN18"/>
  <c r="DM27"/>
  <c r="DN27"/>
  <c r="DM2"/>
  <c r="DM16"/>
  <c r="DN16"/>
  <c r="DM17"/>
  <c r="DN17"/>
  <c r="DM46"/>
  <c r="DN46"/>
  <c r="DM34"/>
  <c r="DN34"/>
  <c r="DM12"/>
  <c r="DN12"/>
  <c r="DM23"/>
  <c r="DN23"/>
  <c r="DM39"/>
  <c r="DN39"/>
  <c r="DM21"/>
  <c r="DN21"/>
  <c r="DM5"/>
  <c r="DN5"/>
  <c r="DM19"/>
  <c r="DN19"/>
  <c r="DM33"/>
  <c r="DN33"/>
  <c r="DM30"/>
  <c r="DN30"/>
  <c r="DM47"/>
  <c r="DN47"/>
  <c r="DM10"/>
  <c r="DN10"/>
  <c r="DM26"/>
  <c r="DN26"/>
  <c r="DM49"/>
  <c r="DN49"/>
  <c r="DM22"/>
  <c r="DN22"/>
  <c r="DM8"/>
  <c r="DN8"/>
  <c r="DM24"/>
  <c r="DN24"/>
  <c r="DM40"/>
  <c r="DN40"/>
  <c r="DN9"/>
  <c r="DM9"/>
  <c r="DM28"/>
  <c r="DN28"/>
  <c r="DM43"/>
  <c r="DN43"/>
  <c r="DM14"/>
  <c r="DN14"/>
  <c r="DM3"/>
  <c r="DN3"/>
  <c r="CU17" i="41"/>
  <c r="DG35" i="40"/>
  <c r="CU75" i="42"/>
  <c r="CT24" i="41"/>
  <c r="DG5" i="40"/>
  <c r="CT45" i="42"/>
  <c r="DG9" i="40"/>
  <c r="CU90" i="42"/>
  <c r="CU77"/>
  <c r="CT47"/>
  <c r="CU34"/>
  <c r="CT35"/>
  <c r="CT40"/>
  <c r="CU79"/>
  <c r="CU83"/>
  <c r="CU74"/>
  <c r="CU76"/>
  <c r="BY2" i="35"/>
  <c r="BZ2" s="1"/>
  <c r="BY40"/>
  <c r="BZ40" s="1"/>
  <c r="CA40" s="1"/>
  <c r="BM26"/>
  <c r="BN26" s="1"/>
  <c r="BY34"/>
  <c r="BZ34" s="1"/>
  <c r="BY29"/>
  <c r="BZ29" s="1"/>
  <c r="BY26"/>
  <c r="BZ26" s="1"/>
  <c r="BA11"/>
  <c r="BB11" s="1"/>
  <c r="BA50"/>
  <c r="BB50" s="1"/>
  <c r="BC50" s="1"/>
  <c r="BY21"/>
  <c r="BZ21" s="1"/>
  <c r="BA16"/>
  <c r="BB16" s="1"/>
  <c r="BY49"/>
  <c r="BZ49" s="1"/>
  <c r="CA49" s="1"/>
  <c r="BM41"/>
  <c r="BN41" s="1"/>
  <c r="BO41" s="1"/>
  <c r="AO38"/>
  <c r="AP38" s="1"/>
  <c r="AQ38" s="1"/>
  <c r="BY16"/>
  <c r="BZ16" s="1"/>
  <c r="BY13"/>
  <c r="BZ13" s="1"/>
  <c r="BM8"/>
  <c r="BN8" s="1"/>
  <c r="CK26"/>
  <c r="CL26" s="1"/>
  <c r="CK22"/>
  <c r="CL22" s="1"/>
  <c r="CK21"/>
  <c r="CL21" s="1"/>
  <c r="CK4"/>
  <c r="CL4" s="1"/>
  <c r="BY36"/>
  <c r="BZ36" s="1"/>
  <c r="CK31"/>
  <c r="CL31" s="1"/>
  <c r="CK30"/>
  <c r="CL30" s="1"/>
  <c r="CK29"/>
  <c r="CL29" s="1"/>
  <c r="CK24"/>
  <c r="CL24" s="1"/>
  <c r="BA19"/>
  <c r="BB19" s="1"/>
  <c r="BM16"/>
  <c r="BN16" s="1"/>
  <c r="BM12"/>
  <c r="BN12" s="1"/>
  <c r="BM10"/>
  <c r="BN10" s="1"/>
  <c r="CK6"/>
  <c r="CL6" s="1"/>
  <c r="CK48"/>
  <c r="CL48" s="1"/>
  <c r="CM48" s="1"/>
  <c r="BA47"/>
  <c r="BB47" s="1"/>
  <c r="BC47" s="1"/>
  <c r="AO43"/>
  <c r="AP43" s="1"/>
  <c r="AQ43" s="1"/>
  <c r="AO39"/>
  <c r="AP39" s="1"/>
  <c r="AQ39" s="1"/>
  <c r="CK39"/>
  <c r="CL39" s="1"/>
  <c r="CM39" s="1"/>
  <c r="CK38"/>
  <c r="CL38" s="1"/>
  <c r="CM38" s="1"/>
  <c r="BA51"/>
  <c r="BB51" s="1"/>
  <c r="BC51" s="1"/>
  <c r="BA36"/>
  <c r="BB36" s="1"/>
  <c r="CK33"/>
  <c r="CL33" s="1"/>
  <c r="BM28"/>
  <c r="BN28" s="1"/>
  <c r="BA25"/>
  <c r="BB25" s="1"/>
  <c r="BY23"/>
  <c r="BZ23" s="1"/>
  <c r="BM20"/>
  <c r="BN20" s="1"/>
  <c r="BM18"/>
  <c r="BN18" s="1"/>
  <c r="CK17"/>
  <c r="CL17" s="1"/>
  <c r="CK53"/>
  <c r="CL53" s="1"/>
  <c r="CK12"/>
  <c r="CL12" s="1"/>
  <c r="BA9"/>
  <c r="BB9" s="1"/>
  <c r="BA7"/>
  <c r="BB7" s="1"/>
  <c r="BM6"/>
  <c r="BN6" s="1"/>
  <c r="BA49"/>
  <c r="BB49" s="1"/>
  <c r="BC49" s="1"/>
  <c r="BY5"/>
  <c r="BZ5" s="1"/>
  <c r="AO4"/>
  <c r="AP4" s="1"/>
  <c r="BM3"/>
  <c r="BN3" s="1"/>
  <c r="CK43"/>
  <c r="CL43" s="1"/>
  <c r="CM43" s="1"/>
  <c r="BA42"/>
  <c r="BB42" s="1"/>
  <c r="BC42" s="1"/>
  <c r="AO15"/>
  <c r="AP15" s="1"/>
  <c r="BM38"/>
  <c r="BN38" s="1"/>
  <c r="BO38" s="1"/>
  <c r="BY51"/>
  <c r="BZ51" s="1"/>
  <c r="CA51" s="1"/>
  <c r="CK37"/>
  <c r="CL37" s="1"/>
  <c r="CK36"/>
  <c r="CL36" s="1"/>
  <c r="BM36"/>
  <c r="BN36" s="1"/>
  <c r="BA34"/>
  <c r="BB34" s="1"/>
  <c r="BY32"/>
  <c r="BZ32" s="1"/>
  <c r="BA28"/>
  <c r="BB28" s="1"/>
  <c r="BY27"/>
  <c r="BZ27" s="1"/>
  <c r="BM24"/>
  <c r="BN24" s="1"/>
  <c r="BA23"/>
  <c r="BB23" s="1"/>
  <c r="BA20"/>
  <c r="BB20" s="1"/>
  <c r="AO20"/>
  <c r="AP20" s="1"/>
  <c r="CK18"/>
  <c r="CL18" s="1"/>
  <c r="BY50"/>
  <c r="BZ50" s="1"/>
  <c r="CA50" s="1"/>
  <c r="BM15"/>
  <c r="BN15" s="1"/>
  <c r="BY14"/>
  <c r="BZ14" s="1"/>
  <c r="BM53"/>
  <c r="BN53" s="1"/>
  <c r="BY12"/>
  <c r="BZ12" s="1"/>
  <c r="CK10"/>
  <c r="CL10" s="1"/>
  <c r="BY9"/>
  <c r="BZ9" s="1"/>
  <c r="CK8"/>
  <c r="CL8" s="1"/>
  <c r="BY7"/>
  <c r="BZ7" s="1"/>
  <c r="BY6"/>
  <c r="BZ6" s="1"/>
  <c r="BA6"/>
  <c r="BB6" s="1"/>
  <c r="AO6"/>
  <c r="AP6" s="1"/>
  <c r="CK49"/>
  <c r="CL49" s="1"/>
  <c r="CM49" s="1"/>
  <c r="BM49"/>
  <c r="BN49" s="1"/>
  <c r="BO49" s="1"/>
  <c r="BM48"/>
  <c r="BN48" s="1"/>
  <c r="BO48" s="1"/>
  <c r="BA5"/>
  <c r="BB5" s="1"/>
  <c r="BM4"/>
  <c r="BN4" s="1"/>
  <c r="BY47"/>
  <c r="BZ47" s="1"/>
  <c r="CA47" s="1"/>
  <c r="CK3"/>
  <c r="CL3" s="1"/>
  <c r="AO3"/>
  <c r="AP3" s="1"/>
  <c r="BA2"/>
  <c r="BB2" s="1"/>
  <c r="BM43"/>
  <c r="BN43" s="1"/>
  <c r="BO43" s="1"/>
  <c r="BY42"/>
  <c r="BZ42" s="1"/>
  <c r="CA42" s="1"/>
  <c r="CK41"/>
  <c r="CL41" s="1"/>
  <c r="CM41" s="1"/>
  <c r="AO41"/>
  <c r="AP41" s="1"/>
  <c r="AQ41" s="1"/>
  <c r="BA40"/>
  <c r="BB40" s="1"/>
  <c r="BC40" s="1"/>
  <c r="BM39"/>
  <c r="BN39" s="1"/>
  <c r="BO39" s="1"/>
  <c r="BM31"/>
  <c r="BN31" s="1"/>
  <c r="BY38"/>
  <c r="BZ38" s="1"/>
  <c r="CA38" s="1"/>
  <c r="BA38"/>
  <c r="BB38" s="1"/>
  <c r="BC38" s="1"/>
  <c r="CK51"/>
  <c r="CL51" s="1"/>
  <c r="CM51" s="1"/>
  <c r="BM51"/>
  <c r="BN51" s="1"/>
  <c r="BO51" s="1"/>
  <c r="CK35"/>
  <c r="CL35" s="1"/>
  <c r="CK34"/>
  <c r="CL34" s="1"/>
  <c r="BM34"/>
  <c r="BN34" s="1"/>
  <c r="AO33"/>
  <c r="AP33" s="1"/>
  <c r="CK32"/>
  <c r="CL32" s="1"/>
  <c r="BA31"/>
  <c r="BB31" s="1"/>
  <c r="CK28"/>
  <c r="CL28" s="1"/>
  <c r="BA27"/>
  <c r="BB27" s="1"/>
  <c r="BY25"/>
  <c r="BZ25" s="1"/>
  <c r="BM23"/>
  <c r="BN23" s="1"/>
  <c r="CK20"/>
  <c r="CL20" s="1"/>
  <c r="BY19"/>
  <c r="BZ19" s="1"/>
  <c r="BY18"/>
  <c r="BZ18" s="1"/>
  <c r="BM17"/>
  <c r="BN17" s="1"/>
  <c r="CK15"/>
  <c r="CL15" s="1"/>
  <c r="CK14"/>
  <c r="CL14" s="1"/>
  <c r="BA53"/>
  <c r="BB53" s="1"/>
  <c r="AO53"/>
  <c r="AP53" s="1"/>
  <c r="BA13"/>
  <c r="BB13" s="1"/>
  <c r="BY11"/>
  <c r="BZ11" s="1"/>
  <c r="BM9"/>
  <c r="BN9" s="1"/>
  <c r="BY8"/>
  <c r="BZ8" s="1"/>
  <c r="BA8"/>
  <c r="BB8" s="1"/>
  <c r="AO8"/>
  <c r="AP8" s="1"/>
  <c r="CK7"/>
  <c r="CL7" s="1"/>
  <c r="BM7"/>
  <c r="BN7" s="1"/>
  <c r="BY48"/>
  <c r="BZ48" s="1"/>
  <c r="CA48" s="1"/>
  <c r="BA48"/>
  <c r="BB48" s="1"/>
  <c r="BC48" s="1"/>
  <c r="AO48"/>
  <c r="AP48" s="1"/>
  <c r="AQ48" s="1"/>
  <c r="CK5"/>
  <c r="CL5" s="1"/>
  <c r="BM5"/>
  <c r="BN5" s="1"/>
  <c r="BY4"/>
  <c r="BZ4" s="1"/>
  <c r="BA4"/>
  <c r="BB4" s="1"/>
  <c r="CK47"/>
  <c r="CL47" s="1"/>
  <c r="CM47" s="1"/>
  <c r="BM47"/>
  <c r="BN47" s="1"/>
  <c r="BO47" s="1"/>
  <c r="BY3"/>
  <c r="BZ3" s="1"/>
  <c r="BA3"/>
  <c r="BB3" s="1"/>
  <c r="CK2"/>
  <c r="CL2" s="1"/>
  <c r="BM2"/>
  <c r="BN2" s="1"/>
  <c r="BY43"/>
  <c r="BZ43" s="1"/>
  <c r="CA43" s="1"/>
  <c r="BA43"/>
  <c r="BB43" s="1"/>
  <c r="BC43" s="1"/>
  <c r="CK42"/>
  <c r="CL42" s="1"/>
  <c r="CM42" s="1"/>
  <c r="BM42"/>
  <c r="BN42" s="1"/>
  <c r="BO42" s="1"/>
  <c r="BY41"/>
  <c r="BZ41" s="1"/>
  <c r="CA41" s="1"/>
  <c r="BM40"/>
  <c r="BN40" s="1"/>
  <c r="BO40" s="1"/>
  <c r="BY39"/>
  <c r="BZ39" s="1"/>
  <c r="CA39" s="1"/>
  <c r="BA39"/>
  <c r="BB39" s="1"/>
  <c r="BC39" s="1"/>
  <c r="AN37"/>
  <c r="AO35"/>
  <c r="AP35" s="1"/>
  <c r="AO30"/>
  <c r="AP30" s="1"/>
  <c r="AO28"/>
  <c r="AP28" s="1"/>
  <c r="AO26"/>
  <c r="AP26" s="1"/>
  <c r="AO24"/>
  <c r="AP24" s="1"/>
  <c r="AO22"/>
  <c r="AP22" s="1"/>
  <c r="AO17"/>
  <c r="AP17" s="1"/>
  <c r="AO12"/>
  <c r="AP12" s="1"/>
  <c r="AO10"/>
  <c r="AP10" s="1"/>
  <c r="CT36" i="42"/>
  <c r="CU36"/>
  <c r="CT88"/>
  <c r="CU88"/>
  <c r="CT85"/>
  <c r="CU85"/>
  <c r="CT37"/>
  <c r="CU37"/>
  <c r="CT38"/>
  <c r="CU38"/>
  <c r="CT39"/>
  <c r="CU39"/>
  <c r="CT78"/>
  <c r="CU78"/>
  <c r="CT86"/>
  <c r="CU86"/>
  <c r="CT87"/>
  <c r="CU87"/>
  <c r="CU3"/>
  <c r="CT3"/>
  <c r="CT69"/>
  <c r="CU69"/>
  <c r="CT67"/>
  <c r="CU67"/>
  <c r="CT27"/>
  <c r="CU27"/>
  <c r="CT24"/>
  <c r="CU24"/>
  <c r="CT28"/>
  <c r="CU28"/>
  <c r="CT31"/>
  <c r="CU31"/>
  <c r="CT33"/>
  <c r="CU33"/>
  <c r="CT6"/>
  <c r="CU6"/>
  <c r="CT9"/>
  <c r="CU9"/>
  <c r="CT80"/>
  <c r="CU80"/>
  <c r="CU5"/>
  <c r="CT5"/>
  <c r="CU8"/>
  <c r="CT8"/>
  <c r="CT11"/>
  <c r="CU11"/>
  <c r="CT14"/>
  <c r="CU14"/>
  <c r="CT70"/>
  <c r="CU70"/>
  <c r="CT46"/>
  <c r="CU46"/>
  <c r="CT93"/>
  <c r="CU93"/>
  <c r="CT23"/>
  <c r="CU23"/>
  <c r="CU19"/>
  <c r="CT19"/>
  <c r="CU21"/>
  <c r="CT21"/>
  <c r="CU30"/>
  <c r="CT30"/>
  <c r="CU81"/>
  <c r="CT81"/>
  <c r="CT2"/>
  <c r="CU2"/>
  <c r="CT92"/>
  <c r="CU92"/>
  <c r="CT26"/>
  <c r="CU26"/>
  <c r="CT29"/>
  <c r="CU29"/>
  <c r="CT32"/>
  <c r="CU32"/>
  <c r="CT4"/>
  <c r="CU4"/>
  <c r="CT66"/>
  <c r="CU66"/>
  <c r="CT15"/>
  <c r="CU15"/>
  <c r="CU91"/>
  <c r="CT91"/>
  <c r="CU7"/>
  <c r="CT7"/>
  <c r="CT10"/>
  <c r="CU10"/>
  <c r="CT12"/>
  <c r="CU12"/>
  <c r="CT16"/>
  <c r="CU16"/>
  <c r="CT17"/>
  <c r="CU17"/>
  <c r="CT20"/>
  <c r="CU20"/>
  <c r="CT22"/>
  <c r="CU22"/>
  <c r="CU18"/>
  <c r="CT18"/>
  <c r="CU71"/>
  <c r="CT71"/>
  <c r="CU68"/>
  <c r="CT68"/>
  <c r="CU73"/>
  <c r="CT73"/>
  <c r="CU82"/>
  <c r="CT82"/>
  <c r="CU2" i="41"/>
  <c r="CT2"/>
  <c r="CT15"/>
  <c r="CU15"/>
  <c r="CT29"/>
  <c r="CU29"/>
  <c r="CT49"/>
  <c r="CU49"/>
  <c r="CT33"/>
  <c r="CU33"/>
  <c r="CT50"/>
  <c r="CU50"/>
  <c r="CT36"/>
  <c r="CU36"/>
  <c r="CT41"/>
  <c r="CU41"/>
  <c r="CT45"/>
  <c r="CU45"/>
  <c r="CT5"/>
  <c r="CU5"/>
  <c r="CT9"/>
  <c r="CU9"/>
  <c r="CT26"/>
  <c r="CU26"/>
  <c r="CU4"/>
  <c r="CT4"/>
  <c r="CU8"/>
  <c r="CT8"/>
  <c r="CT14"/>
  <c r="CU14"/>
  <c r="CT18"/>
  <c r="CU18"/>
  <c r="CT21"/>
  <c r="CU21"/>
  <c r="CT25"/>
  <c r="CU25"/>
  <c r="CT37"/>
  <c r="CU37"/>
  <c r="CU28"/>
  <c r="CT28"/>
  <c r="CU32"/>
  <c r="CT32"/>
  <c r="CU40"/>
  <c r="CT40"/>
  <c r="CU44"/>
  <c r="CT44"/>
  <c r="CT22"/>
  <c r="CU22"/>
  <c r="CT27"/>
  <c r="CU27"/>
  <c r="CT31"/>
  <c r="CU31"/>
  <c r="CT34"/>
  <c r="CU34"/>
  <c r="CT38"/>
  <c r="CU38"/>
  <c r="CT43"/>
  <c r="CU43"/>
  <c r="CT3"/>
  <c r="CU3"/>
  <c r="CT7"/>
  <c r="CU7"/>
  <c r="CT11"/>
  <c r="CU11"/>
  <c r="CT51"/>
  <c r="CU51"/>
  <c r="CT6"/>
  <c r="CU6"/>
  <c r="CU10"/>
  <c r="CT10"/>
  <c r="CT12"/>
  <c r="CU12"/>
  <c r="CT53"/>
  <c r="CU53"/>
  <c r="CT16"/>
  <c r="CU16"/>
  <c r="CT19"/>
  <c r="CU19"/>
  <c r="CT23"/>
  <c r="CU23"/>
  <c r="CU30"/>
  <c r="CT30"/>
  <c r="CU52"/>
  <c r="CT52"/>
  <c r="CU42"/>
  <c r="CT42"/>
  <c r="CU46"/>
  <c r="CT46"/>
  <c r="AQ32" i="35"/>
  <c r="AQ24"/>
  <c r="AQ21"/>
  <c r="AQ18"/>
  <c r="AQ14"/>
  <c r="AQ10"/>
  <c r="AQ37"/>
  <c r="AN34"/>
  <c r="AN29"/>
  <c r="AQ25"/>
  <c r="AN23"/>
  <c r="AN27"/>
  <c r="AN25"/>
  <c r="AN19"/>
  <c r="AN50"/>
  <c r="AN13"/>
  <c r="AN11"/>
  <c r="AN9"/>
  <c r="AN7"/>
  <c r="AN49"/>
  <c r="AN5"/>
  <c r="AN47"/>
  <c r="AN2"/>
  <c r="AN42"/>
  <c r="AN40"/>
  <c r="BM37"/>
  <c r="BN37" s="1"/>
  <c r="BM35"/>
  <c r="BN35" s="1"/>
  <c r="BM30"/>
  <c r="BN30" s="1"/>
  <c r="BA29"/>
  <c r="BB29" s="1"/>
  <c r="BM22"/>
  <c r="BN22" s="1"/>
  <c r="BY37"/>
  <c r="BZ37" s="1"/>
  <c r="BY35"/>
  <c r="BZ35" s="1"/>
  <c r="BY33"/>
  <c r="BZ33" s="1"/>
  <c r="BL33"/>
  <c r="AZ32"/>
  <c r="BY30"/>
  <c r="BZ30" s="1"/>
  <c r="AO29"/>
  <c r="AP29" s="1"/>
  <c r="BM27"/>
  <c r="BN27" s="1"/>
  <c r="CK25"/>
  <c r="CL25" s="1"/>
  <c r="BA24"/>
  <c r="BB24" s="1"/>
  <c r="BY22"/>
  <c r="BZ22" s="1"/>
  <c r="AZ21"/>
  <c r="BM19"/>
  <c r="BN19" s="1"/>
  <c r="AN18"/>
  <c r="CK50"/>
  <c r="CL50" s="1"/>
  <c r="CM50" s="1"/>
  <c r="BA17"/>
  <c r="BB17" s="1"/>
  <c r="BY15"/>
  <c r="BZ15" s="1"/>
  <c r="AZ14"/>
  <c r="BM13"/>
  <c r="BN13" s="1"/>
  <c r="CK11"/>
  <c r="CL11" s="1"/>
  <c r="BA10"/>
  <c r="BB10" s="1"/>
  <c r="AN51"/>
  <c r="AO36"/>
  <c r="AP36" s="1"/>
  <c r="AN32"/>
  <c r="AN31"/>
  <c r="AN21"/>
  <c r="AQ50"/>
  <c r="AN16"/>
  <c r="AN14"/>
  <c r="AQ11"/>
  <c r="AQ9"/>
  <c r="AQ7"/>
  <c r="AQ6"/>
  <c r="AQ49"/>
  <c r="AQ5"/>
  <c r="AQ47"/>
  <c r="AQ3"/>
  <c r="AQ2"/>
  <c r="AQ42"/>
  <c r="AQ40"/>
  <c r="DF2" i="40"/>
  <c r="DG2"/>
  <c r="DG14"/>
  <c r="DG18"/>
  <c r="DG22"/>
  <c r="DG26"/>
  <c r="DG30"/>
  <c r="DG37"/>
  <c r="DG34"/>
  <c r="DG38"/>
  <c r="DG42"/>
  <c r="DG46"/>
  <c r="DG7"/>
  <c r="DG8"/>
  <c r="DG11"/>
  <c r="DG13"/>
  <c r="DG17"/>
  <c r="DG21"/>
  <c r="DG25"/>
  <c r="DF62"/>
  <c r="DG62"/>
  <c r="DG41"/>
  <c r="DG4"/>
  <c r="DG63"/>
  <c r="DG3"/>
  <c r="DG16"/>
  <c r="DG20"/>
  <c r="DG24"/>
  <c r="DG27"/>
  <c r="DG45"/>
  <c r="DG32"/>
  <c r="DG36"/>
  <c r="DG40"/>
  <c r="DG44"/>
  <c r="DG64"/>
  <c r="DG6"/>
  <c r="DG10"/>
  <c r="DG12"/>
  <c r="DG15"/>
  <c r="DG19"/>
  <c r="DG23"/>
  <c r="DG28"/>
  <c r="DG31"/>
  <c r="DG33"/>
  <c r="DM20" i="38"/>
  <c r="DN20"/>
  <c r="AZ41" i="35"/>
  <c r="CJ40"/>
  <c r="AO51"/>
  <c r="AP51" s="1"/>
  <c r="AO34"/>
  <c r="AP34" s="1"/>
  <c r="BM32"/>
  <c r="BN32" s="1"/>
  <c r="BY31"/>
  <c r="BZ31" s="1"/>
  <c r="AZ37"/>
  <c r="AN36"/>
  <c r="AZ35"/>
  <c r="AZ33"/>
  <c r="AO31"/>
  <c r="AP31" s="1"/>
  <c r="BA30"/>
  <c r="BB30" s="1"/>
  <c r="BM29"/>
  <c r="BN29" s="1"/>
  <c r="BY28"/>
  <c r="BZ28" s="1"/>
  <c r="CK27"/>
  <c r="CL27" s="1"/>
  <c r="AO27"/>
  <c r="AP27" s="1"/>
  <c r="BA26"/>
  <c r="BB26" s="1"/>
  <c r="BM25"/>
  <c r="BN25" s="1"/>
  <c r="BY24"/>
  <c r="BZ24" s="1"/>
  <c r="CK23"/>
  <c r="CL23" s="1"/>
  <c r="AO23"/>
  <c r="AP23" s="1"/>
  <c r="BA22"/>
  <c r="BB22" s="1"/>
  <c r="BM21"/>
  <c r="BN21" s="1"/>
  <c r="BY20"/>
  <c r="BZ20" s="1"/>
  <c r="CK19"/>
  <c r="CL19" s="1"/>
  <c r="AO19"/>
  <c r="AP19" s="1"/>
  <c r="BA18"/>
  <c r="BB18" s="1"/>
  <c r="BM50"/>
  <c r="BN50" s="1"/>
  <c r="BO50" s="1"/>
  <c r="BY17"/>
  <c r="BZ17" s="1"/>
  <c r="CK16"/>
  <c r="CL16" s="1"/>
  <c r="AO16"/>
  <c r="AP16" s="1"/>
  <c r="BA15"/>
  <c r="BB15" s="1"/>
  <c r="BM14"/>
  <c r="BN14" s="1"/>
  <c r="BY53"/>
  <c r="BZ53" s="1"/>
  <c r="CK13"/>
  <c r="CL13" s="1"/>
  <c r="AO13"/>
  <c r="AP13" s="1"/>
  <c r="BA12"/>
  <c r="BB12" s="1"/>
  <c r="BM11"/>
  <c r="BN11" s="1"/>
  <c r="BY10"/>
  <c r="BZ10" s="1"/>
  <c r="CK9"/>
  <c r="CL9" s="1"/>
  <c r="CI52"/>
  <c r="CJ52" s="1"/>
  <c r="BW52"/>
  <c r="BY52" s="1"/>
  <c r="BZ52" s="1"/>
  <c r="CA52" s="1"/>
  <c r="BK52"/>
  <c r="BL52" s="1"/>
  <c r="AY52"/>
  <c r="BA52" s="1"/>
  <c r="BB52" s="1"/>
  <c r="BC52" s="1"/>
  <c r="AM52"/>
  <c r="AQ20" l="1"/>
  <c r="CM9"/>
  <c r="BO11"/>
  <c r="CA53"/>
  <c r="BC15"/>
  <c r="CM16"/>
  <c r="CA20"/>
  <c r="BC22"/>
  <c r="CM23"/>
  <c r="BO25"/>
  <c r="CA28"/>
  <c r="BC30"/>
  <c r="CA31"/>
  <c r="BC10"/>
  <c r="BO13"/>
  <c r="CA15"/>
  <c r="BO19"/>
  <c r="CA22"/>
  <c r="CM25"/>
  <c r="CA33"/>
  <c r="CA37"/>
  <c r="BC29"/>
  <c r="BO35"/>
  <c r="AQ12"/>
  <c r="AQ22"/>
  <c r="AQ26"/>
  <c r="AQ30"/>
  <c r="CM2"/>
  <c r="CA3"/>
  <c r="CA4"/>
  <c r="CM5"/>
  <c r="BO7"/>
  <c r="AQ8"/>
  <c r="CA8"/>
  <c r="CA11"/>
  <c r="AQ53"/>
  <c r="CM14"/>
  <c r="BO17"/>
  <c r="CA19"/>
  <c r="BO23"/>
  <c r="BC27"/>
  <c r="BC31"/>
  <c r="CM34"/>
  <c r="BO31"/>
  <c r="BC5"/>
  <c r="CA6"/>
  <c r="CM8"/>
  <c r="CM10"/>
  <c r="BO53"/>
  <c r="BO15"/>
  <c r="CM18"/>
  <c r="BC20"/>
  <c r="BO24"/>
  <c r="BC28"/>
  <c r="BC34"/>
  <c r="CM36"/>
  <c r="AQ15"/>
  <c r="AQ4"/>
  <c r="BC7"/>
  <c r="CM12"/>
  <c r="CM17"/>
  <c r="BO20"/>
  <c r="BC25"/>
  <c r="CM33"/>
  <c r="BO10"/>
  <c r="BO16"/>
  <c r="CM24"/>
  <c r="CM30"/>
  <c r="CA36"/>
  <c r="CM21"/>
  <c r="CM26"/>
  <c r="CA13"/>
  <c r="CA21"/>
  <c r="BC11"/>
  <c r="CA29"/>
  <c r="BO26"/>
  <c r="CA2"/>
  <c r="CA10"/>
  <c r="BC12"/>
  <c r="CM13"/>
  <c r="BO14"/>
  <c r="CA17"/>
  <c r="BC18"/>
  <c r="CM19"/>
  <c r="BO21"/>
  <c r="CA24"/>
  <c r="BC26"/>
  <c r="CM27"/>
  <c r="BO29"/>
  <c r="BO32"/>
  <c r="CM11"/>
  <c r="BC17"/>
  <c r="BC24"/>
  <c r="BO27"/>
  <c r="CA30"/>
  <c r="CA35"/>
  <c r="BO22"/>
  <c r="BO30"/>
  <c r="BO37"/>
  <c r="AQ17"/>
  <c r="AQ28"/>
  <c r="AQ35"/>
  <c r="BO2"/>
  <c r="BC3"/>
  <c r="BC4"/>
  <c r="BO5"/>
  <c r="CM7"/>
  <c r="BC8"/>
  <c r="BO9"/>
  <c r="BC13"/>
  <c r="BC53"/>
  <c r="CM15"/>
  <c r="CA18"/>
  <c r="CM20"/>
  <c r="CA25"/>
  <c r="CM28"/>
  <c r="CM32"/>
  <c r="BO34"/>
  <c r="CM35"/>
  <c r="BC2"/>
  <c r="CM3"/>
  <c r="BO4"/>
  <c r="BC6"/>
  <c r="CA7"/>
  <c r="CA9"/>
  <c r="CA12"/>
  <c r="CA14"/>
  <c r="BC23"/>
  <c r="CA27"/>
  <c r="CA32"/>
  <c r="BO36"/>
  <c r="CM37"/>
  <c r="BO3"/>
  <c r="CA5"/>
  <c r="BO6"/>
  <c r="BC9"/>
  <c r="CM53"/>
  <c r="BO18"/>
  <c r="CA23"/>
  <c r="BO28"/>
  <c r="BC36"/>
  <c r="CM6"/>
  <c r="BO12"/>
  <c r="BC19"/>
  <c r="CM29"/>
  <c r="CM31"/>
  <c r="CM4"/>
  <c r="CM22"/>
  <c r="BO8"/>
  <c r="CA16"/>
  <c r="BC16"/>
  <c r="CA26"/>
  <c r="CA34"/>
  <c r="AQ33"/>
  <c r="BX52"/>
  <c r="AN52"/>
  <c r="AQ16"/>
  <c r="AQ23"/>
  <c r="AQ31"/>
  <c r="AQ51"/>
  <c r="AQ36"/>
  <c r="AZ52"/>
  <c r="AQ13"/>
  <c r="AQ19"/>
  <c r="AQ27"/>
  <c r="AQ34"/>
  <c r="AQ29"/>
  <c r="CK52"/>
  <c r="CL52" s="1"/>
  <c r="CM52" s="1"/>
  <c r="BM52"/>
  <c r="BN52" s="1"/>
  <c r="BO52" s="1"/>
  <c r="AO52"/>
  <c r="AP52" s="1"/>
  <c r="AQ52" l="1"/>
  <c r="K35"/>
  <c r="L35"/>
  <c r="M35" s="1"/>
  <c r="Q35"/>
  <c r="R35"/>
  <c r="S35" s="1"/>
  <c r="AA35"/>
  <c r="K36"/>
  <c r="L36"/>
  <c r="M36" s="1"/>
  <c r="Q36"/>
  <c r="R36"/>
  <c r="S36" s="1"/>
  <c r="AA36"/>
  <c r="K37"/>
  <c r="L37"/>
  <c r="M37" s="1"/>
  <c r="Q37"/>
  <c r="R37"/>
  <c r="S37" s="1"/>
  <c r="AA37"/>
  <c r="K51"/>
  <c r="L51"/>
  <c r="M51" s="1"/>
  <c r="N51" s="1"/>
  <c r="Q51"/>
  <c r="R51"/>
  <c r="S51" s="1"/>
  <c r="T51" s="1"/>
  <c r="AA51"/>
  <c r="AC51" s="1"/>
  <c r="AD51" s="1"/>
  <c r="K38"/>
  <c r="L38"/>
  <c r="M38" s="1"/>
  <c r="N38" s="1"/>
  <c r="Q38"/>
  <c r="R38"/>
  <c r="S38" s="1"/>
  <c r="T38" s="1"/>
  <c r="AA38"/>
  <c r="AB38" s="1"/>
  <c r="K39"/>
  <c r="L39"/>
  <c r="M39" s="1"/>
  <c r="N39" s="1"/>
  <c r="Q39"/>
  <c r="R39"/>
  <c r="S39" s="1"/>
  <c r="T39" s="1"/>
  <c r="AA39"/>
  <c r="AC39" s="1"/>
  <c r="AD39" s="1"/>
  <c r="K40"/>
  <c r="L40"/>
  <c r="M40" s="1"/>
  <c r="N40" s="1"/>
  <c r="Q40"/>
  <c r="R40"/>
  <c r="S40" s="1"/>
  <c r="T40" s="1"/>
  <c r="AA40"/>
  <c r="AB40" s="1"/>
  <c r="K41"/>
  <c r="L41"/>
  <c r="M41" s="1"/>
  <c r="N41" s="1"/>
  <c r="Q41"/>
  <c r="R41"/>
  <c r="S41" s="1"/>
  <c r="T41" s="1"/>
  <c r="AA41"/>
  <c r="K42"/>
  <c r="L42"/>
  <c r="M42" s="1"/>
  <c r="N42" s="1"/>
  <c r="Q42"/>
  <c r="R42"/>
  <c r="S42" s="1"/>
  <c r="T42" s="1"/>
  <c r="AA42"/>
  <c r="AB42" s="1"/>
  <c r="K43"/>
  <c r="L43"/>
  <c r="M43" s="1"/>
  <c r="N43" s="1"/>
  <c r="Q43"/>
  <c r="R43"/>
  <c r="S43" s="1"/>
  <c r="T43" s="1"/>
  <c r="AA43"/>
  <c r="AC43" s="1"/>
  <c r="AD43" s="1"/>
  <c r="AA2"/>
  <c r="AA3"/>
  <c r="AA47"/>
  <c r="AA4"/>
  <c r="AA5"/>
  <c r="AA48"/>
  <c r="AA49"/>
  <c r="AA6"/>
  <c r="AA7"/>
  <c r="AA8"/>
  <c r="AA9"/>
  <c r="AA10"/>
  <c r="AA11"/>
  <c r="AA12"/>
  <c r="AA13"/>
  <c r="AA53"/>
  <c r="AA14"/>
  <c r="AA15"/>
  <c r="AA16"/>
  <c r="AA17"/>
  <c r="AA50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52"/>
  <c r="AC36" l="1"/>
  <c r="AD36" s="1"/>
  <c r="CW2"/>
  <c r="AB37"/>
  <c r="AB35"/>
  <c r="T37"/>
  <c r="N37"/>
  <c r="T35"/>
  <c r="N35"/>
  <c r="T36"/>
  <c r="N36"/>
  <c r="AC40"/>
  <c r="AD40" s="1"/>
  <c r="AE40" s="1"/>
  <c r="AC37"/>
  <c r="AD37" s="1"/>
  <c r="AC42"/>
  <c r="AD42" s="1"/>
  <c r="CS42" s="1"/>
  <c r="AC38"/>
  <c r="AD38" s="1"/>
  <c r="CY38" s="1"/>
  <c r="CZ38" s="1"/>
  <c r="AC35"/>
  <c r="AD35" s="1"/>
  <c r="AE39"/>
  <c r="CS39"/>
  <c r="CY39"/>
  <c r="CZ39" s="1"/>
  <c r="AE51"/>
  <c r="CS51"/>
  <c r="CY51"/>
  <c r="CZ51" s="1"/>
  <c r="AE36"/>
  <c r="CS36"/>
  <c r="CY36"/>
  <c r="CZ36" s="1"/>
  <c r="CQ32"/>
  <c r="CR32" s="1"/>
  <c r="CW32"/>
  <c r="CX32" s="1"/>
  <c r="CQ28"/>
  <c r="CR28" s="1"/>
  <c r="CW28"/>
  <c r="CX28" s="1"/>
  <c r="CW24"/>
  <c r="CX24" s="1"/>
  <c r="CQ24"/>
  <c r="CR24" s="1"/>
  <c r="CW20"/>
  <c r="CX20" s="1"/>
  <c r="CQ20"/>
  <c r="CR20" s="1"/>
  <c r="CW18"/>
  <c r="CX18" s="1"/>
  <c r="CQ18"/>
  <c r="CR18" s="1"/>
  <c r="CW15"/>
  <c r="CX15" s="1"/>
  <c r="CQ15"/>
  <c r="CR15" s="1"/>
  <c r="CW12"/>
  <c r="CX12" s="1"/>
  <c r="CQ12"/>
  <c r="CR12" s="1"/>
  <c r="CQ8"/>
  <c r="CR8" s="1"/>
  <c r="CW8"/>
  <c r="CX8" s="1"/>
  <c r="CQ6"/>
  <c r="CR6" s="1"/>
  <c r="CW6"/>
  <c r="CX6" s="1"/>
  <c r="CW4"/>
  <c r="CX4" s="1"/>
  <c r="CQ4"/>
  <c r="CR4" s="1"/>
  <c r="AE43"/>
  <c r="CY43"/>
  <c r="CZ43" s="1"/>
  <c r="CS43"/>
  <c r="CQ52"/>
  <c r="CR52" s="1"/>
  <c r="CW52"/>
  <c r="CX52" s="1"/>
  <c r="CW33"/>
  <c r="CX33" s="1"/>
  <c r="CQ33"/>
  <c r="CR33" s="1"/>
  <c r="CW31"/>
  <c r="CX31" s="1"/>
  <c r="CQ31"/>
  <c r="CR31" s="1"/>
  <c r="CQ29"/>
  <c r="CR29" s="1"/>
  <c r="CW29"/>
  <c r="CX29" s="1"/>
  <c r="CQ27"/>
  <c r="CR27" s="1"/>
  <c r="CW27"/>
  <c r="CX27" s="1"/>
  <c r="CW25"/>
  <c r="CX25" s="1"/>
  <c r="CQ25"/>
  <c r="CR25" s="1"/>
  <c r="CQ23"/>
  <c r="CR23" s="1"/>
  <c r="CW23"/>
  <c r="CX23" s="1"/>
  <c r="CW21"/>
  <c r="CX21" s="1"/>
  <c r="CQ21"/>
  <c r="CR21" s="1"/>
  <c r="CQ19"/>
  <c r="CR19" s="1"/>
  <c r="CW19"/>
  <c r="CX19" s="1"/>
  <c r="CW50"/>
  <c r="CX50" s="1"/>
  <c r="CQ50"/>
  <c r="CR50" s="1"/>
  <c r="CQ16"/>
  <c r="CR16" s="1"/>
  <c r="CW16"/>
  <c r="CX16" s="1"/>
  <c r="CQ14"/>
  <c r="CR14" s="1"/>
  <c r="CW14"/>
  <c r="CX14" s="1"/>
  <c r="CQ13"/>
  <c r="CR13" s="1"/>
  <c r="CW13"/>
  <c r="CX13" s="1"/>
  <c r="CW11"/>
  <c r="CX11" s="1"/>
  <c r="CQ11"/>
  <c r="CR11" s="1"/>
  <c r="CQ9"/>
  <c r="CR9" s="1"/>
  <c r="CW9"/>
  <c r="CX9" s="1"/>
  <c r="CW7"/>
  <c r="CX7" s="1"/>
  <c r="CQ7"/>
  <c r="CR7" s="1"/>
  <c r="CQ49"/>
  <c r="CR49" s="1"/>
  <c r="CW49"/>
  <c r="CX49" s="1"/>
  <c r="CW5"/>
  <c r="CX5" s="1"/>
  <c r="CQ5"/>
  <c r="CR5" s="1"/>
  <c r="CQ47"/>
  <c r="CR47" s="1"/>
  <c r="CW47"/>
  <c r="CX47" s="1"/>
  <c r="CX2"/>
  <c r="CQ2"/>
  <c r="CR2" s="1"/>
  <c r="AB43"/>
  <c r="CW43"/>
  <c r="CX43" s="1"/>
  <c r="CQ43"/>
  <c r="CR43" s="1"/>
  <c r="CQ42"/>
  <c r="CR42" s="1"/>
  <c r="CW42"/>
  <c r="CX42" s="1"/>
  <c r="CQ34"/>
  <c r="CR34" s="1"/>
  <c r="CW34"/>
  <c r="CX34" s="1"/>
  <c r="CW30"/>
  <c r="CX30" s="1"/>
  <c r="CQ30"/>
  <c r="CR30" s="1"/>
  <c r="CQ26"/>
  <c r="CR26" s="1"/>
  <c r="CW26"/>
  <c r="CX26" s="1"/>
  <c r="CW22"/>
  <c r="CX22" s="1"/>
  <c r="CQ22"/>
  <c r="CR22" s="1"/>
  <c r="CQ17"/>
  <c r="CR17" s="1"/>
  <c r="CW17"/>
  <c r="CX17" s="1"/>
  <c r="CW53"/>
  <c r="CX53" s="1"/>
  <c r="CQ53"/>
  <c r="CR53" s="1"/>
  <c r="CW10"/>
  <c r="CX10" s="1"/>
  <c r="CQ10"/>
  <c r="CR10" s="1"/>
  <c r="CQ48"/>
  <c r="CR48" s="1"/>
  <c r="CW48"/>
  <c r="CX48" s="1"/>
  <c r="CQ3"/>
  <c r="CR3" s="1"/>
  <c r="CW3"/>
  <c r="CX3" s="1"/>
  <c r="CY42"/>
  <c r="CZ42" s="1"/>
  <c r="AB41"/>
  <c r="CW41"/>
  <c r="CX41" s="1"/>
  <c r="CQ41"/>
  <c r="CR41" s="1"/>
  <c r="CW40"/>
  <c r="CX40" s="1"/>
  <c r="CQ40"/>
  <c r="CR40" s="1"/>
  <c r="AB39"/>
  <c r="CQ39"/>
  <c r="CR39" s="1"/>
  <c r="CW39"/>
  <c r="CX39" s="1"/>
  <c r="CW38"/>
  <c r="CX38" s="1"/>
  <c r="CQ38"/>
  <c r="CR38" s="1"/>
  <c r="AB51"/>
  <c r="CW51"/>
  <c r="CX51" s="1"/>
  <c r="CQ51"/>
  <c r="CR51" s="1"/>
  <c r="CW37"/>
  <c r="CX37" s="1"/>
  <c r="CQ37"/>
  <c r="CR37" s="1"/>
  <c r="AB36"/>
  <c r="CW36"/>
  <c r="CX36" s="1"/>
  <c r="CQ36"/>
  <c r="CR36" s="1"/>
  <c r="CW35"/>
  <c r="CX35" s="1"/>
  <c r="CQ35"/>
  <c r="CR35" s="1"/>
  <c r="AC41"/>
  <c r="AD41" s="1"/>
  <c r="AE35" l="1"/>
  <c r="AE37"/>
  <c r="CY37"/>
  <c r="CZ37" s="1"/>
  <c r="AE38"/>
  <c r="AE42"/>
  <c r="CY40"/>
  <c r="CZ40" s="1"/>
  <c r="CS35"/>
  <c r="CU35" s="1"/>
  <c r="CS40"/>
  <c r="CU40" s="1"/>
  <c r="CS37"/>
  <c r="CU37" s="1"/>
  <c r="CS38"/>
  <c r="CT38" s="1"/>
  <c r="CY35"/>
  <c r="CZ35" s="1"/>
  <c r="AE41"/>
  <c r="CY41"/>
  <c r="CZ41" s="1"/>
  <c r="CS41"/>
  <c r="CT42"/>
  <c r="CU42"/>
  <c r="CT36"/>
  <c r="CU36"/>
  <c r="CT51"/>
  <c r="CU51"/>
  <c r="CT39"/>
  <c r="CU39"/>
  <c r="CT43"/>
  <c r="CU43"/>
  <c r="CT40" l="1"/>
  <c r="CT37"/>
  <c r="CT35"/>
  <c r="CU38"/>
  <c r="CT41"/>
  <c r="CU41"/>
  <c r="R34" l="1"/>
  <c r="S34" s="1"/>
  <c r="Q34"/>
  <c r="L34"/>
  <c r="M34" s="1"/>
  <c r="K34"/>
  <c r="AB33"/>
  <c r="R33"/>
  <c r="S33" s="1"/>
  <c r="Q33"/>
  <c r="L33"/>
  <c r="M33" s="1"/>
  <c r="K33"/>
  <c r="N33" l="1"/>
  <c r="T33"/>
  <c r="N34"/>
  <c r="T34"/>
  <c r="AC33"/>
  <c r="AD33" s="1"/>
  <c r="AB34"/>
  <c r="AC34"/>
  <c r="AD34" s="1"/>
  <c r="CS34" l="1"/>
  <c r="CY34"/>
  <c r="CZ34" s="1"/>
  <c r="CS33"/>
  <c r="CY33"/>
  <c r="CZ33" s="1"/>
  <c r="AE34"/>
  <c r="AE33"/>
  <c r="Q49"/>
  <c r="CT33" l="1"/>
  <c r="CU33"/>
  <c r="CT34"/>
  <c r="CU34"/>
  <c r="Q2"/>
  <c r="Q3"/>
  <c r="Q47"/>
  <c r="Q4"/>
  <c r="Q5"/>
  <c r="Q48"/>
  <c r="Q6"/>
  <c r="Q7"/>
  <c r="Q8"/>
  <c r="Q9"/>
  <c r="Q10"/>
  <c r="Q11"/>
  <c r="Q12"/>
  <c r="Q13"/>
  <c r="Q53"/>
  <c r="Q14"/>
  <c r="Q15"/>
  <c r="Q16"/>
  <c r="Q17"/>
  <c r="Q50"/>
  <c r="Q18"/>
  <c r="Q19"/>
  <c r="Q20"/>
  <c r="Q21"/>
  <c r="Q22"/>
  <c r="Q23"/>
  <c r="Q24"/>
  <c r="Q25"/>
  <c r="Q26"/>
  <c r="Q27"/>
  <c r="Q28"/>
  <c r="Q29"/>
  <c r="Q30"/>
  <c r="Q31"/>
  <c r="Q52"/>
  <c r="K2"/>
  <c r="K3"/>
  <c r="K47"/>
  <c r="K4"/>
  <c r="K5"/>
  <c r="K48"/>
  <c r="K49"/>
  <c r="K6"/>
  <c r="K7"/>
  <c r="K8"/>
  <c r="K9"/>
  <c r="K10"/>
  <c r="K11"/>
  <c r="K12"/>
  <c r="K13"/>
  <c r="K53"/>
  <c r="K14"/>
  <c r="K15"/>
  <c r="K16"/>
  <c r="K17"/>
  <c r="K50"/>
  <c r="K18"/>
  <c r="K19"/>
  <c r="K20"/>
  <c r="K21"/>
  <c r="K22"/>
  <c r="K23"/>
  <c r="K24"/>
  <c r="K25"/>
  <c r="K26"/>
  <c r="K27"/>
  <c r="K28"/>
  <c r="K29"/>
  <c r="K30"/>
  <c r="K31"/>
  <c r="K52"/>
  <c r="AB32" l="1"/>
  <c r="R32"/>
  <c r="S32" s="1"/>
  <c r="Q32"/>
  <c r="L32"/>
  <c r="M32" s="1"/>
  <c r="K32"/>
  <c r="N32" l="1"/>
  <c r="T32"/>
  <c r="AC32"/>
  <c r="AD32" s="1"/>
  <c r="CY32" l="1"/>
  <c r="CZ32" s="1"/>
  <c r="CS32"/>
  <c r="AE32"/>
  <c r="CT32" l="1"/>
  <c r="CU32"/>
  <c r="AB31" l="1"/>
  <c r="R31"/>
  <c r="S31" s="1"/>
  <c r="L31"/>
  <c r="M31" s="1"/>
  <c r="AC30"/>
  <c r="AD30" s="1"/>
  <c r="R30"/>
  <c r="S30" s="1"/>
  <c r="L30"/>
  <c r="M30" s="1"/>
  <c r="R29"/>
  <c r="S29" s="1"/>
  <c r="L29"/>
  <c r="M29" s="1"/>
  <c r="AC28"/>
  <c r="AD28" s="1"/>
  <c r="R28"/>
  <c r="S28" s="1"/>
  <c r="L28"/>
  <c r="M28" s="1"/>
  <c r="AC27"/>
  <c r="AD27" s="1"/>
  <c r="R27"/>
  <c r="S27" s="1"/>
  <c r="L27"/>
  <c r="M27" s="1"/>
  <c r="AB26"/>
  <c r="R26"/>
  <c r="S26" s="1"/>
  <c r="L26"/>
  <c r="M26" s="1"/>
  <c r="AC25"/>
  <c r="AD25" s="1"/>
  <c r="R25"/>
  <c r="S25" s="1"/>
  <c r="L25"/>
  <c r="M25" s="1"/>
  <c r="AB24"/>
  <c r="R24"/>
  <c r="S24" s="1"/>
  <c r="L24"/>
  <c r="M24" s="1"/>
  <c r="R23"/>
  <c r="S23" s="1"/>
  <c r="L23"/>
  <c r="M23" s="1"/>
  <c r="AB22"/>
  <c r="R22"/>
  <c r="S22" s="1"/>
  <c r="L22"/>
  <c r="M22" s="1"/>
  <c r="AB21"/>
  <c r="R21"/>
  <c r="S21" s="1"/>
  <c r="L21"/>
  <c r="M21" s="1"/>
  <c r="AB20"/>
  <c r="R20"/>
  <c r="S20" s="1"/>
  <c r="L20"/>
  <c r="M20" s="1"/>
  <c r="AC19"/>
  <c r="AD19" s="1"/>
  <c r="S19"/>
  <c r="L19"/>
  <c r="M19" s="1"/>
  <c r="R18"/>
  <c r="S18" s="1"/>
  <c r="L18"/>
  <c r="M18" s="1"/>
  <c r="AB50"/>
  <c r="R50"/>
  <c r="S50" s="1"/>
  <c r="L50"/>
  <c r="M50" s="1"/>
  <c r="R17"/>
  <c r="S17" s="1"/>
  <c r="L17"/>
  <c r="M17" s="1"/>
  <c r="R16"/>
  <c r="S16" s="1"/>
  <c r="L16"/>
  <c r="M16" s="1"/>
  <c r="AC15"/>
  <c r="AD15" s="1"/>
  <c r="R15"/>
  <c r="S15" s="1"/>
  <c r="L15"/>
  <c r="M15" s="1"/>
  <c r="AC14"/>
  <c r="AD14" s="1"/>
  <c r="R14"/>
  <c r="S14" s="1"/>
  <c r="L14"/>
  <c r="M14" s="1"/>
  <c r="AB53"/>
  <c r="R53"/>
  <c r="S53" s="1"/>
  <c r="L53"/>
  <c r="M53" s="1"/>
  <c r="R13"/>
  <c r="S13" s="1"/>
  <c r="L13"/>
  <c r="M13" s="1"/>
  <c r="AC12"/>
  <c r="AD12" s="1"/>
  <c r="R12"/>
  <c r="S12" s="1"/>
  <c r="L12"/>
  <c r="M12" s="1"/>
  <c r="AB11"/>
  <c r="R11"/>
  <c r="S11" s="1"/>
  <c r="L11"/>
  <c r="M11" s="1"/>
  <c r="AC10"/>
  <c r="AD10" s="1"/>
  <c r="R10"/>
  <c r="S10" s="1"/>
  <c r="L10"/>
  <c r="M10" s="1"/>
  <c r="AB9"/>
  <c r="R9"/>
  <c r="S9" s="1"/>
  <c r="L9"/>
  <c r="M9" s="1"/>
  <c r="AC8"/>
  <c r="AD8" s="1"/>
  <c r="R8"/>
  <c r="S8" s="1"/>
  <c r="L8"/>
  <c r="M8" s="1"/>
  <c r="AB7"/>
  <c r="R7"/>
  <c r="S7" s="1"/>
  <c r="L7"/>
  <c r="M7" s="1"/>
  <c r="AC6"/>
  <c r="AD6" s="1"/>
  <c r="R6"/>
  <c r="S6" s="1"/>
  <c r="L6"/>
  <c r="M6" s="1"/>
  <c r="AC49"/>
  <c r="AD49" s="1"/>
  <c r="R49"/>
  <c r="S49" s="1"/>
  <c r="L49"/>
  <c r="M49" s="1"/>
  <c r="AC48"/>
  <c r="AD48" s="1"/>
  <c r="R48"/>
  <c r="S48" s="1"/>
  <c r="L48"/>
  <c r="M48" s="1"/>
  <c r="AC5"/>
  <c r="AD5" s="1"/>
  <c r="R5"/>
  <c r="S5" s="1"/>
  <c r="L5"/>
  <c r="M5" s="1"/>
  <c r="AC4"/>
  <c r="AD4" s="1"/>
  <c r="R4"/>
  <c r="S4" s="1"/>
  <c r="L4"/>
  <c r="M4" s="1"/>
  <c r="AB47"/>
  <c r="R47"/>
  <c r="S47" s="1"/>
  <c r="L47"/>
  <c r="M47" s="1"/>
  <c r="AC3"/>
  <c r="AD3" s="1"/>
  <c r="R3"/>
  <c r="S3" s="1"/>
  <c r="L3"/>
  <c r="M3" s="1"/>
  <c r="AC2"/>
  <c r="AD2" s="1"/>
  <c r="R2"/>
  <c r="S2" s="1"/>
  <c r="L2"/>
  <c r="M2" s="1"/>
  <c r="AB52"/>
  <c r="R52"/>
  <c r="S52" s="1"/>
  <c r="L52"/>
  <c r="M52" s="1"/>
  <c r="CY2" l="1"/>
  <c r="CS2"/>
  <c r="CZ2"/>
  <c r="CY3"/>
  <c r="CZ3" s="1"/>
  <c r="CS3"/>
  <c r="CS49"/>
  <c r="CY49"/>
  <c r="CZ49" s="1"/>
  <c r="CS6"/>
  <c r="CY6"/>
  <c r="CZ6" s="1"/>
  <c r="CS10"/>
  <c r="CY10"/>
  <c r="CZ10" s="1"/>
  <c r="CS19"/>
  <c r="CY19"/>
  <c r="CZ19" s="1"/>
  <c r="CS25"/>
  <c r="CY25"/>
  <c r="CZ25" s="1"/>
  <c r="CY27"/>
  <c r="CZ27" s="1"/>
  <c r="CS27"/>
  <c r="CY4"/>
  <c r="CZ4" s="1"/>
  <c r="CS4"/>
  <c r="CS5"/>
  <c r="CY5"/>
  <c r="CZ5" s="1"/>
  <c r="CY48"/>
  <c r="CZ48" s="1"/>
  <c r="CS48"/>
  <c r="CY8"/>
  <c r="CZ8" s="1"/>
  <c r="CS8"/>
  <c r="CY12"/>
  <c r="CZ12" s="1"/>
  <c r="CS12"/>
  <c r="CS14"/>
  <c r="CY14"/>
  <c r="CZ14" s="1"/>
  <c r="CS15"/>
  <c r="CY15"/>
  <c r="CZ15" s="1"/>
  <c r="CY28"/>
  <c r="CZ28" s="1"/>
  <c r="CS28"/>
  <c r="CS30"/>
  <c r="CY30"/>
  <c r="CZ30" s="1"/>
  <c r="AE2"/>
  <c r="AE3"/>
  <c r="AE4"/>
  <c r="AE49"/>
  <c r="AE12"/>
  <c r="AE14"/>
  <c r="AE19"/>
  <c r="AE25"/>
  <c r="AE28"/>
  <c r="AE30"/>
  <c r="AE5"/>
  <c r="AE48"/>
  <c r="AE6"/>
  <c r="AE8"/>
  <c r="AE10"/>
  <c r="AE15"/>
  <c r="N19"/>
  <c r="T20"/>
  <c r="N23"/>
  <c r="T24"/>
  <c r="N27"/>
  <c r="N30"/>
  <c r="T31"/>
  <c r="N52"/>
  <c r="T2"/>
  <c r="N47"/>
  <c r="T4"/>
  <c r="N48"/>
  <c r="T49"/>
  <c r="N8"/>
  <c r="T9"/>
  <c r="N11"/>
  <c r="T12"/>
  <c r="N53"/>
  <c r="T14"/>
  <c r="N17"/>
  <c r="T50"/>
  <c r="N20"/>
  <c r="T21"/>
  <c r="N24"/>
  <c r="T25"/>
  <c r="T28"/>
  <c r="N31"/>
  <c r="T3"/>
  <c r="N5"/>
  <c r="N6"/>
  <c r="T7"/>
  <c r="N10"/>
  <c r="N13"/>
  <c r="N15"/>
  <c r="T16"/>
  <c r="N18"/>
  <c r="T19"/>
  <c r="N22"/>
  <c r="T23"/>
  <c r="N26"/>
  <c r="T27"/>
  <c r="N29"/>
  <c r="T30"/>
  <c r="T52"/>
  <c r="T47"/>
  <c r="T11"/>
  <c r="T53"/>
  <c r="N16"/>
  <c r="T17"/>
  <c r="N3"/>
  <c r="T48"/>
  <c r="N7"/>
  <c r="T8"/>
  <c r="N2"/>
  <c r="N4"/>
  <c r="T5"/>
  <c r="N49"/>
  <c r="T6"/>
  <c r="N9"/>
  <c r="T10"/>
  <c r="N12"/>
  <c r="T13"/>
  <c r="N14"/>
  <c r="T15"/>
  <c r="N50"/>
  <c r="T18"/>
  <c r="N21"/>
  <c r="T22"/>
  <c r="N25"/>
  <c r="T26"/>
  <c r="N28"/>
  <c r="T29"/>
  <c r="AC22"/>
  <c r="AD22" s="1"/>
  <c r="AB4"/>
  <c r="AB12"/>
  <c r="AC26"/>
  <c r="AD26" s="1"/>
  <c r="AB28"/>
  <c r="AC9"/>
  <c r="AD9" s="1"/>
  <c r="AC31"/>
  <c r="AD31" s="1"/>
  <c r="AC47"/>
  <c r="AD47" s="1"/>
  <c r="AB15"/>
  <c r="AC50"/>
  <c r="AD50" s="1"/>
  <c r="AC11"/>
  <c r="AD11" s="1"/>
  <c r="AC21"/>
  <c r="AD21" s="1"/>
  <c r="AB25"/>
  <c r="AB30"/>
  <c r="AB3"/>
  <c r="AC20"/>
  <c r="AD20" s="1"/>
  <c r="AB48"/>
  <c r="AB8"/>
  <c r="AB14"/>
  <c r="AB6"/>
  <c r="AC7"/>
  <c r="AD7" s="1"/>
  <c r="AC53"/>
  <c r="AD53" s="1"/>
  <c r="AB19"/>
  <c r="AC24"/>
  <c r="AD24" s="1"/>
  <c r="AB27"/>
  <c r="AC52"/>
  <c r="AD52" s="1"/>
  <c r="AB2"/>
  <c r="AB5"/>
  <c r="AB49"/>
  <c r="AB10"/>
  <c r="AB17"/>
  <c r="AC17"/>
  <c r="AD17" s="1"/>
  <c r="AC13"/>
  <c r="AD13" s="1"/>
  <c r="AB13"/>
  <c r="AC16"/>
  <c r="AD16" s="1"/>
  <c r="AB16"/>
  <c r="AB29"/>
  <c r="AC29"/>
  <c r="AD29" s="1"/>
  <c r="AC18"/>
  <c r="AD18" s="1"/>
  <c r="AB18"/>
  <c r="AC23"/>
  <c r="AD23" s="1"/>
  <c r="AB23"/>
  <c r="AE27"/>
  <c r="CS18" l="1"/>
  <c r="CY18"/>
  <c r="CZ18" s="1"/>
  <c r="CY29"/>
  <c r="CZ29" s="1"/>
  <c r="CS29"/>
  <c r="CY16"/>
  <c r="CZ16" s="1"/>
  <c r="CS16"/>
  <c r="CY17"/>
  <c r="CZ17" s="1"/>
  <c r="CS17"/>
  <c r="CS52"/>
  <c r="CY52"/>
  <c r="CZ52" s="1"/>
  <c r="CS53"/>
  <c r="CY53"/>
  <c r="CZ53" s="1"/>
  <c r="CS7"/>
  <c r="CY7"/>
  <c r="CZ7" s="1"/>
  <c r="CY21"/>
  <c r="CZ21" s="1"/>
  <c r="CS21"/>
  <c r="CS50"/>
  <c r="CY50"/>
  <c r="CZ50" s="1"/>
  <c r="CS9"/>
  <c r="CY9"/>
  <c r="CZ9" s="1"/>
  <c r="CS22"/>
  <c r="CY22"/>
  <c r="CZ22" s="1"/>
  <c r="CT28"/>
  <c r="CU28"/>
  <c r="CT12"/>
  <c r="CU12"/>
  <c r="CT8"/>
  <c r="CU8"/>
  <c r="CT48"/>
  <c r="CU48"/>
  <c r="CT4"/>
  <c r="CU4"/>
  <c r="CT27"/>
  <c r="CU27"/>
  <c r="CT25"/>
  <c r="CU25"/>
  <c r="CT19"/>
  <c r="CU19"/>
  <c r="CT10"/>
  <c r="CU10"/>
  <c r="CT6"/>
  <c r="CU6"/>
  <c r="CT49"/>
  <c r="CU49"/>
  <c r="CT2"/>
  <c r="CU2"/>
  <c r="CS23"/>
  <c r="CY23"/>
  <c r="CZ23" s="1"/>
  <c r="CY13"/>
  <c r="CZ13" s="1"/>
  <c r="CS13"/>
  <c r="CS24"/>
  <c r="CY24"/>
  <c r="CZ24" s="1"/>
  <c r="CY20"/>
  <c r="CZ20" s="1"/>
  <c r="CS20"/>
  <c r="CY11"/>
  <c r="CZ11" s="1"/>
  <c r="CS11"/>
  <c r="CS47"/>
  <c r="CY47"/>
  <c r="CZ47" s="1"/>
  <c r="CY31"/>
  <c r="CZ31" s="1"/>
  <c r="CS31"/>
  <c r="CS26"/>
  <c r="CY26"/>
  <c r="CZ26" s="1"/>
  <c r="CT30"/>
  <c r="CU30"/>
  <c r="CT15"/>
  <c r="CU15"/>
  <c r="CT14"/>
  <c r="CU14"/>
  <c r="CT5"/>
  <c r="CU5"/>
  <c r="CT3"/>
  <c r="CU3"/>
  <c r="AE23"/>
  <c r="AE18"/>
  <c r="AE24"/>
  <c r="AE53"/>
  <c r="AE7"/>
  <c r="AE11"/>
  <c r="AE47"/>
  <c r="AE9"/>
  <c r="AE22"/>
  <c r="AE29"/>
  <c r="AE13"/>
  <c r="AE17"/>
  <c r="AE52"/>
  <c r="AE20"/>
  <c r="AE21"/>
  <c r="AE50"/>
  <c r="AE31"/>
  <c r="AE26"/>
  <c r="AE16"/>
  <c r="CT31" l="1"/>
  <c r="CU31"/>
  <c r="CT11"/>
  <c r="CU11"/>
  <c r="CT20"/>
  <c r="CU20"/>
  <c r="CT13"/>
  <c r="CU13"/>
  <c r="CT21"/>
  <c r="CU21"/>
  <c r="CT17"/>
  <c r="CU17"/>
  <c r="CT16"/>
  <c r="CU16"/>
  <c r="CT18"/>
  <c r="CU18"/>
  <c r="CT26"/>
  <c r="CU26"/>
  <c r="CT47"/>
  <c r="CU47"/>
  <c r="CT24"/>
  <c r="CU24"/>
  <c r="CT23"/>
  <c r="CU23"/>
  <c r="CT22"/>
  <c r="CU22"/>
  <c r="CT9"/>
  <c r="CU9"/>
  <c r="CT50"/>
  <c r="CU50"/>
  <c r="CT7"/>
  <c r="CU7"/>
  <c r="CT53"/>
  <c r="CU53"/>
  <c r="CT52"/>
  <c r="CU52"/>
  <c r="CT29"/>
  <c r="CU29"/>
</calcChain>
</file>

<file path=xl/comments1.xml><?xml version="1.0" encoding="utf-8"?>
<comments xmlns="http://schemas.openxmlformats.org/spreadsheetml/2006/main">
  <authors>
    <author>Admin</author>
  </authors>
  <commentList>
    <comment ref="E1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GDQP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GDQP; PLĐC 7.2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GDTC 7.2 ;GDCT 7.2; PLĐC 5.6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GDQP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hoa.ndhp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NN1; TIN HỌC</t>
        </r>
      </text>
    </comment>
    <comment ref="E21" authorId="1">
      <text>
        <r>
          <rPr>
            <b/>
            <sz val="9"/>
            <color indexed="81"/>
            <rFont val="Tahoma"/>
            <family val="2"/>
          </rPr>
          <t>hoa.ndhp:</t>
        </r>
        <r>
          <rPr>
            <sz val="9"/>
            <color indexed="81"/>
            <rFont val="Tahoma"/>
            <family val="2"/>
          </rPr>
          <t xml:space="preserve">
VLXD 8.3; 7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GDTC; GDQP; GDCT; PLĐC; NN1; NN2; TIN HỌC; KTVM
</t>
        </r>
      </text>
    </comment>
  </commentList>
</comments>
</file>

<file path=xl/sharedStrings.xml><?xml version="1.0" encoding="utf-8"?>
<sst xmlns="http://schemas.openxmlformats.org/spreadsheetml/2006/main" count="3012" uniqueCount="1304">
  <si>
    <t>TT</t>
  </si>
  <si>
    <t>Mã SV</t>
  </si>
  <si>
    <t>Lớp</t>
  </si>
  <si>
    <t>Họ đệm</t>
  </si>
  <si>
    <t>Tên</t>
  </si>
  <si>
    <t>Ghi chú</t>
  </si>
  <si>
    <t>Ngày sinh</t>
  </si>
  <si>
    <t>Giới</t>
  </si>
  <si>
    <t>Chiến</t>
  </si>
  <si>
    <t>Khánh</t>
  </si>
  <si>
    <t>Quê quán</t>
  </si>
  <si>
    <t>GDTC THANG 10</t>
  </si>
  <si>
    <t>GDTC THANG 10 TEXT</t>
  </si>
  <si>
    <t>GDTC (Điểm chữ)</t>
  </si>
  <si>
    <t xml:space="preserve">GDTC (Điểm 4) </t>
  </si>
  <si>
    <t>GDTC (Điểm 4) TEXT</t>
  </si>
  <si>
    <t>GDTC (2TC) SỐ TC</t>
  </si>
  <si>
    <t>GDQP THANG 10</t>
  </si>
  <si>
    <t>GDQP THANG 10 TEXT</t>
  </si>
  <si>
    <t>GDQP (Điểm chữ)</t>
  </si>
  <si>
    <t xml:space="preserve">GDQP (Điểm 4) </t>
  </si>
  <si>
    <t>GDQP (Điểm 4) TEXT</t>
  </si>
  <si>
    <t>GDQP(3TC) SỐ TC</t>
  </si>
  <si>
    <t>ĐIỂM TB KIỂM TRA</t>
  </si>
  <si>
    <t>THI GDCT-L1</t>
  </si>
  <si>
    <t>THI GDCT-L2</t>
  </si>
  <si>
    <t>GIÁO DỤC CHÍNH TRỊ (Điểm chữ)</t>
  </si>
  <si>
    <t>GIÁO DỤC CHÍNH TRỊ (Điểm 4)</t>
  </si>
  <si>
    <t>GIÁO DỤC CHÍNH TRỊ  ĐIỂM 4 (TEXT)</t>
  </si>
  <si>
    <t>THI PLĐC-L1</t>
  </si>
  <si>
    <t>THI PLĐC-L2</t>
  </si>
  <si>
    <t>THI VLXD-L1</t>
  </si>
  <si>
    <t>THI VLXD-L2</t>
  </si>
  <si>
    <t>TIN HỌC (3TC) THANG 10</t>
  </si>
  <si>
    <t>TIN HỌC (3TC) THANG 10 TEXT</t>
  </si>
  <si>
    <t>TIN HỌC (3TC) TÍCH LŨY</t>
  </si>
  <si>
    <t>TÍN CHỈ KỲ 1</t>
  </si>
  <si>
    <t>TBC HỌC KỲ 1 (THANG 10)</t>
  </si>
  <si>
    <t>TBC HỌC KỲ 1 (THANG 10) TEXT 4</t>
  </si>
  <si>
    <t>TBC HỌC KỲ 1 (THANG 4)</t>
  </si>
  <si>
    <t>TBC HỌC KỲ 1 -11</t>
  </si>
  <si>
    <t xml:space="preserve">XÉT LÊN LỚP
HỌC KỲ I
</t>
  </si>
  <si>
    <t>SỐ TC TÍCH LŨY</t>
  </si>
  <si>
    <t>TB TÍCH LŨY (THANG 10)</t>
  </si>
  <si>
    <t>TB TÍCH LŨY (THANG 10) TEXT</t>
  </si>
  <si>
    <t>TB TÍCH LŨY (THANG 4)</t>
  </si>
  <si>
    <t>TB TÍCH LŨY (TEXT)</t>
  </si>
  <si>
    <t>TÍN CHỈ KỲ 2</t>
  </si>
  <si>
    <t>Đức</t>
  </si>
  <si>
    <t>Duy</t>
  </si>
  <si>
    <t>Nguyễn Đức</t>
  </si>
  <si>
    <t>Kiên</t>
  </si>
  <si>
    <t>Thành</t>
  </si>
  <si>
    <t>Tú</t>
  </si>
  <si>
    <t>CƠ HỌC CÔNG TRÌNH (3TC) THANG 10</t>
  </si>
  <si>
    <t>CƠ HỌC CÔNG TRÌNH (3TC) THANG 10 TEXT</t>
  </si>
  <si>
    <t>CƠ HỌC CÔNG TRÌNH (3TC) SỐ TC</t>
  </si>
  <si>
    <t>CƠ HỌC CÔNG TRÌNH (3TC) TÍCH LŨY</t>
  </si>
  <si>
    <t>Đỗ Minh</t>
  </si>
  <si>
    <t>Trường</t>
  </si>
  <si>
    <t>Nguyễn Văn</t>
  </si>
  <si>
    <t>Tuấn</t>
  </si>
  <si>
    <t>Lê Văn</t>
  </si>
  <si>
    <t>Thắng</t>
  </si>
  <si>
    <t>Dương</t>
  </si>
  <si>
    <t>Minh</t>
  </si>
  <si>
    <t>Hoàng Văn</t>
  </si>
  <si>
    <t>Trần Văn</t>
  </si>
  <si>
    <t>Dũng</t>
  </si>
  <si>
    <t>Phương</t>
  </si>
  <si>
    <t>Hùng</t>
  </si>
  <si>
    <t>Vinh</t>
  </si>
  <si>
    <t>Quang</t>
  </si>
  <si>
    <t>Cường</t>
  </si>
  <si>
    <t>Nguyễn Huy</t>
  </si>
  <si>
    <t>Hoàn</t>
  </si>
  <si>
    <t>Tiến</t>
  </si>
  <si>
    <t>Chung</t>
  </si>
  <si>
    <t>Thảo</t>
  </si>
  <si>
    <t>Vương</t>
  </si>
  <si>
    <t>Thái</t>
  </si>
  <si>
    <t>Nguyễn Thanh</t>
  </si>
  <si>
    <t>Hải</t>
  </si>
  <si>
    <t>Hà</t>
  </si>
  <si>
    <t>Anh</t>
  </si>
  <si>
    <t>Nguyễn Đình</t>
  </si>
  <si>
    <t>Hoàng</t>
  </si>
  <si>
    <t>Quyền</t>
  </si>
  <si>
    <t>Sơn</t>
  </si>
  <si>
    <t>Nam</t>
  </si>
  <si>
    <t>Phạm Văn</t>
  </si>
  <si>
    <t>Nguyễn Thị Thu</t>
  </si>
  <si>
    <t>Trang</t>
  </si>
  <si>
    <t>Lâm</t>
  </si>
  <si>
    <t>Việt</t>
  </si>
  <si>
    <t>Bùi Văn</t>
  </si>
  <si>
    <t>Phạm Quốc</t>
  </si>
  <si>
    <t>Vũ</t>
  </si>
  <si>
    <t>Trần Quang</t>
  </si>
  <si>
    <t>Long</t>
  </si>
  <si>
    <t>Nguyễn Thiên</t>
  </si>
  <si>
    <t>Đỗ Trọng</t>
  </si>
  <si>
    <t>Quân</t>
  </si>
  <si>
    <t>Vũ Minh</t>
  </si>
  <si>
    <t>Đạt</t>
  </si>
  <si>
    <t>THI CHCT-L1</t>
  </si>
  <si>
    <t>THI CHCT-L2</t>
  </si>
  <si>
    <t>Hà Văn</t>
  </si>
  <si>
    <t>TBC HỌC KỲ 2 (Thang 10)</t>
  </si>
  <si>
    <t>TBC HỌC KỲ 2 (Thang 4)</t>
  </si>
  <si>
    <t>GIÁO DỤC CHÍNH TRỊ (4TC) SỐ TC</t>
  </si>
  <si>
    <t>GIÁO DỤC CHÍNH TRỊ (4TC) TÍCH LŨY</t>
  </si>
  <si>
    <t>GIÁO DỤC CHÍNH TRỊ (4TC) THANG 10</t>
  </si>
  <si>
    <t>GIÁO DỤC CHÍNH TRỊ (4TC) THANG 10 TEXT</t>
  </si>
  <si>
    <t>PHÁP LUẬT ĐẠI CƯƠNG (2TC) THANG 10</t>
  </si>
  <si>
    <t>PHÁP LUẬT ĐẠI CƯƠNG (2TC) (Điểm chữ)</t>
  </si>
  <si>
    <t>PHÁP LUẬT ĐẠI CƯƠNG (Điểm 4)</t>
  </si>
  <si>
    <t>PHÁP LUẬT ĐẠI CƯƠNG  ĐIỂM 4 (TEXT)</t>
  </si>
  <si>
    <t>PHÁP LUẬT ĐẠI CƯƠNG (2TC) SỐ TC</t>
  </si>
  <si>
    <t>PHÁP LUẬT ĐẠI CƯƠNG (2TC) TÍCH LŨY</t>
  </si>
  <si>
    <t>THI VXD-L1</t>
  </si>
  <si>
    <t>THI VXD-L2</t>
  </si>
  <si>
    <t>THI VXD-L3</t>
  </si>
  <si>
    <t>THI GDCT-L3</t>
  </si>
  <si>
    <t>VẼ XÂY DỰNG (3TC) THANG 10</t>
  </si>
  <si>
    <t>VẼ XÂY DỰNG (3TC) THANG 10 TEXT</t>
  </si>
  <si>
    <t>VẼ XÂY DỰNG (3TC) (Điểm chữ)</t>
  </si>
  <si>
    <t>VẼ XÂY DỰNG (Điểm 4)</t>
  </si>
  <si>
    <t>VẼ XÂY DỰNG (TEXT)</t>
  </si>
  <si>
    <t>VẼ XÂY DỰNG (3TC) SỐ TC</t>
  </si>
  <si>
    <t>VẼ XÂY DỰNG (3TC) TÍCH LŨY</t>
  </si>
  <si>
    <t>THI VLXD-L3</t>
  </si>
  <si>
    <t>VẬT LIỆU XÂY DỰNG (2TC) THANG 10</t>
  </si>
  <si>
    <t>VẬT LIỆU XÂY DỰNG (2TC) THANG 10 TEXT</t>
  </si>
  <si>
    <t>VẬT LIỆU XÂY DỰNG (2TC) (Điểm chữ)</t>
  </si>
  <si>
    <t>VẬT LIỆU XÂY DỰNG (2TC) (Điểm 4)</t>
  </si>
  <si>
    <t>VẬT LIỆU XÂY DỰNG (2TC) (TEXT)</t>
  </si>
  <si>
    <t>VẬT LIỆU XÂY DỰNG (2TC) SỐ TC</t>
  </si>
  <si>
    <t>VẬT LIỆU XÂY DỰNG (2TC) TÍCH LŨY</t>
  </si>
  <si>
    <t>THI CHCT-L3</t>
  </si>
  <si>
    <t>CƠ HỌC CÔNG TRÌNH (3TC) (Điểm chữ)</t>
  </si>
  <si>
    <t>CƠ HỌC CÔNG TRÌNH (3TC) (Điểm 4)</t>
  </si>
  <si>
    <t>CƠ HỌC CÔNG TRÌNH (3TC)(TEXT)</t>
  </si>
  <si>
    <t>THI TINHOC-L1</t>
  </si>
  <si>
    <t>THI TINHOC-L2</t>
  </si>
  <si>
    <t>THI TINHOC-L3</t>
  </si>
  <si>
    <t>TIN HỌC (3TC) (Điểm chữ)</t>
  </si>
  <si>
    <t>TIN HỌC (3TC) (Điểm 4)</t>
  </si>
  <si>
    <t>TIN HỌC (3TC) (TEXT)</t>
  </si>
  <si>
    <t>TIN HỌC (3TC) SỐ TC</t>
  </si>
  <si>
    <t>THI PLĐC-L3</t>
  </si>
  <si>
    <t>CX19LT</t>
  </si>
  <si>
    <t>12CX190101</t>
  </si>
  <si>
    <t xml:space="preserve">Doãn Đình Việt </t>
  </si>
  <si>
    <t>12CX190102</t>
  </si>
  <si>
    <t>Quách Minh</t>
  </si>
  <si>
    <t>12CX190103</t>
  </si>
  <si>
    <t>Nguyễn Trung</t>
  </si>
  <si>
    <t>Hiếu</t>
  </si>
  <si>
    <t>12CX190104</t>
  </si>
  <si>
    <t>Mai Xuân</t>
  </si>
  <si>
    <t>Hòa</t>
  </si>
  <si>
    <t>12CX190105</t>
  </si>
  <si>
    <t>Nguyễn Việt</t>
  </si>
  <si>
    <t>12CX190106</t>
  </si>
  <si>
    <t>Nguyễn Tiến</t>
  </si>
  <si>
    <t>12CX190107</t>
  </si>
  <si>
    <t>Nguyễn Hồng</t>
  </si>
  <si>
    <t>Phúc</t>
  </si>
  <si>
    <t>12CX190108</t>
  </si>
  <si>
    <t>Vũ Bá</t>
  </si>
  <si>
    <t>12CX190109</t>
  </si>
  <si>
    <t xml:space="preserve">Nguyễn Hoàng </t>
  </si>
  <si>
    <t>12CX190110</t>
  </si>
  <si>
    <t>Nguyễn Đắc</t>
  </si>
  <si>
    <t>12CX190111</t>
  </si>
  <si>
    <t>Từ Quang</t>
  </si>
  <si>
    <t>Thịnh</t>
  </si>
  <si>
    <t>THI PL-L1</t>
  </si>
  <si>
    <t>THI PL-L2</t>
  </si>
  <si>
    <t>THI PL-L3</t>
  </si>
  <si>
    <t>PHÁP LUẬT (1TC) THANG 10</t>
  </si>
  <si>
    <t>PHÁP LUẬT (1TC) (Điểm chữ)</t>
  </si>
  <si>
    <t>PHÁP LUẬT (Điểm 4)</t>
  </si>
  <si>
    <t>PHÁP LUẬT  ĐIỂM 4 (TEXT)</t>
  </si>
  <si>
    <t>PHÁP LUẬT (1TC) SỐ TC</t>
  </si>
  <si>
    <t>PHÁP LUẬT (1TC) TÍCH LŨY</t>
  </si>
  <si>
    <t>24/11/2004</t>
  </si>
  <si>
    <t>16/02/2004</t>
  </si>
  <si>
    <t>22/10/2004</t>
  </si>
  <si>
    <t>26/12/1986</t>
  </si>
  <si>
    <t>09/12/2003</t>
  </si>
  <si>
    <t>28/12/2001</t>
  </si>
  <si>
    <t>23/08/2002</t>
  </si>
  <si>
    <t>18/05/1991</t>
  </si>
  <si>
    <t>25/11/2004</t>
  </si>
  <si>
    <t>05/08/1992</t>
  </si>
  <si>
    <t>22/07/1991</t>
  </si>
  <si>
    <t>Nam Định</t>
  </si>
  <si>
    <t>Hà Nội</t>
  </si>
  <si>
    <t>Thái Bình</t>
  </si>
  <si>
    <t>Vĩnh Phúc</t>
  </si>
  <si>
    <t>Hà Nam</t>
  </si>
  <si>
    <t>Lạng Sơn</t>
  </si>
  <si>
    <t>CKT20</t>
  </si>
  <si>
    <t>11KT200101</t>
  </si>
  <si>
    <t>Nguyễn Huyền</t>
  </si>
  <si>
    <t>11KT200102</t>
  </si>
  <si>
    <t>Nguyễn Thị Thanh</t>
  </si>
  <si>
    <t>Hiền</t>
  </si>
  <si>
    <t>11KT200103</t>
  </si>
  <si>
    <t>Phan Thuý</t>
  </si>
  <si>
    <t>Hường</t>
  </si>
  <si>
    <t>11KT200104</t>
  </si>
  <si>
    <t>Đỗ Thị Hương</t>
  </si>
  <si>
    <t>Giang</t>
  </si>
  <si>
    <t>11KT200105</t>
  </si>
  <si>
    <t>Đặng Thị Minh</t>
  </si>
  <si>
    <t>11KT200106</t>
  </si>
  <si>
    <t>Quang Hồng</t>
  </si>
  <si>
    <t>11KT200107</t>
  </si>
  <si>
    <t>Đỗ Long</t>
  </si>
  <si>
    <t>11KT200108</t>
  </si>
  <si>
    <t>Lã Phương</t>
  </si>
  <si>
    <t>11KT200109</t>
  </si>
  <si>
    <t>Đinh Thị</t>
  </si>
  <si>
    <t>Xuân</t>
  </si>
  <si>
    <t>11KT200110</t>
  </si>
  <si>
    <t>11KT200111</t>
  </si>
  <si>
    <t>Nguyễn Mai</t>
  </si>
  <si>
    <t>Linh</t>
  </si>
  <si>
    <t>11KT200112</t>
  </si>
  <si>
    <t>Nguyễn Thị Thùy</t>
  </si>
  <si>
    <t>11KT200113</t>
  </si>
  <si>
    <t xml:space="preserve">Nguyễn Thị </t>
  </si>
  <si>
    <t>11KT200114</t>
  </si>
  <si>
    <t>Nguyễn Thị Minh</t>
  </si>
  <si>
    <t>11KT200115</t>
  </si>
  <si>
    <t>Trần Thu</t>
  </si>
  <si>
    <t>11KT200116</t>
  </si>
  <si>
    <t>Nguyễn Phương</t>
  </si>
  <si>
    <t>11KT200117</t>
  </si>
  <si>
    <t>Nguyễn Thị Hải</t>
  </si>
  <si>
    <t>Vân</t>
  </si>
  <si>
    <t>11KT200118</t>
  </si>
  <si>
    <t>Vũ Tuấn</t>
  </si>
  <si>
    <t>Chương</t>
  </si>
  <si>
    <t>11KT200119</t>
  </si>
  <si>
    <t>Nguyễn Thị Phương</t>
  </si>
  <si>
    <t>11KT200120</t>
  </si>
  <si>
    <t>Vũ Hoàng</t>
  </si>
  <si>
    <t>11KT200121</t>
  </si>
  <si>
    <t>Trịnh Thị Tú</t>
  </si>
  <si>
    <t>11KT200122</t>
  </si>
  <si>
    <t>Trịnh Hồng</t>
  </si>
  <si>
    <t>Quyên</t>
  </si>
  <si>
    <t>11KT200123</t>
  </si>
  <si>
    <t xml:space="preserve">Nguyễn Thị Lan </t>
  </si>
  <si>
    <t>11KT200124</t>
  </si>
  <si>
    <t>Nguyễn Thị</t>
  </si>
  <si>
    <t>Loan</t>
  </si>
  <si>
    <t>11KT200125</t>
  </si>
  <si>
    <t>Nguyễn Thu</t>
  </si>
  <si>
    <t>11KT200126</t>
  </si>
  <si>
    <t>11KT200127</t>
  </si>
  <si>
    <t>Quách Thị Thùy</t>
  </si>
  <si>
    <t>11KT200128</t>
  </si>
  <si>
    <t>Trịnh Thị</t>
  </si>
  <si>
    <t>Ngân</t>
  </si>
  <si>
    <t>11KT200129</t>
  </si>
  <si>
    <t>Phùng Thị Thu</t>
  </si>
  <si>
    <t>11KT200130</t>
  </si>
  <si>
    <t>11KT200131</t>
  </si>
  <si>
    <t>Nguyễn Thúy</t>
  </si>
  <si>
    <t>Hằng</t>
  </si>
  <si>
    <t>CNTT</t>
  </si>
  <si>
    <t>chuyển sang CK11.2</t>
  </si>
  <si>
    <t>Bùi Anh</t>
  </si>
  <si>
    <t xml:space="preserve">Nguyễn Trung </t>
  </si>
  <si>
    <t>04/08/2003</t>
  </si>
  <si>
    <t>12/05/1997</t>
  </si>
  <si>
    <t>18/11/2004</t>
  </si>
  <si>
    <t>02/07/2004</t>
  </si>
  <si>
    <t>13/11/2004</t>
  </si>
  <si>
    <t>02/10/2002</t>
  </si>
  <si>
    <t>30/07/2004</t>
  </si>
  <si>
    <t>30/10/2004</t>
  </si>
  <si>
    <t>08/09/2004</t>
  </si>
  <si>
    <t>22/11/2004</t>
  </si>
  <si>
    <t>06/11/2004</t>
  </si>
  <si>
    <t>30/11/2004</t>
  </si>
  <si>
    <t>18/12/2004</t>
  </si>
  <si>
    <t>12/11/2004</t>
  </si>
  <si>
    <t>12/07/2004</t>
  </si>
  <si>
    <t>01/07/2004</t>
  </si>
  <si>
    <t>26/11/2004</t>
  </si>
  <si>
    <t>10/12/2003</t>
  </si>
  <si>
    <t>17/02/2004</t>
  </si>
  <si>
    <t>09/05/2003</t>
  </si>
  <si>
    <t>09/05/2004</t>
  </si>
  <si>
    <t>27/01/2004</t>
  </si>
  <si>
    <t>02/03/2004</t>
  </si>
  <si>
    <t>21/07/2004</t>
  </si>
  <si>
    <t>30/04/2004</t>
  </si>
  <si>
    <t>23/03/2004</t>
  </si>
  <si>
    <t>13/01/2004</t>
  </si>
  <si>
    <t>24/02/2004</t>
  </si>
  <si>
    <t>18/04/2002</t>
  </si>
  <si>
    <t>01/10/2004</t>
  </si>
  <si>
    <t>24/04/2004</t>
  </si>
  <si>
    <t>30/06/2003</t>
  </si>
  <si>
    <t>08/10/2004</t>
  </si>
  <si>
    <t>06/10/2004</t>
  </si>
  <si>
    <t>Nghệ An</t>
  </si>
  <si>
    <t>Hà Tĩnh</t>
  </si>
  <si>
    <t>Phú Thọ</t>
  </si>
  <si>
    <t>Thanh Hóa</t>
  </si>
  <si>
    <t>Bắc Ninh</t>
  </si>
  <si>
    <t>Hưng Yên</t>
  </si>
  <si>
    <t>Nữ</t>
  </si>
  <si>
    <t>CX23.1</t>
  </si>
  <si>
    <t>11CX230101</t>
  </si>
  <si>
    <t>Phạm Bình</t>
  </si>
  <si>
    <t>11CX230102</t>
  </si>
  <si>
    <t>11CX230103</t>
  </si>
  <si>
    <t>La Hồng</t>
  </si>
  <si>
    <t>Phong</t>
  </si>
  <si>
    <t>11CX230106</t>
  </si>
  <si>
    <t>11CX230107</t>
  </si>
  <si>
    <t>Dương Minh</t>
  </si>
  <si>
    <t>11CX230108</t>
  </si>
  <si>
    <t>Vũ Quang</t>
  </si>
  <si>
    <t>Huy</t>
  </si>
  <si>
    <t>11CX230109</t>
  </si>
  <si>
    <t>Trần Đức</t>
  </si>
  <si>
    <t>11CX230110</t>
  </si>
  <si>
    <t>An</t>
  </si>
  <si>
    <t>11CX230111</t>
  </si>
  <si>
    <t xml:space="preserve">Trịnh Thế </t>
  </si>
  <si>
    <t>11CX230112</t>
  </si>
  <si>
    <t>11CX230113</t>
  </si>
  <si>
    <t>Võ Gia</t>
  </si>
  <si>
    <t>Bảo</t>
  </si>
  <si>
    <t>11CX230114</t>
  </si>
  <si>
    <t>Nguyễn Thái</t>
  </si>
  <si>
    <t>11CX230115</t>
  </si>
  <si>
    <t>Mai Việt</t>
  </si>
  <si>
    <t>11CX230116</t>
  </si>
  <si>
    <t>11CX230117</t>
  </si>
  <si>
    <t>Phạm Đức</t>
  </si>
  <si>
    <t>11CX230118</t>
  </si>
  <si>
    <t>Lưu Tiến</t>
  </si>
  <si>
    <t>11CX230119</t>
  </si>
  <si>
    <t>Phạm Khắc</t>
  </si>
  <si>
    <t>11CX230120</t>
  </si>
  <si>
    <t>11CX230121</t>
  </si>
  <si>
    <t>Đinh Hoàng</t>
  </si>
  <si>
    <t>11CX230122</t>
  </si>
  <si>
    <t>Giáp</t>
  </si>
  <si>
    <t>11CX230123</t>
  </si>
  <si>
    <t>Đào Đức</t>
  </si>
  <si>
    <t>11CX230124</t>
  </si>
  <si>
    <t>11CX230125</t>
  </si>
  <si>
    <t>Nguyễn Duy</t>
  </si>
  <si>
    <t>11CX230126</t>
  </si>
  <si>
    <t>Nguyễn Đăng</t>
  </si>
  <si>
    <t>Khoa</t>
  </si>
  <si>
    <t>11CX230127</t>
  </si>
  <si>
    <t xml:space="preserve">Phạm Sỹ Anh </t>
  </si>
  <si>
    <t>Kiệt</t>
  </si>
  <si>
    <t>11CX230128</t>
  </si>
  <si>
    <t>Lê Mạnh</t>
  </si>
  <si>
    <t>11CX230129</t>
  </si>
  <si>
    <t>11CX230130</t>
  </si>
  <si>
    <t>Nguyễn Anh</t>
  </si>
  <si>
    <t>11CX230131</t>
  </si>
  <si>
    <t>Trương Duy</t>
  </si>
  <si>
    <t>11CX230132</t>
  </si>
  <si>
    <t>11CX230133</t>
  </si>
  <si>
    <t>Thanh</t>
  </si>
  <si>
    <t>11CX230134</t>
  </si>
  <si>
    <t>Vũ Văn</t>
  </si>
  <si>
    <t>Thỉnh</t>
  </si>
  <si>
    <t>11CX230135</t>
  </si>
  <si>
    <t>11CX230136</t>
  </si>
  <si>
    <t>Dương Văn</t>
  </si>
  <si>
    <t>11CX230137</t>
  </si>
  <si>
    <t>Đặng Ngọc</t>
  </si>
  <si>
    <t>Toàn</t>
  </si>
  <si>
    <t>11CX230138</t>
  </si>
  <si>
    <t>Dương Mạnh</t>
  </si>
  <si>
    <t>11CX230139</t>
  </si>
  <si>
    <t>Hà Quang</t>
  </si>
  <si>
    <t>11CX230140</t>
  </si>
  <si>
    <t>Lê Thanh</t>
  </si>
  <si>
    <t>Tùng</t>
  </si>
  <si>
    <t>11CX230141</t>
  </si>
  <si>
    <t>Bùi Ngọc</t>
  </si>
  <si>
    <t>Tuyên</t>
  </si>
  <si>
    <t>11CX230142</t>
  </si>
  <si>
    <t xml:space="preserve">Tống Hữu </t>
  </si>
  <si>
    <t>Tuyền</t>
  </si>
  <si>
    <t>11CX230143</t>
  </si>
  <si>
    <t>Nguyễn Quốc</t>
  </si>
  <si>
    <t>11CX230144</t>
  </si>
  <si>
    <t>Nguyễn Thế</t>
  </si>
  <si>
    <t>11CX230145</t>
  </si>
  <si>
    <t>Hoàng Ngọc Quốc</t>
  </si>
  <si>
    <t>Trung</t>
  </si>
  <si>
    <t>12/12/2000</t>
  </si>
  <si>
    <t>10/07/2003</t>
  </si>
  <si>
    <t>16/04/2003</t>
  </si>
  <si>
    <t>25/08/2003</t>
  </si>
  <si>
    <t>18/04/1998</t>
  </si>
  <si>
    <t>27/09/2001</t>
  </si>
  <si>
    <t>13/10/1990</t>
  </si>
  <si>
    <t>10/02/2004</t>
  </si>
  <si>
    <t>14/10/2004</t>
  </si>
  <si>
    <t>07/11/2004</t>
  </si>
  <si>
    <t>11/12/2004</t>
  </si>
  <si>
    <t>23/09/2004</t>
  </si>
  <si>
    <t>23/01/2004</t>
  </si>
  <si>
    <t>29/03/2004</t>
  </si>
  <si>
    <t>22/06/2004</t>
  </si>
  <si>
    <t>12/09/2004</t>
  </si>
  <si>
    <t>19/12/2004</t>
  </si>
  <si>
    <t>16/04/2004</t>
  </si>
  <si>
    <t>26/10/2004</t>
  </si>
  <si>
    <t>16/11/2004</t>
  </si>
  <si>
    <t>25/01/1997</t>
  </si>
  <si>
    <t>10/04/2004</t>
  </si>
  <si>
    <t>13/12/2001</t>
  </si>
  <si>
    <t>30/03/2004</t>
  </si>
  <si>
    <t>04/12/2004</t>
  </si>
  <si>
    <t>07/07/2004</t>
  </si>
  <si>
    <t>30/07/2003</t>
  </si>
  <si>
    <t>11/06/2003</t>
  </si>
  <si>
    <t>25/10/2004</t>
  </si>
  <si>
    <t>28/08/2004</t>
  </si>
  <si>
    <t>23/07/2004</t>
  </si>
  <si>
    <t>15/12/2004</t>
  </si>
  <si>
    <t>01/05/2000</t>
  </si>
  <si>
    <t>21/09/2004</t>
  </si>
  <si>
    <t>19/01/2004</t>
  </si>
  <si>
    <t>05/02/2004</t>
  </si>
  <si>
    <t>13/06/2004</t>
  </si>
  <si>
    <t>14/02/2004</t>
  </si>
  <si>
    <t>04/07/2004</t>
  </si>
  <si>
    <t>22/02/2003</t>
  </si>
  <si>
    <t>Hải Phòng</t>
  </si>
  <si>
    <t>Hải Dương</t>
  </si>
  <si>
    <t>Điện Biên</t>
  </si>
  <si>
    <t>Hòa Bình</t>
  </si>
  <si>
    <t>Yên Bái</t>
  </si>
  <si>
    <t>CX23.2</t>
  </si>
  <si>
    <t>11CX230201</t>
  </si>
  <si>
    <t>Nguyễn Tuấn</t>
  </si>
  <si>
    <t>11CX230202</t>
  </si>
  <si>
    <t>Đặng Quang</t>
  </si>
  <si>
    <t>11CX230203</t>
  </si>
  <si>
    <t>11CX230204</t>
  </si>
  <si>
    <t>11CX230205</t>
  </si>
  <si>
    <t>Hai</t>
  </si>
  <si>
    <t>11CX230206</t>
  </si>
  <si>
    <t>Ngô Huy</t>
  </si>
  <si>
    <t>11CX230207</t>
  </si>
  <si>
    <t>Ngô Văn</t>
  </si>
  <si>
    <t>Học</t>
  </si>
  <si>
    <t>11CX230208</t>
  </si>
  <si>
    <t>Nguyễn Mạnh</t>
  </si>
  <si>
    <t>11CX230209</t>
  </si>
  <si>
    <t>Phan Quang</t>
  </si>
  <si>
    <t>Hưng</t>
  </si>
  <si>
    <t>11CX230210</t>
  </si>
  <si>
    <t>Lường Nguyễn Tuấn</t>
  </si>
  <si>
    <t>11CX230211</t>
  </si>
  <si>
    <t>Dương Việt</t>
  </si>
  <si>
    <t>11CX230212</t>
  </si>
  <si>
    <t>Vũ Tiến</t>
  </si>
  <si>
    <t>11CX230213</t>
  </si>
  <si>
    <t>11CX230214</t>
  </si>
  <si>
    <t>Lê Thành</t>
  </si>
  <si>
    <t>11CX230215</t>
  </si>
  <si>
    <t>Nguyễn Hữu Thành</t>
  </si>
  <si>
    <t>Nhân</t>
  </si>
  <si>
    <t>11CX230216</t>
  </si>
  <si>
    <t>11CX230217</t>
  </si>
  <si>
    <t>Nguyễn Quang</t>
  </si>
  <si>
    <t>Sáng</t>
  </si>
  <si>
    <t>11CX230218</t>
  </si>
  <si>
    <t>11CX230219</t>
  </si>
  <si>
    <t>11CX230220</t>
  </si>
  <si>
    <t>Cấn Minh</t>
  </si>
  <si>
    <t>Sỹ</t>
  </si>
  <si>
    <t>11CX230221</t>
  </si>
  <si>
    <t>Trần Phương</t>
  </si>
  <si>
    <t>Tây</t>
  </si>
  <si>
    <t>11CX230222</t>
  </si>
  <si>
    <t>Đỗ Ngọc</t>
  </si>
  <si>
    <t>11CX230223</t>
  </si>
  <si>
    <t>11CX230224</t>
  </si>
  <si>
    <t>Trí</t>
  </si>
  <si>
    <t>11CX230225</t>
  </si>
  <si>
    <t>Đỗ Văn</t>
  </si>
  <si>
    <t>Trịnh</t>
  </si>
  <si>
    <t>11CX230226</t>
  </si>
  <si>
    <t>Lương Quang</t>
  </si>
  <si>
    <t>11CX230227</t>
  </si>
  <si>
    <t>Phương Minh</t>
  </si>
  <si>
    <t>11CX230228</t>
  </si>
  <si>
    <t>Trịnh Đức</t>
  </si>
  <si>
    <t>Viên</t>
  </si>
  <si>
    <t>11CX230229</t>
  </si>
  <si>
    <t>Kiều Quang</t>
  </si>
  <si>
    <t>11CX230230</t>
  </si>
  <si>
    <t>Nguyễn Vũ</t>
  </si>
  <si>
    <t>11CX230231</t>
  </si>
  <si>
    <t>Ngô Thị</t>
  </si>
  <si>
    <t>Chinh</t>
  </si>
  <si>
    <t>11CX230232</t>
  </si>
  <si>
    <t>11CX230233</t>
  </si>
  <si>
    <t>11CX230234</t>
  </si>
  <si>
    <t>11CX230235</t>
  </si>
  <si>
    <t>Bùi Chí</t>
  </si>
  <si>
    <t>11CX230236</t>
  </si>
  <si>
    <t>11CX230237</t>
  </si>
  <si>
    <t>Phạm Hải</t>
  </si>
  <si>
    <t>11CX230238</t>
  </si>
  <si>
    <t>Đinh Đức</t>
  </si>
  <si>
    <t>Đô</t>
  </si>
  <si>
    <t>11CX230239</t>
  </si>
  <si>
    <t>Trọng</t>
  </si>
  <si>
    <t>11CX230240</t>
  </si>
  <si>
    <t>Hán</t>
  </si>
  <si>
    <t>11CX230241</t>
  </si>
  <si>
    <t>11CX230242</t>
  </si>
  <si>
    <t>15/11/2004</t>
  </si>
  <si>
    <t>13/05/2003</t>
  </si>
  <si>
    <t>09/11/2004</t>
  </si>
  <si>
    <t>07/04/2004</t>
  </si>
  <si>
    <t>23/07/2000</t>
  </si>
  <si>
    <t>11/11/2004</t>
  </si>
  <si>
    <t>29/04/1999</t>
  </si>
  <si>
    <t>19/10/2004</t>
  </si>
  <si>
    <t>11/04/2004</t>
  </si>
  <si>
    <t>12/08/2004</t>
  </si>
  <si>
    <t>07/02/2004</t>
  </si>
  <si>
    <t>17/02/2001</t>
  </si>
  <si>
    <t>26/08/2004</t>
  </si>
  <si>
    <t>04/10/2003</t>
  </si>
  <si>
    <t>23/10/2003</t>
  </si>
  <si>
    <t>18/11/2003</t>
  </si>
  <si>
    <t>10/05/2004</t>
  </si>
  <si>
    <t>29/10/2004</t>
  </si>
  <si>
    <t>12/02/2003</t>
  </si>
  <si>
    <t>21/09/2003</t>
  </si>
  <si>
    <t>16/09/2004</t>
  </si>
  <si>
    <t>26/03/2002</t>
  </si>
  <si>
    <t>09/07/2004</t>
  </si>
  <si>
    <t>01/03/2004</t>
  </si>
  <si>
    <t>06/03/2004</t>
  </si>
  <si>
    <t>07/07/2002</t>
  </si>
  <si>
    <t>11/01/2003</t>
  </si>
  <si>
    <t>03/01/2002</t>
  </si>
  <si>
    <t>31/12/2004</t>
  </si>
  <si>
    <t>04/01/2004</t>
  </si>
  <si>
    <t>25/09/2003</t>
  </si>
  <si>
    <t>15/08/2004</t>
  </si>
  <si>
    <t>30/04/2003</t>
  </si>
  <si>
    <t>13/04/2003</t>
  </si>
  <si>
    <t>Lào Cai</t>
  </si>
  <si>
    <t>Ninh Bình</t>
  </si>
  <si>
    <t>Bắc Giang</t>
  </si>
  <si>
    <t>Sơn La</t>
  </si>
  <si>
    <t>Quảng Ninh</t>
  </si>
  <si>
    <t>CX23.3</t>
  </si>
  <si>
    <t>11CX230301</t>
  </si>
  <si>
    <t>Trần Hoàng</t>
  </si>
  <si>
    <t>11CX230302</t>
  </si>
  <si>
    <t>11CX230303</t>
  </si>
  <si>
    <t>Đỗ Đức Gia Phụng</t>
  </si>
  <si>
    <t>11CX230304</t>
  </si>
  <si>
    <t>Lưu Anh</t>
  </si>
  <si>
    <t>11CX230305</t>
  </si>
  <si>
    <t>Đoàn Văn</t>
  </si>
  <si>
    <t>Công</t>
  </si>
  <si>
    <t>11CX230306</t>
  </si>
  <si>
    <t>Nguyễn Công</t>
  </si>
  <si>
    <t>11CX230307</t>
  </si>
  <si>
    <t>11CX230308</t>
  </si>
  <si>
    <t>Lương Văn</t>
  </si>
  <si>
    <t>11CX230309</t>
  </si>
  <si>
    <t>Trần Nguyễn Ngọc</t>
  </si>
  <si>
    <t>Thạch</t>
  </si>
  <si>
    <t>11CX230310</t>
  </si>
  <si>
    <t>Quý</t>
  </si>
  <si>
    <t>11CX230311</t>
  </si>
  <si>
    <t>11CX230312</t>
  </si>
  <si>
    <t>11CX230313</t>
  </si>
  <si>
    <t>11CX230314</t>
  </si>
  <si>
    <t>Lường Ngọc</t>
  </si>
  <si>
    <t>11CX230315</t>
  </si>
  <si>
    <t>11CX230316</t>
  </si>
  <si>
    <t>11CX230317</t>
  </si>
  <si>
    <t>Nghĩa</t>
  </si>
  <si>
    <t>11CX230318</t>
  </si>
  <si>
    <t>Trần Đắc</t>
  </si>
  <si>
    <t>11CX230319</t>
  </si>
  <si>
    <t>Tạ Quang</t>
  </si>
  <si>
    <t>11CX230320</t>
  </si>
  <si>
    <t>Lò Ngọc</t>
  </si>
  <si>
    <t>11CX230321</t>
  </si>
  <si>
    <t>11CX230322</t>
  </si>
  <si>
    <t>Tô Mạnh</t>
  </si>
  <si>
    <t>Huân</t>
  </si>
  <si>
    <t>11CX230323</t>
  </si>
  <si>
    <t>Ngọ Viết</t>
  </si>
  <si>
    <t>11CX230324</t>
  </si>
  <si>
    <t>Cao Huy</t>
  </si>
  <si>
    <t>11CX230325</t>
  </si>
  <si>
    <t>Nguyễn Ngọc</t>
  </si>
  <si>
    <t>Lương</t>
  </si>
  <si>
    <t>11CX230326</t>
  </si>
  <si>
    <t>Nguyễn Hữu</t>
  </si>
  <si>
    <t>11CX230327</t>
  </si>
  <si>
    <t>Châu Minh</t>
  </si>
  <si>
    <t>Tâm</t>
  </si>
  <si>
    <t>11CX230328</t>
  </si>
  <si>
    <t>Lê Trung</t>
  </si>
  <si>
    <t>11CX230329</t>
  </si>
  <si>
    <t>11CX230330</t>
  </si>
  <si>
    <t>Nguyễn Hoàng</t>
  </si>
  <si>
    <t>11CX230331</t>
  </si>
  <si>
    <t>Biên</t>
  </si>
  <si>
    <t>11CX230332</t>
  </si>
  <si>
    <t>Vũ Nguyên</t>
  </si>
  <si>
    <t>11CX230333</t>
  </si>
  <si>
    <t>11CX230334</t>
  </si>
  <si>
    <t>Nguyễn Trịnh Duy</t>
  </si>
  <si>
    <t>11CX230335</t>
  </si>
  <si>
    <t>Phan Thanh</t>
  </si>
  <si>
    <t>11CX230336</t>
  </si>
  <si>
    <t>Nguyễn Trường</t>
  </si>
  <si>
    <t>Tam</t>
  </si>
  <si>
    <t>11CX230337</t>
  </si>
  <si>
    <t>Từ Văn</t>
  </si>
  <si>
    <t>11CX230338</t>
  </si>
  <si>
    <t>Nguyễn Như</t>
  </si>
  <si>
    <t>11CX230339</t>
  </si>
  <si>
    <t>11CX230340</t>
  </si>
  <si>
    <t>Chu Minh</t>
  </si>
  <si>
    <t>11CX230341</t>
  </si>
  <si>
    <t>Đinh Tuấn</t>
  </si>
  <si>
    <t>11CX230342</t>
  </si>
  <si>
    <t>Vũ Đức</t>
  </si>
  <si>
    <t>11CX230343</t>
  </si>
  <si>
    <t>11CX230344</t>
  </si>
  <si>
    <t xml:space="preserve">Lê Thành </t>
  </si>
  <si>
    <t>Lộc</t>
  </si>
  <si>
    <t>11CX230345</t>
  </si>
  <si>
    <t>11CX230346</t>
  </si>
  <si>
    <t>Đỗ Lê Hải</t>
  </si>
  <si>
    <t>Bắc</t>
  </si>
  <si>
    <t>11CX230347</t>
  </si>
  <si>
    <t>Trần Văn Kim</t>
  </si>
  <si>
    <t>Cương</t>
  </si>
  <si>
    <t>11CX230348</t>
  </si>
  <si>
    <t>Đỗ Đức</t>
  </si>
  <si>
    <t>Đại</t>
  </si>
  <si>
    <t>11CX230349</t>
  </si>
  <si>
    <t>Nguyễn Tùng</t>
  </si>
  <si>
    <t>11CX230350</t>
  </si>
  <si>
    <t>Phùng Ngọc</t>
  </si>
  <si>
    <t>11CX230351</t>
  </si>
  <si>
    <t>Cảnh</t>
  </si>
  <si>
    <t>11CX230352</t>
  </si>
  <si>
    <t>11CX230353</t>
  </si>
  <si>
    <t>Lê Đình</t>
  </si>
  <si>
    <t>11CX230354</t>
  </si>
  <si>
    <t>11CX230355</t>
  </si>
  <si>
    <t>Hà Thái</t>
  </si>
  <si>
    <t>11CX230356</t>
  </si>
  <si>
    <t>11CX230357</t>
  </si>
  <si>
    <t>Đặng Kim</t>
  </si>
  <si>
    <t>11CX230358</t>
  </si>
  <si>
    <t>Hoàng Phú</t>
  </si>
  <si>
    <t>11CX230359</t>
  </si>
  <si>
    <t>11CX230360</t>
  </si>
  <si>
    <t>11CX230361</t>
  </si>
  <si>
    <t>Trương Văn</t>
  </si>
  <si>
    <t>11CX230362</t>
  </si>
  <si>
    <t>Quốc</t>
  </si>
  <si>
    <t>11CX230363</t>
  </si>
  <si>
    <t>Võ Mạnh</t>
  </si>
  <si>
    <t>11CX230364</t>
  </si>
  <si>
    <t>11CX230365</t>
  </si>
  <si>
    <t>11CX230366</t>
  </si>
  <si>
    <t>11CX230367</t>
  </si>
  <si>
    <t>Nguyễn Tất</t>
  </si>
  <si>
    <t>20/07/2004</t>
  </si>
  <si>
    <t>01/10/2003</t>
  </si>
  <si>
    <t>29/09/2004</t>
  </si>
  <si>
    <t>25/12/2004</t>
  </si>
  <si>
    <t>27/11/2003</t>
  </si>
  <si>
    <t>29/06/2004</t>
  </si>
  <si>
    <t>30/12/2004</t>
  </si>
  <si>
    <t>18/09/2004</t>
  </si>
  <si>
    <t>03/01/2004</t>
  </si>
  <si>
    <t>19/04/2003</t>
  </si>
  <si>
    <t>23/09/2003</t>
  </si>
  <si>
    <t>28/09/2004</t>
  </si>
  <si>
    <t>19/09/2004</t>
  </si>
  <si>
    <t>19/08/2004</t>
  </si>
  <si>
    <t>24/05/2003</t>
  </si>
  <si>
    <t>18/08/2003</t>
  </si>
  <si>
    <t>01/08/2002</t>
  </si>
  <si>
    <t>11/06/2004</t>
  </si>
  <si>
    <t>18/10/2004</t>
  </si>
  <si>
    <t>18/04/2004</t>
  </si>
  <si>
    <t>10/06/2004</t>
  </si>
  <si>
    <t>15/06/2003</t>
  </si>
  <si>
    <t>01/09/2004</t>
  </si>
  <si>
    <t>18/06/2000</t>
  </si>
  <si>
    <t>01/06/2004</t>
  </si>
  <si>
    <t>14/01/2004</t>
  </si>
  <si>
    <t>13/10/2004</t>
  </si>
  <si>
    <t>14/06/2002</t>
  </si>
  <si>
    <t>19/05/2004</t>
  </si>
  <si>
    <t>27/04/2004</t>
  </si>
  <si>
    <t>05/01/2003</t>
  </si>
  <si>
    <t>03/06/2004</t>
  </si>
  <si>
    <t>07/12/2004</t>
  </si>
  <si>
    <t>28/02/2004</t>
  </si>
  <si>
    <t>23/11/1996</t>
  </si>
  <si>
    <t>18/02/2004</t>
  </si>
  <si>
    <t>27/03/2004</t>
  </si>
  <si>
    <t>30/05/1999</t>
  </si>
  <si>
    <t>08/08/2004</t>
  </si>
  <si>
    <t>16/07/2004</t>
  </si>
  <si>
    <t>16/01/2000</t>
  </si>
  <si>
    <t>03/11/2003</t>
  </si>
  <si>
    <t>18/07/2001</t>
  </si>
  <si>
    <t>20/10/2004</t>
  </si>
  <si>
    <t>27/09/2004</t>
  </si>
  <si>
    <t>05/03/2004</t>
  </si>
  <si>
    <t>05/05/1998</t>
  </si>
  <si>
    <t>26/10/2001</t>
  </si>
  <si>
    <t>20/02/2004</t>
  </si>
  <si>
    <t>13/10/2002</t>
  </si>
  <si>
    <t>21/01/2004</t>
  </si>
  <si>
    <t>10/07/2004</t>
  </si>
  <si>
    <t>14/06/2000</t>
  </si>
  <si>
    <t>10/12/1997</t>
  </si>
  <si>
    <t>27/08/2000</t>
  </si>
  <si>
    <t>Đặng Văn</t>
  </si>
  <si>
    <t>17/10/2004</t>
  </si>
  <si>
    <t>04/04/2004</t>
  </si>
  <si>
    <t>06/07/2004</t>
  </si>
  <si>
    <t>CK11.2</t>
  </si>
  <si>
    <t>11CK110201</t>
  </si>
  <si>
    <t xml:space="preserve">Lê Mỹ </t>
  </si>
  <si>
    <t>Lệ</t>
  </si>
  <si>
    <t>11CK110202</t>
  </si>
  <si>
    <t>11CK110203</t>
  </si>
  <si>
    <t>11CK110204</t>
  </si>
  <si>
    <t>11CK110205</t>
  </si>
  <si>
    <t>Hoàng Công</t>
  </si>
  <si>
    <t>11CK110206</t>
  </si>
  <si>
    <t>11CK110207</t>
  </si>
  <si>
    <t>11CK110208</t>
  </si>
  <si>
    <t>11CK110209</t>
  </si>
  <si>
    <t>11CK110210</t>
  </si>
  <si>
    <t>Bùi Thúy</t>
  </si>
  <si>
    <t>11CK110211</t>
  </si>
  <si>
    <t>Nguyễn Danh</t>
  </si>
  <si>
    <t>Năng</t>
  </si>
  <si>
    <t>11CK110212</t>
  </si>
  <si>
    <t>Bình</t>
  </si>
  <si>
    <t>11CK110213</t>
  </si>
  <si>
    <t>Phí Bá</t>
  </si>
  <si>
    <t>11CK110214</t>
  </si>
  <si>
    <t>Phí Đình</t>
  </si>
  <si>
    <t>Thao</t>
  </si>
  <si>
    <t>11CK110215</t>
  </si>
  <si>
    <t xml:space="preserve">Vũ Công </t>
  </si>
  <si>
    <t>11CK110216</t>
  </si>
  <si>
    <t>Kiều Tiến</t>
  </si>
  <si>
    <t>11CK110217</t>
  </si>
  <si>
    <t>Thịnh Văn</t>
  </si>
  <si>
    <t>11CK110218</t>
  </si>
  <si>
    <t>Lương Việt</t>
  </si>
  <si>
    <t>11CK110219</t>
  </si>
  <si>
    <t>Vũ Ngọc</t>
  </si>
  <si>
    <t>11CK110220</t>
  </si>
  <si>
    <t>11CK110221</t>
  </si>
  <si>
    <t>Lại Đức</t>
  </si>
  <si>
    <t>11CK110222</t>
  </si>
  <si>
    <t>Đỗ Trung</t>
  </si>
  <si>
    <t>11CK110223</t>
  </si>
  <si>
    <t>Trần Thành</t>
  </si>
  <si>
    <t>11CK110224</t>
  </si>
  <si>
    <t>Đỗ  Tiến</t>
  </si>
  <si>
    <t>11CK110225</t>
  </si>
  <si>
    <t>23/08/2004</t>
  </si>
  <si>
    <t>22/04/2004</t>
  </si>
  <si>
    <t>08/12/2002</t>
  </si>
  <si>
    <t>06/01/2003</t>
  </si>
  <si>
    <t>26/12/2003</t>
  </si>
  <si>
    <t>11/10/2004</t>
  </si>
  <si>
    <t>01/07/1998</t>
  </si>
  <si>
    <t>13/04/1998</t>
  </si>
  <si>
    <t>29/05/2004</t>
  </si>
  <si>
    <t>21/07/2001</t>
  </si>
  <si>
    <t>23/10/2004</t>
  </si>
  <si>
    <t>29/08/2004</t>
  </si>
  <si>
    <t>09/12/2004</t>
  </si>
  <si>
    <t>08/01/2001</t>
  </si>
  <si>
    <t>10/11/2003</t>
  </si>
  <si>
    <t>15/10/2001</t>
  </si>
  <si>
    <t>DANH SÁCH XÓA TÊN, BẢO LƯU</t>
  </si>
  <si>
    <t>THI KTVM-L1</t>
  </si>
  <si>
    <t>THI  KTVM-L2</t>
  </si>
  <si>
    <t>THI  KTVM-L3</t>
  </si>
  <si>
    <t>KINH TẾ VI MÔ (2TC) THANG 10</t>
  </si>
  <si>
    <t>KINH TẾ VI MÔ (2TC) THANG 10 TEXT</t>
  </si>
  <si>
    <t>KINH TẾ VI MÔ (2TC) (Điểm chữ)</t>
  </si>
  <si>
    <t>KINH TẾ VI MÔ (2TC) (Điểm 4)</t>
  </si>
  <si>
    <t>KINH TẾ VI MÔ (2TC) (TEXT)</t>
  </si>
  <si>
    <t>KINH TẾ VI MÔ (2TC) SỐ TC</t>
  </si>
  <si>
    <t>KINH TẾ VI MÔ (2TC) TÍCH LŨY</t>
  </si>
  <si>
    <t>11KT200134</t>
  </si>
  <si>
    <t>11KT200135</t>
  </si>
  <si>
    <t>Trần Mai</t>
  </si>
  <si>
    <t>Lan</t>
  </si>
  <si>
    <t>11KT200132</t>
  </si>
  <si>
    <t>11KT200133</t>
  </si>
  <si>
    <t>THI NN1-L1</t>
  </si>
  <si>
    <t>THI NN1-L2</t>
  </si>
  <si>
    <t>THI NN1-L3</t>
  </si>
  <si>
    <t>NGOẠI NGỮ 1 (3TC) THANG 10</t>
  </si>
  <si>
    <t>NGOẠI NGỮ 1 (3TC) THANG 10 TEXT</t>
  </si>
  <si>
    <t>NGOẠI NGỮ 1 (3TC) (Điểm chữ)</t>
  </si>
  <si>
    <t>NGOẠI NGỮ 1 (Điểm 4)</t>
  </si>
  <si>
    <t>NGOẠI NGỮ 1 (TEXT)</t>
  </si>
  <si>
    <t>NGOẠI NGỮ 1 (3TC) SỐ TC</t>
  </si>
  <si>
    <t>NGOẠI NGỮ 1 (3TC) TÍCH LŨY</t>
  </si>
  <si>
    <t>THI NLTK-L1</t>
  </si>
  <si>
    <t>THI NLTK-L2</t>
  </si>
  <si>
    <t>THI NLTK-L3</t>
  </si>
  <si>
    <t>NGUYÊN LÝ THỐNG KÊ (2TC) THANG 10</t>
  </si>
  <si>
    <t>NGUYÊN LÝ THỐNG KÊ (2TC) THANG 10 TEXT</t>
  </si>
  <si>
    <t>NGUYÊN LÝ THỐNG KÊ (2TC) (Điểm chữ)</t>
  </si>
  <si>
    <t>NGUYÊN LÝ THỐNG KÊ (2TC) (Điểm 4)</t>
  </si>
  <si>
    <t>NGUYÊN LÝ THỐNG KÊ (2TC) (TEXT)</t>
  </si>
  <si>
    <t>NGUYÊN LÝ THỐNG KÊ (2TC) SỐ TC</t>
  </si>
  <si>
    <t>NGUYÊN LÝ THỐNG KÊ (2TC) TÍCH LŨY</t>
  </si>
  <si>
    <t>11CX230368</t>
  </si>
  <si>
    <t>Bùi Nguyên</t>
  </si>
  <si>
    <t>11CX230369</t>
  </si>
  <si>
    <t>11CX230370</t>
  </si>
  <si>
    <t>11CX230371</t>
  </si>
  <si>
    <t xml:space="preserve">Phạm Hữu </t>
  </si>
  <si>
    <t>11CX230372</t>
  </si>
  <si>
    <t>Phạm Trường</t>
  </si>
  <si>
    <t>11CX230373</t>
  </si>
  <si>
    <t>Đào Khắc</t>
  </si>
  <si>
    <t>11CX230374</t>
  </si>
  <si>
    <t>11CK110226</t>
  </si>
  <si>
    <t>Nghiêm Quốc</t>
  </si>
  <si>
    <t>11CK110227</t>
  </si>
  <si>
    <t>Nguyễn Thị Quỳnh</t>
  </si>
  <si>
    <t>Như</t>
  </si>
  <si>
    <t>11CK110228</t>
  </si>
  <si>
    <t>Hoàng Khánh</t>
  </si>
  <si>
    <t>11CK110229</t>
  </si>
  <si>
    <t xml:space="preserve">Hà Đức </t>
  </si>
  <si>
    <t>11CK110230</t>
  </si>
  <si>
    <t>Phan Văn</t>
  </si>
  <si>
    <t>Đằng</t>
  </si>
  <si>
    <t>11CK110231</t>
  </si>
  <si>
    <t>11CK110232</t>
  </si>
  <si>
    <t>11CK110233</t>
  </si>
  <si>
    <t>11CK110234</t>
  </si>
  <si>
    <t>11CK110235</t>
  </si>
  <si>
    <t>Nông Ngọc</t>
  </si>
  <si>
    <t>11CK110236</t>
  </si>
  <si>
    <t xml:space="preserve">Đặng Hoàng </t>
  </si>
  <si>
    <t>CK12.1</t>
  </si>
  <si>
    <t>11CK120101</t>
  </si>
  <si>
    <t xml:space="preserve">Nguyễn Mạnh </t>
  </si>
  <si>
    <t>NGOẠI NGỮ 1 (3TC) (Điểm 4)</t>
  </si>
  <si>
    <t>NGOẠI NGỮ 1 (3TC) (TEXT)</t>
  </si>
  <si>
    <t>THI QUẢN TRỊ HỌC-L1</t>
  </si>
  <si>
    <t>THI QUẢN TRỊ HỌC -L2</t>
  </si>
  <si>
    <t>THI QUẢN TRỊ HỌC -L3</t>
  </si>
  <si>
    <t>QUẢN TRỊ HỌC (2TC) THANG 10</t>
  </si>
  <si>
    <t>QUẢN TRỊ HỌC (2TC) (Điểm chữ)</t>
  </si>
  <si>
    <t>QUẢN TRỊ HỌC (Điểm 4)</t>
  </si>
  <si>
    <t>QUẢN TRỊ HỌC ĐIỂM 4 (TEXT)</t>
  </si>
  <si>
    <t>QUẢN TRỊ HỌC (2TC) SỐ TC</t>
  </si>
  <si>
    <t>QUẢN TRỊ HỌC (2TC) TÍCH LŨY</t>
  </si>
  <si>
    <t>THI NGUYÊN LÝ KẾ TOÁN -L1</t>
  </si>
  <si>
    <t>THI NGUYÊN LÝ KẾ TOÁN -L2</t>
  </si>
  <si>
    <t>THI NGUYÊN LÝ KẾ TOÁN-L3</t>
  </si>
  <si>
    <t>NGUYÊN LÝ KẾ TOÁN (3TC) THANG 10</t>
  </si>
  <si>
    <t>NGUYÊN LÝ KẾ TOÁN (3TC) THANG 10 TEXT</t>
  </si>
  <si>
    <t>NGUYÊN LÝ KẾ TOÁN (3TC) (Điểm chữ)</t>
  </si>
  <si>
    <t>NGUYÊN LÝ KẾ TOÁN (3TC) (Điểm 4)</t>
  </si>
  <si>
    <t>NGUYÊN LÝ KẾ TOÁN (3TC) (TEXT)</t>
  </si>
  <si>
    <t>NGUYÊN LÝ KẾ TOÁN (3TC) SỐ TC</t>
  </si>
  <si>
    <t>NGUYÊN LÝ KẾ TOÁN (3TC) TÍCH LŨY</t>
  </si>
  <si>
    <t>THI KTĐ-L1</t>
  </si>
  <si>
    <t>THI KTĐ-L2</t>
  </si>
  <si>
    <t>THI KTĐ-L3</t>
  </si>
  <si>
    <t>KĨ THUẬT ĐIỆN (1,5TC) THANG 10</t>
  </si>
  <si>
    <t>KĨ THUẬT ĐIỆN (1,5TC) THANG 10 TEXT</t>
  </si>
  <si>
    <t>KĨ THUẬT ĐIỆN (1,5TC) (Điểm chữ)</t>
  </si>
  <si>
    <t>KĨ THUẬT ĐIỆN (1,5TC) (Điểm 4)</t>
  </si>
  <si>
    <t>KĨ THUẬT ĐIỆN (1,5TC) (TEXT)</t>
  </si>
  <si>
    <t>KĨ THUẬT ĐIỆN (1,5TC) SỐ TC</t>
  </si>
  <si>
    <t>KĨ THUẬT ĐIỆN (1,5TC) TÍCH LŨY</t>
  </si>
  <si>
    <t>THI KTN-L1</t>
  </si>
  <si>
    <t>THI KTN-L2</t>
  </si>
  <si>
    <t>THI KTN-L3</t>
  </si>
  <si>
    <t>KT NƯỚC CÔNG TRÌNH (1,5TC) THANG 10</t>
  </si>
  <si>
    <t>KT NƯỚC CÔNG TRÌNH (1,5TC) THANG 10 TEXT</t>
  </si>
  <si>
    <t>KT NƯỚC CÔNG TRÌNH (1,5TC) (Điểm chữ)</t>
  </si>
  <si>
    <t>KT NƯỚC CÔNG TRÌNH (1,5TC) (Điểm 4)</t>
  </si>
  <si>
    <t>KT NƯỚC CÔNG TRÌNH (1,5TC) (TEXT)</t>
  </si>
  <si>
    <t>KT NƯỚC CÔNG TRÌNH (1,5TC) SỐ TC</t>
  </si>
  <si>
    <t>KT NƯỚC CÔNG TRÌNH (1,5TC) TÍCH LŨY</t>
  </si>
  <si>
    <t>KĨ THUẬT ĐIỆN - NƯỚC CT (3TC) THANG 10</t>
  </si>
  <si>
    <t>KĨ THUẬT ĐIỆN - NƯỚC CT (3TC)  THANG 10 TEXT</t>
  </si>
  <si>
    <t>KĨ THUẬT ĐIỆN - NƯỚC CT (3TC)  (Điểm chữ)</t>
  </si>
  <si>
    <t>KĨ THUẬT ĐIỆN - NƯỚC CT (3TC)  (Điểm 4)</t>
  </si>
  <si>
    <t>KĨ THUẬT ĐIỆN - NƯỚC CT (3TC)  (TEXT)</t>
  </si>
  <si>
    <t>KĨ THUẬT ĐIỆN - NƯỚC CT (3TC)  SỐ TC</t>
  </si>
  <si>
    <t>KĨ THUẬT ĐIỆN - NƯỚC CT (3TC) TÍCH LŨY</t>
  </si>
  <si>
    <t>17/09/2004</t>
  </si>
  <si>
    <t>01/10/1986</t>
  </si>
  <si>
    <t>13/08/1998</t>
  </si>
  <si>
    <t>04/09/2003</t>
  </si>
  <si>
    <t>27/08/1997</t>
  </si>
  <si>
    <t>22/12/2003</t>
  </si>
  <si>
    <t>10/02/2000</t>
  </si>
  <si>
    <t>04/03/2003</t>
  </si>
  <si>
    <t>24/01/2003</t>
  </si>
  <si>
    <t>23/12/2002</t>
  </si>
  <si>
    <t>21/02/2000</t>
  </si>
  <si>
    <t>Quảng trị</t>
  </si>
  <si>
    <t>01/01/2004</t>
  </si>
  <si>
    <t>chuyển lớp CK11.2</t>
  </si>
  <si>
    <t>xóa tên</t>
  </si>
  <si>
    <t xml:space="preserve">BT 56/QĐ ngày 16/02/2023 </t>
  </si>
  <si>
    <t>ĐIỂM THI GDCT</t>
  </si>
  <si>
    <t>ĐIỂM THI PLĐC</t>
  </si>
  <si>
    <t>ĐIỂM THI VLXD</t>
  </si>
  <si>
    <t>ĐIỂM THI CHCT</t>
  </si>
  <si>
    <t>ĐIỂM THI VXD</t>
  </si>
  <si>
    <t>ĐIỂM THI TIN HỌC</t>
  </si>
  <si>
    <t>ĐIỂM THI NN1</t>
  </si>
  <si>
    <t>ĐIỂM THI KTVM</t>
  </si>
  <si>
    <t>ĐIỂM THI NLTK</t>
  </si>
  <si>
    <t>ĐIỂM THI NLKT</t>
  </si>
  <si>
    <t>ĐIỂM THI PL</t>
  </si>
  <si>
    <t>ĐIỂM THI KTĐ</t>
  </si>
  <si>
    <t>ĐIỂM THI KTN</t>
  </si>
  <si>
    <t>THI CHĐ-NM-L1</t>
  </si>
  <si>
    <t>THI CHĐ-NM--L2</t>
  </si>
  <si>
    <t>THI CHĐ-NM--L3</t>
  </si>
  <si>
    <t>ĐIỂM THI CHĐ-NM</t>
  </si>
  <si>
    <t>CƠ HỌC ĐẤT - NỀN MÓNG (2TC) THANG 10</t>
  </si>
  <si>
    <t>CƠ HỌC ĐẤT - NỀN MÓNG (2TC) THANG 10 TEXT</t>
  </si>
  <si>
    <t>CƠ HỌC ĐẤT - NỀN MÓNG (2TC) (Điểm chữ)</t>
  </si>
  <si>
    <t>CƠ HỌC ĐẤT - NỀN MÓNG (2TC) (Điểm 4)</t>
  </si>
  <si>
    <t>CƠ HỌC ĐẤT - NỀN MÓNG (2TC) (TEXT)</t>
  </si>
  <si>
    <t>CƠ HỌC ĐẤT - NỀN MÓNG (2TC) SỐ TC</t>
  </si>
  <si>
    <t>CƠ HỌC ĐẤT - NỀN MÓNG (2TC) TÍCH LŨY</t>
  </si>
  <si>
    <t>THI TRẮC ĐỊA -L1</t>
  </si>
  <si>
    <t>THI TRẮC ĐỊA-L2</t>
  </si>
  <si>
    <t>THI TRẮC ĐỊA-L3</t>
  </si>
  <si>
    <t>ĐIỂM THI TRẮC ĐỊA</t>
  </si>
  <si>
    <t>TRẮC ĐỊA(3TC) THANG 10</t>
  </si>
  <si>
    <t>TRẮC ĐỊA(3TC) THANG 10 TEXT</t>
  </si>
  <si>
    <t>TRẮC ĐỊA(3TC) (Điểm chữ)</t>
  </si>
  <si>
    <t>TRẮC ĐỊA(3TC) (Điểm 4)</t>
  </si>
  <si>
    <t>TRẮC ĐỊA(3TC)(TEXT)</t>
  </si>
  <si>
    <t>TRẮC ĐỊA(3TC) SỐ TC</t>
  </si>
  <si>
    <t>TRẮC ĐỊA(3TC) TÍCH LŨY</t>
  </si>
  <si>
    <t>THI KẾT CẤU CÔNG TRÌNH-L1</t>
  </si>
  <si>
    <t>THI KẾT CẤU CÔNG TRÌNH-L2</t>
  </si>
  <si>
    <t>THI KẾT CẤU CÔNG TRÌNH-L3</t>
  </si>
  <si>
    <t>ĐIỂM THI KẾT CẤU CÔNG TRÌNH</t>
  </si>
  <si>
    <t>KẾT CẤU CÔNG TRÌNH (2TC) THANG 10</t>
  </si>
  <si>
    <t>KẾT CẤU CÔNG TRÌNH (2TC) THANG 10 TEXT</t>
  </si>
  <si>
    <t>KẾT CẤU CÔNG TRÌNH (2TC) (Điểm chữ)</t>
  </si>
  <si>
    <t>KẾT CẤU CÔNG TRÌNH (2TC) (Điểm 4)</t>
  </si>
  <si>
    <t>KẾT CẤU CÔNG TRÌNH (2TC) (TEXT)</t>
  </si>
  <si>
    <t>KẾT CẤU CÔNG TRÌNH (2TC) SỐ TC</t>
  </si>
  <si>
    <t>KẾT CẤU CÔNG TRÌNH (2TC) TÍCH LŨY</t>
  </si>
  <si>
    <t>ĐIỂM THI KỸ THUẬT THI CÔNG</t>
  </si>
  <si>
    <t>KỸ THUẬT THI CÔNG (2TC) THANG 10</t>
  </si>
  <si>
    <t>KỸ THUẬT THI CÔNG (2TC) THANG 10 TEXT</t>
  </si>
  <si>
    <t>KỸ THUẬT THI CÔNG (2TC) (Điểm chữ)</t>
  </si>
  <si>
    <t>KỸ THUẬT THI CÔNG (2TC) (Điểm 4)</t>
  </si>
  <si>
    <t>KỸ THUẬT THI CÔNG (2TC) (TEXT)</t>
  </si>
  <si>
    <t>KỸ THUẬT THI CÔNG (2TC) SỐ TC</t>
  </si>
  <si>
    <t>KỸ THUẬT THI CÔNG (2TC) TÍCH LŨY</t>
  </si>
  <si>
    <t>THI  KỸ THUẬT THI CÔNG -L1</t>
  </si>
  <si>
    <t>THI  KỸ THUẬT THI CÔNG -L2</t>
  </si>
  <si>
    <t>THI  KỸ THUẬT THI CÔNG-L3</t>
  </si>
  <si>
    <t>THI TT,QTCTXD -L1</t>
  </si>
  <si>
    <t>THI TT,QTCTXD -L2</t>
  </si>
  <si>
    <t>THI TT,QTCTXD-L3</t>
  </si>
  <si>
    <t>ĐIỂM THI TT,QTCTXD</t>
  </si>
  <si>
    <t>TT,QTCTXD (2TC) THANG 10</t>
  </si>
  <si>
    <t>TT,QTCTXD (2TC) THANG 10 TEXT</t>
  </si>
  <si>
    <t>TT,QTCTXD (2TC) (Điểm chữ)</t>
  </si>
  <si>
    <t>TT,QTCTXD (2TC) (Điểm 4)</t>
  </si>
  <si>
    <t>TT,QTCTXD (2TC) (TEXT)</t>
  </si>
  <si>
    <t>TT,QTCTXD (2TC) SỐ TC</t>
  </si>
  <si>
    <t>TT,QTCTXD (2TC) TÍCH LŨY</t>
  </si>
  <si>
    <t>QĐBL 28/3/2023</t>
  </si>
  <si>
    <t>THI PLXD -L1</t>
  </si>
  <si>
    <t>THI PLXD -L2</t>
  </si>
  <si>
    <t>THI PLXD-L3</t>
  </si>
  <si>
    <t>ĐIỂM THI PLXD</t>
  </si>
  <si>
    <t>PLXD (2TC) THANG 10</t>
  </si>
  <si>
    <t>PLXD (2TC) THANG 10 TEXT</t>
  </si>
  <si>
    <t>PLXD (2TC) (Điểm chữ)</t>
  </si>
  <si>
    <t>PLXD (2TC) (Điểm 4)</t>
  </si>
  <si>
    <t>PLXD (2TC) (TEXT)</t>
  </si>
  <si>
    <t>PLXD (2TC) SỐ TC</t>
  </si>
  <si>
    <t>PLXD (2TC) TÍCH LŨY</t>
  </si>
  <si>
    <t>THI LTTCTT-L1</t>
  </si>
  <si>
    <t>THI  LTTCTT-L2</t>
  </si>
  <si>
    <t>THI  LTTCTT-L3</t>
  </si>
  <si>
    <t>ĐIỂM THI  LTTCTT</t>
  </si>
  <si>
    <t>LÝ THUYẾT TÀI CHÍNH TIỀN TỆ (2TC) THANG 10</t>
  </si>
  <si>
    <t>LÝ THUYẾT TÀI CHÍNH TIỀN TỆ (2TC) THANG 10 TEXT</t>
  </si>
  <si>
    <t>LÝ THUYẾT TÀI CHÍNH TIỀN TỆ (2TC) (Điểm chữ)</t>
  </si>
  <si>
    <t>LÝ THUYẾT TÀI CHÍNH TIỀN TỆ (2TC) (Điểm 4)</t>
  </si>
  <si>
    <t>LÝ THUYẾT TÀI CHÍNH TIỀN TỆ (2TC) (TEXT)</t>
  </si>
  <si>
    <t>LÝ THUYẾT TÀI CHÍNH TIỀN TỆ(2TC) SỐ TC</t>
  </si>
  <si>
    <t>LÝ THUYẾT TÀI CHÍNH TIỀN TỆ (2TC) TÍCH LŨY</t>
  </si>
  <si>
    <t>THI KĨ THUẬT ĐIỆN CÔNG TRÌNH -L1</t>
  </si>
  <si>
    <t>THI KĨ THUẬT ĐIỆN CÔNG TRÌNH-L2</t>
  </si>
  <si>
    <t>THI KĨ THUẬT ĐIỆN CÔNG TRÌNH-L3</t>
  </si>
  <si>
    <t>ĐIỂM THI KĨ THUẬT ĐIỆN CÔNG TRÌNH</t>
  </si>
  <si>
    <t>KĨ THUẬT ĐIỆN CÔNG TRÌNH (2TC) THANG 10</t>
  </si>
  <si>
    <t>KĨ THUẬT ĐIỆN CÔNG TRÌNH (2TC) (Điểm chữ)</t>
  </si>
  <si>
    <t>KĨ THUẬT ĐIỆN CÔNG TRÌNH (Điểm 4)</t>
  </si>
  <si>
    <t>KĨ THUẬT ĐIỆN CÔNG TRÌNH  ĐIỂM 4 (TEXT)</t>
  </si>
  <si>
    <t>KĨ THUẬT ĐIỆN CÔNG TRÌNH (2TC) SỐ TC</t>
  </si>
  <si>
    <t>KĨ THUẬT ĐIỆN CÔNG TRÌNH (2TC) TÍCH LŨY</t>
  </si>
  <si>
    <t>THI KĨ THUẬT NƯỚC CÔNG TRÌNH -L1</t>
  </si>
  <si>
    <t>THI KĨ THUẬT NƯỚC CÔNG TRÌNH-L2</t>
  </si>
  <si>
    <t>THI KĨ THUẬT NƯỚC CÔNG TRÌNH-L3</t>
  </si>
  <si>
    <t>ĐIỂM THI KĨ THUẬT NƯỚC CÔNG TRÌNH</t>
  </si>
  <si>
    <t>KĨ THUẬT NƯỚC CÔNG TRÌNH (2TC) THANG 10</t>
  </si>
  <si>
    <t>KĨ THUẬT NƯỚC CÔNG TRÌNH (2TC) (Điểm chữ)</t>
  </si>
  <si>
    <t>KĨ THUẬT NƯỚC CÔNG TRÌNH (Điểm 4)</t>
  </si>
  <si>
    <t>KĨ THUẬT NƯỚC CÔNG TRÌNH  ĐIỂM 4 (TEXT)</t>
  </si>
  <si>
    <t>KĨ THUẬT NƯỚC CÔNG TRÌNH (2TC) SỐ TC</t>
  </si>
  <si>
    <t>KĨ THUẬT NƯỚC CÔNG TRÌNH (2TC) TÍCH LŨY</t>
  </si>
  <si>
    <t>KỸ THUẬT ĐIỆN NƯỚC CÔNG TRÌNH THANG 10</t>
  </si>
  <si>
    <t>KỸ THUẬT ĐIỆN NƯỚC CÔNG TRÌNH THANG 10 TEXT</t>
  </si>
  <si>
    <t>KTĐ-NCT (Điểm chữ)</t>
  </si>
  <si>
    <t>KTĐ-NCT (Điểm 4) TEXT</t>
  </si>
  <si>
    <t>KTĐ-NCT (Điểm 4)</t>
  </si>
  <si>
    <t>KTĐ-NCT SỐ TC</t>
  </si>
  <si>
    <t>KTĐ-NCT SỐ TC TÍCH LŨY</t>
  </si>
  <si>
    <t>THI NGOẠI NGỮ 1 -L1</t>
  </si>
  <si>
    <t>THI NGOẠI NGỮ 1-L2</t>
  </si>
  <si>
    <t>THI NGOẠI NGỮ 1-L3</t>
  </si>
  <si>
    <t>ĐIỂM THI NGOẠI NGỮ 1</t>
  </si>
  <si>
    <t>NGOẠI NGỮ 1 (3TC)  THANG 10</t>
  </si>
  <si>
    <t>NGOẠI NGỮ 1 (3TC)  (Điểm chữ)</t>
  </si>
  <si>
    <t>NGOẠI NGỮ 1 (3TC)  (Điểm 4)</t>
  </si>
  <si>
    <t>NGOẠI NGỮ 1 (3TC)   ĐIỂM 4 (TEXT)</t>
  </si>
  <si>
    <t>NGOẠI NGỮ 1 (3TC)  SỐ TC</t>
  </si>
  <si>
    <t>NGOẠI NGỮ 1 (3TC)  TÍCH LŨY</t>
  </si>
  <si>
    <t>QĐXT NGÀY 17/4/2023</t>
  </si>
  <si>
    <t>THI LĐTL-L1</t>
  </si>
  <si>
    <t>THI LĐTL-L2</t>
  </si>
  <si>
    <t>THI LĐTL-L3</t>
  </si>
  <si>
    <t>LAO ĐỘNG TIỀN LƯƠNG (2TC) THANG 10</t>
  </si>
  <si>
    <t>LAO ĐỘNG TIỀN LƯƠNG (2TC) (Điểm chữ)</t>
  </si>
  <si>
    <t>LAO ĐỘNG TIỀN LƯƠNG (Điểm 4)</t>
  </si>
  <si>
    <t>LAO ĐỘNG TIỀN LƯƠNG  ĐIỂM 4 (TEXT)</t>
  </si>
  <si>
    <t>LAO ĐỘNG TIỀN LƯƠNG (2TC) SỐ TC</t>
  </si>
  <si>
    <t>LAO ĐỘNG TIỀN LƯƠNG (2TC) TÍCH LŨY</t>
  </si>
  <si>
    <t>THI CẤU TẠO KIẾN TRÚC -L1</t>
  </si>
  <si>
    <t>THI CẤU TẠO KIẾN TRÚC-L2</t>
  </si>
  <si>
    <t>THI CẤU TẠO KIẾN TRÚC-L3</t>
  </si>
  <si>
    <t>ĐIỂM THI CẤU TẠO KIẾN TRÚC</t>
  </si>
  <si>
    <t>CẤU TẠO KIẾN TRÚC (3TC) THANG 10</t>
  </si>
  <si>
    <t>CẤU TẠO KIẾN TRÚC (3TC)  THANG 10</t>
  </si>
  <si>
    <t>CẤU TẠO KIẾN TRÚC (3TC)  (Điểm chữ)</t>
  </si>
  <si>
    <t>CẤU TẠO KIẾN TRÚC (3TC)  (Điểm 4)</t>
  </si>
  <si>
    <t>CẤU TẠO KIẾN TRÚC (3TC)   ĐIỂM 4 (TEXT)</t>
  </si>
  <si>
    <t>CẤU TẠO KIẾN TRÚC (3TC)  SỐ TC</t>
  </si>
  <si>
    <t>CẤU TẠO KIẾN TRÚC (3TC)  TÍCH LŨY</t>
  </si>
  <si>
    <t>THI CẤP THOÁT NƯỚC-L1</t>
  </si>
  <si>
    <t>THI CẤP THOÁT NƯỚC-L2</t>
  </si>
  <si>
    <t>THI CẤP THOÁT NƯỚC-L3</t>
  </si>
  <si>
    <t>ĐIỂM THI CẤP THOÁT NƯỚC</t>
  </si>
  <si>
    <t>CẤP THOÁT NƯỚC (2TC) THANG 10</t>
  </si>
  <si>
    <t>CẤP THOÁT NƯỚC (2TC) THANG 10 TEXT</t>
  </si>
  <si>
    <t>CẤP THOÁT NƯỚC (2TC) (Điểm chữ)</t>
  </si>
  <si>
    <t>CẤP THOÁT NƯỚC (2TC) (Điểm 4)</t>
  </si>
  <si>
    <t>CẤP THOÁT NƯỚC (2TC) (TEXT)</t>
  </si>
  <si>
    <t>CẤP THOÁT NƯỚC (2TC) SỐ TC</t>
  </si>
  <si>
    <t>CẤP THOÁT NƯỚC (2TC) TÍCH LŨY</t>
  </si>
  <si>
    <t>THI KẾ TOÁN TCDN1-L1</t>
  </si>
  <si>
    <t>THI KẾ TOÁN TCDN1-L2</t>
  </si>
  <si>
    <t>THI KẾ TOÁN TCDN1-L3</t>
  </si>
  <si>
    <t>ĐIỂM THI KẾ TOÁN TCDN1</t>
  </si>
  <si>
    <t>KẾ TOÁN TCDN1 (Điểm 4)</t>
  </si>
  <si>
    <t>KẾ TOÁN TCDN1  ĐIỂM 4 (TEXT)</t>
  </si>
  <si>
    <t>THI VẼ XÂY DỰNG 2-L1</t>
  </si>
  <si>
    <t>THI VẼ XÂY DỰNG 2-L2</t>
  </si>
  <si>
    <t>THI VẼ XÂY DỰNG 2-L3</t>
  </si>
  <si>
    <t>ĐIỂM THI VẼ XÂY DỰNG 2</t>
  </si>
  <si>
    <t>VẼ XÂY DỰNG 2 (3TC) THANG 10</t>
  </si>
  <si>
    <t>VẼ XÂY DỰNG 2 (3TC)  THANG 10 TEXT</t>
  </si>
  <si>
    <t>VẼ XÂY DỰNG 2 (3TC)  (Điểm chữ)</t>
  </si>
  <si>
    <t>VẼ XÂY DỰNG 2 (3TC) (Điểm 4)</t>
  </si>
  <si>
    <t>VẼ XÂY DỰNG 2 (3TC)  (TEXT)</t>
  </si>
  <si>
    <t>VẼ XÂY DỰNG 2 (3TC) SỐ TC</t>
  </si>
  <si>
    <t>VẼ XÂY DỰNG 2 (3TC)  TÍCH LŨY</t>
  </si>
  <si>
    <t>QĐXT ngày 8/5/2023</t>
  </si>
  <si>
    <t>11CK090143</t>
  </si>
  <si>
    <t xml:space="preserve">Nguyễn Công </t>
  </si>
  <si>
    <t>QĐBTHT 103 21/3/2023</t>
  </si>
  <si>
    <t>THI ĐA KTTC -L1</t>
  </si>
  <si>
    <t>THI ĐA KTTC -L2</t>
  </si>
  <si>
    <t>THI ĐA KTTC-L3</t>
  </si>
  <si>
    <t>ĐIỂM THI ĐA KTTC</t>
  </si>
  <si>
    <t>ĐA KTTC(1TC) THANG 10</t>
  </si>
  <si>
    <t>ĐA KTTC(1TC) THANG 10 TEXT</t>
  </si>
  <si>
    <t>ĐA KTTC(1TC) (Điểm chữ)</t>
  </si>
  <si>
    <t>ĐA KTTC(1TC) (Điểm 4)</t>
  </si>
  <si>
    <t>ĐA KTTC(1TC) (TEXT)</t>
  </si>
  <si>
    <t>ĐA KTTC(1TC) SỐ TC</t>
  </si>
  <si>
    <t>ĐA KTTC(1TC) TÍCH LŨY</t>
  </si>
  <si>
    <t>THI ĐA TCTC -L1</t>
  </si>
  <si>
    <t>THI ĐA TCTC -L2</t>
  </si>
  <si>
    <t>THI ĐA TCTC-L3</t>
  </si>
  <si>
    <t>ĐIỂM THI ĐA TCTC</t>
  </si>
  <si>
    <t>ĐA TCTC (1TC) THANG 10</t>
  </si>
  <si>
    <t>ĐA TCTC  (1TC) THANG 10 TEXT</t>
  </si>
  <si>
    <t>ĐA TCTC  (1TC) (Điểm chữ)</t>
  </si>
  <si>
    <t>ĐA TCTC  (1TC) (Điểm 4)</t>
  </si>
  <si>
    <t>ĐA TCTC  (1TC) (TEXT)</t>
  </si>
  <si>
    <t>ĐA TCTC  (1TC) SỐ TC</t>
  </si>
  <si>
    <t>ĐA TCTC  (1TC) TÍCH LŨY</t>
  </si>
  <si>
    <t>QĐXT 226 NGÀY 5/6/2023</t>
  </si>
  <si>
    <t>THI CƠ HỌC ĐẤT - NỀN MÓNG -L1</t>
  </si>
  <si>
    <t>THI CƠ HỌC ĐẤT - NỀN MÓNG-L2</t>
  </si>
  <si>
    <t>THI CƠ HỌC ĐẤT - NỀN MÓNG-L3</t>
  </si>
  <si>
    <t>ĐIỂM THI CƠ HỌC ĐẤT - NỀN MÓNG</t>
  </si>
  <si>
    <t>CƠ HỌC ĐẤT - NỀN MÓNG (2TC)  THANG 10</t>
  </si>
  <si>
    <t>CƠ HỌC ĐẤT - NỀN MÓNG (2TC)  (Điểm chữ)</t>
  </si>
  <si>
    <t>CƠ HỌC ĐẤT - NỀN MÓNG (2TC)  (Điểm 4)</t>
  </si>
  <si>
    <t>CƠ HỌC ĐẤT - NỀN MÓNG (2TC)   ĐIỂM 4 (TEXT)</t>
  </si>
  <si>
    <t>CƠ HỌC ĐẤT - NỀN MÓNG (2TC)  SỐ TC</t>
  </si>
  <si>
    <t>THI CẤU TẠO KIẾN TRÚC NHÀ DÂN DỤNG-L1</t>
  </si>
  <si>
    <t>THI CẤU TẠO KIẾN TRÚC NHÀ DÂN DỤNG-L2</t>
  </si>
  <si>
    <t>THI CẤU TẠO KIẾN TRÚC NHÀ DÂN DỤNG-L3</t>
  </si>
  <si>
    <t>ĐIỂM THI CẤU TẠO KIẾN TRÚC NHÀ DÂN DỤNG</t>
  </si>
  <si>
    <t>CẤU TẠO KIẾN TRÚC NHÀ DÂN DỤNG (4TC) THANG 10</t>
  </si>
  <si>
    <t>CẤU TẠO KIẾN TRÚC NHÀ DÂN DỤNG (4TC) (Điểm chữ)</t>
  </si>
  <si>
    <t>CẤU TẠO KIẾN TRÚC NHÀ DÂN DỤNG (4TC) THANG 10 TEXT</t>
  </si>
  <si>
    <t>CẤU TẠO KIẾN TRÚC NHÀ DÂN DỤNG (4TC) (Điểm 4)</t>
  </si>
  <si>
    <t>CẤU TẠO KIẾN TRÚC NHÀ DÂN DỤNG (4TC) (TEXT)</t>
  </si>
  <si>
    <t>CẤU TẠO KIẾN TRÚC NHÀ DÂN DỤNG (4TC) SỐ TC</t>
  </si>
  <si>
    <t>CẤU TẠO KIẾN TRÚC NHÀ DÂN DỤNG (4TC) TÍCH LŨY</t>
  </si>
  <si>
    <t>THI KẾT CẤU BÊ TÔNG CỐT THÉP -L1</t>
  </si>
  <si>
    <t>THI KẾT CẤU BÊ TÔNG CỐT THÉP-L2</t>
  </si>
  <si>
    <t>THI KẾT CẤU BÊ TÔNG CỐT THÉP-L3</t>
  </si>
  <si>
    <t>ĐIỂM THI KẾT CẤU BÊ TÔNG CỐT THÉP</t>
  </si>
  <si>
    <t>KẾT CẤU BÊ TÔNG CỐT THÉP (3TC) THANG 10</t>
  </si>
  <si>
    <t>KẾT CẤU BÊ TÔNG CỐT THÉP (3TC)  THANG 10</t>
  </si>
  <si>
    <t>KẾT CẤU BÊ TÔNG CỐT THÉP(3TC)  (Điểm chữ)</t>
  </si>
  <si>
    <t>KẾT CẤU BÊ TÔNG CỐT THÉP (3TC)  (Điểm 4)</t>
  </si>
  <si>
    <t>KẾT CẤU BÊ TÔNG CỐT THÉP (3TC)   ĐIỂM 4 (TEXT)</t>
  </si>
  <si>
    <t>KẾT CẤU BÊ TÔNG CỐT THÉP (3TC)  SỐ TC</t>
  </si>
  <si>
    <t>KẾT CẤU BÊ TÔNG CỐT THÉP (3TC)  TÍCH LŨY</t>
  </si>
  <si>
    <t>THI THUẾ-L1</t>
  </si>
  <si>
    <t>THI THUẾ-L2</t>
  </si>
  <si>
    <t>THI THUẾ-L3</t>
  </si>
  <si>
    <t>ĐIỂM THI THUẾ</t>
  </si>
  <si>
    <t>THUẾ (2TC) THANG 10</t>
  </si>
  <si>
    <t>THUẾ (2TC) (Điểm chữ)</t>
  </si>
  <si>
    <t>THUẾ(Điểm 4)</t>
  </si>
  <si>
    <t>THUẾ  ĐIỂM 4 (TEXT)</t>
  </si>
  <si>
    <t>THUẾ (2TC) SỐ TC</t>
  </si>
  <si>
    <t>THUẾ (2TC) TÍCH LŨY</t>
  </si>
  <si>
    <t>THI AUTOCAD -L1</t>
  </si>
  <si>
    <t>THI AUTOCAD-L2</t>
  </si>
  <si>
    <t>THI AUTOCAD-L3</t>
  </si>
  <si>
    <t>ĐIỂM THI AUTOCAD</t>
  </si>
  <si>
    <t>AUTOCAD (2TC) THANG 10</t>
  </si>
  <si>
    <t>AUTOCAD (2TC) THANG 10 TEXT</t>
  </si>
  <si>
    <t>AUTOCAD (2TC) (Điểm chữ)</t>
  </si>
  <si>
    <t>AUTOCAD (2TC) (Điểm 4)</t>
  </si>
  <si>
    <t>AUTOCAD (2TC) (TEXT)</t>
  </si>
  <si>
    <t>AUTOCAD (2TC) SỐ TC</t>
  </si>
  <si>
    <t>AUTOCAD (2TC) TÍCH LŨY</t>
  </si>
  <si>
    <t>THI TÀI CHÍNH DOANH NGHIỆP 1-L1</t>
  </si>
  <si>
    <t>THI TÀI CHÍNH DOANH NGHIỆP 1-L2</t>
  </si>
  <si>
    <t>THI TÀI CHÍNH DOANH NGHIỆP 1-L3</t>
  </si>
  <si>
    <t>ĐIỂM THI TÀI CHÍNH DOANH NGHIỆP 1</t>
  </si>
  <si>
    <t>TÀI CHÍNH DOANH NGHIỆP 1 (2TC) THANG 10</t>
  </si>
  <si>
    <t>TÀI CHÍNH DOANH NGHIỆP 1 (2TC) (Điểm chữ)</t>
  </si>
  <si>
    <t>TÀI CHÍNH DOANH NGHIỆP 1 (Điểm 4)</t>
  </si>
  <si>
    <t>TÀI CHÍNH DOANH NGHIỆP 1 (TEXT)</t>
  </si>
  <si>
    <t>TÀI CHÍNH DOANH NGHIỆP 1 (2TC) SỐ TC</t>
  </si>
  <si>
    <t>TÀI CHÍNH DOANH NGHIỆP 1 (2TC) TÍCH LŨY</t>
  </si>
  <si>
    <t>THI KĨ THUẬT ĐIỆN CÔNG TRÌNH-L1</t>
  </si>
  <si>
    <t>KĨ THUẬT ĐIỆN CÔNG TRÌNH (2TC) THANG 10 TEXT</t>
  </si>
  <si>
    <t>KĨ THUẬT ĐIỆN CÔNG TRÌNH (2TC) (Điểm 4)</t>
  </si>
  <si>
    <t>KĨ THUẬT ĐIỆN CÔNG TRÌNH (2TC) (TEXT)</t>
  </si>
  <si>
    <t>THI KIẾN TRÚC CÔNG TRÌNH DÂN DỤNG-L1</t>
  </si>
  <si>
    <t>THI KIẾN TRÚC CÔNG TRÌNH DÂN DỤNG-L2</t>
  </si>
  <si>
    <t>THI KIẾN TRÚC CÔNG TRÌNH DÂN DỤNG-L3</t>
  </si>
  <si>
    <t>ĐIỂM THI KIẾN TRÚC CÔNG TRÌNH DÂN DỤNG</t>
  </si>
  <si>
    <t>KIẾN TRÚC CÔNG TRÌNH DÂN DỤNG (3TC) THANG 10</t>
  </si>
  <si>
    <t>KIẾN TRÚC CÔNG TRÌNH DÂN DỤNG (3TC)  THANG 10 TEXT</t>
  </si>
  <si>
    <t>KIẾN TRÚC CÔNG TRÌNH DÂN DỤNG (3TC)  (Điểm chữ)</t>
  </si>
  <si>
    <t>KIẾN TRÚC CÔNG TRÌNH DÂN DỤNG (3TC) (Điểm 4)</t>
  </si>
  <si>
    <t>KIẾN TRÚC CÔNG TRÌNH DÂN DỤNG (3TC)  (TEXT)</t>
  </si>
  <si>
    <t>KIẾN TRÚC CÔNG TRÌNH DÂN DỤNG (3TC) SỐ TC</t>
  </si>
  <si>
    <t>KIẾN TRÚC CÔNG TRÌNH DÂN DỤNG (3TC)  TÍCH LŨY</t>
  </si>
  <si>
    <t>THI TTKTV -L1</t>
  </si>
  <si>
    <t>THI TTKTV -L2</t>
  </si>
  <si>
    <t>THI TTKTV-L3</t>
  </si>
  <si>
    <t>ĐIỂM THI TTKTV</t>
  </si>
  <si>
    <t>TTKTV (4TC) THANG 10</t>
  </si>
  <si>
    <t>TTKTV (4TC) THANG 10 TEXT</t>
  </si>
  <si>
    <t>TTKTV (4TC) (Điểm chữ)</t>
  </si>
  <si>
    <t>TTKTV (4TC) (Điểm 4)</t>
  </si>
  <si>
    <t>TTKTV (4TC) (TEXT)</t>
  </si>
  <si>
    <t>TTKTV (4TC) SỐ TC</t>
  </si>
  <si>
    <t>TTKTV (4TC) TÍCH LŨY</t>
  </si>
  <si>
    <t xml:space="preserve">ĐIỂM GVHD </t>
  </si>
  <si>
    <t xml:space="preserve">ĐIỂM BV ĐATN </t>
  </si>
  <si>
    <t>ĐATN (Điểm 10)</t>
  </si>
  <si>
    <t>ĐATN (Điểm 10) TEXT</t>
  </si>
  <si>
    <t>ĐATN (Điểm chữ)</t>
  </si>
  <si>
    <t>ĐATN (Điểm 4)</t>
  </si>
  <si>
    <t>ĐATN - TEXT</t>
  </si>
  <si>
    <t>ĐATN (5TC)</t>
  </si>
  <si>
    <t>TBC HỌC KỲ 2 TEXT</t>
  </si>
  <si>
    <t>TIN HỌC (2TC) THANG 10</t>
  </si>
  <si>
    <t>GIÁO DỤC CHÍNH TRỊ (2TC) THANG 10</t>
  </si>
  <si>
    <t>GIÁO DỤC CHÍNH TRỊ (2TC) THANG 10 TEXT</t>
  </si>
  <si>
    <t>GIÁO DỤC CHÍNH TRỊ (2TC) SỐ TC</t>
  </si>
  <si>
    <t>GIÁO DỤC CHÍNH TRỊ (2TC) TÍCH LŨY</t>
  </si>
  <si>
    <t>TIN HỌC (2TC) THANG 10 TEXT</t>
  </si>
  <si>
    <t>TIN HỌC (2TC) (Điểm chữ)</t>
  </si>
  <si>
    <t>TIN HỌC (2TC) (Điểm 4)</t>
  </si>
  <si>
    <t>TIN HỌC (2TC) (TEXT)</t>
  </si>
  <si>
    <t>TIN HỌC (2TC) SỐ TC</t>
  </si>
  <si>
    <t>TIN HỌC (2TC) TÍCH LŨY</t>
  </si>
  <si>
    <t>AUTOCAD (3TC) THANG 10</t>
  </si>
  <si>
    <t>AUTOCAD (3TC) THANG 10 TEXT</t>
  </si>
  <si>
    <t>AUTOCAD (3TC) (Điểm chữ)</t>
  </si>
  <si>
    <t>AUTOCAD (3TC) (Điểm 4)</t>
  </si>
  <si>
    <t>AUTOCAD (3TC) (TEXT)</t>
  </si>
  <si>
    <t>AUTOCAD (3TC) SỐ TC</t>
  </si>
  <si>
    <t>AUTOCAD (3TC) TÍCH LŨY</t>
  </si>
  <si>
    <t>THI KẾ TOÁN TÀI CHÍNH DOANH NGHIỆP 2-L1</t>
  </si>
  <si>
    <t>THI  KẾ TOÁN TÀI CHÍNH DOANH NGHIỆP 2-L2</t>
  </si>
  <si>
    <t>THI  KẾ TOÁN TÀI CHÍNH DOANH NGHIỆP 2-L3</t>
  </si>
  <si>
    <t>ĐIỂM  KẾ TOÁN THI TÀI CHÍNH DOANH NGHIỆP 2</t>
  </si>
  <si>
    <t xml:space="preserve"> KẾ TOÁN TÀI CHÍNH DOANH NGHIỆP2 (4TC) THANG 10</t>
  </si>
  <si>
    <t xml:space="preserve"> KẾ TOÁN TÀI CHÍNH DOANH NGHIỆP 2 (4TC) THANG 10</t>
  </si>
  <si>
    <t xml:space="preserve"> KẾ TOÁN TÀI CHÍNH DOANH NGHIỆP 2 (4TC) (Điểm chữ)</t>
  </si>
  <si>
    <t xml:space="preserve"> KẾ TOÁN TÀI CHÍNH DOANH NGHIỆP 2 (4TC) (Điểm 4)</t>
  </si>
  <si>
    <t xml:space="preserve"> KẾ TOÁN TÀI CHÍNH DOANH NGHIỆP 2 (4TC)(TEXT)</t>
  </si>
  <si>
    <t xml:space="preserve"> KẾ TOÁN TÀI CHÍNH DOANH NGHIỆP 2 (4TC) SỐ TC</t>
  </si>
  <si>
    <t xml:space="preserve"> KẾ TOÁN TÀI CHÍNH DOANH NGHIỆP 2 (4TC) TÍCH LŨY</t>
  </si>
  <si>
    <t>THI  PLXD-L2</t>
  </si>
  <si>
    <t>THI  PLXD-L3</t>
  </si>
  <si>
    <t>ĐIỂM THI  PLXD</t>
  </si>
  <si>
    <t xml:space="preserve"> PLXD (2TC) THANG 10</t>
  </si>
  <si>
    <t xml:space="preserve"> PLXD (2TC) THANG 10 TEXT</t>
  </si>
  <si>
    <t xml:space="preserve"> PLXD (2TC) (Điểm chữ)</t>
  </si>
  <si>
    <t xml:space="preserve"> PLXD (2TC) (Điểm 4)</t>
  </si>
  <si>
    <t xml:space="preserve"> PLXD (2TC) (TEXT)</t>
  </si>
  <si>
    <t xml:space="preserve"> PLXD (2TC) SỐ TC</t>
  </si>
  <si>
    <t xml:space="preserve"> PLXD (2TC) TÍCH LŨY</t>
  </si>
  <si>
    <t>TBC HỌC KỲ 2 (THANG 10)</t>
  </si>
  <si>
    <t>TBC HỌC KỲ 2 (THANG 10) TEXT 4</t>
  </si>
  <si>
    <t>TBC HỌC KỲ 2 (THANG 4)</t>
  </si>
  <si>
    <t>TBC HỌC KỲ 2 -TEXT</t>
  </si>
  <si>
    <t>KẾ TOÁN TCDN1 (4TC) THANG 10</t>
  </si>
  <si>
    <t>KẾ TOÁN TCDN1 (4TC) (Điểm chữ)</t>
  </si>
  <si>
    <t>KẾ TOÁN TCDN1 (4TC) SỐ TC</t>
  </si>
  <si>
    <t>KẾ TOÁN TCDN1 (4TC) TÍCH LŨY</t>
  </si>
  <si>
    <t>ĐIỂM THI LĐTL</t>
  </si>
  <si>
    <t>R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</si>
</sst>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0"/>
      <name val="Arial"/>
    </font>
    <font>
      <sz val="13.5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  <charset val="163"/>
    </font>
    <font>
      <sz val="13"/>
      <color theme="1"/>
      <name val="Times New Roman"/>
      <family val="1"/>
    </font>
    <font>
      <sz val="10"/>
      <name val="Arial"/>
      <family val="2"/>
    </font>
    <font>
      <b/>
      <sz val="13.5"/>
      <color rgb="FF0000CC"/>
      <name val="Times New Roman"/>
      <family val="1"/>
    </font>
    <font>
      <i/>
      <sz val="13.5"/>
      <name val="Times New Roman"/>
      <family val="1"/>
    </font>
    <font>
      <b/>
      <sz val="13.5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13"/>
      <name val="Times New Roman"/>
      <family val="1"/>
      <charset val="163"/>
    </font>
    <font>
      <b/>
      <sz val="13"/>
      <color rgb="FFFF0000"/>
      <name val="Times New Roman"/>
      <family val="1"/>
    </font>
    <font>
      <b/>
      <sz val="12.5"/>
      <name val="Times New Roman"/>
      <family val="1"/>
    </font>
    <font>
      <b/>
      <sz val="13.5"/>
      <name val="Times New Roman"/>
      <family val="1"/>
      <charset val="163"/>
    </font>
    <font>
      <sz val="13.5"/>
      <color rgb="FFFF0000"/>
      <name val="Times New Roman"/>
      <family val="1"/>
    </font>
    <font>
      <sz val="13.5"/>
      <color rgb="FF0000CC"/>
      <name val="Times New Roman"/>
      <family val="1"/>
      <charset val="163"/>
    </font>
    <font>
      <sz val="13.5"/>
      <name val="Times New Roman"/>
      <family val="1"/>
      <charset val="163"/>
    </font>
    <font>
      <sz val="10"/>
      <color rgb="FFFF0000"/>
      <name val="Times New Roman"/>
      <family val="1"/>
    </font>
    <font>
      <b/>
      <sz val="13"/>
      <name val="Times New Roman"/>
      <family val="1"/>
    </font>
    <font>
      <sz val="13.5"/>
      <color theme="1"/>
      <name val="Times New Roman"/>
      <family val="1"/>
    </font>
    <font>
      <sz val="13"/>
      <color rgb="FFFF0000"/>
      <name val="Times New Roman"/>
      <family val="1"/>
      <charset val="163"/>
    </font>
    <font>
      <b/>
      <sz val="13.5"/>
      <color theme="1"/>
      <name val="Times New Roman"/>
      <family val="1"/>
    </font>
    <font>
      <sz val="8"/>
      <color theme="1"/>
      <name val="Times New Roman"/>
      <family val="1"/>
    </font>
    <font>
      <i/>
      <sz val="13"/>
      <name val="Times New Roman"/>
      <family val="1"/>
    </font>
    <font>
      <b/>
      <sz val="13.5"/>
      <color rgb="FFFF00FF"/>
      <name val="Times New Roman"/>
      <family val="1"/>
    </font>
    <font>
      <sz val="13.5"/>
      <color theme="8" tint="-0.499984740745262"/>
      <name val="Times New Roman"/>
      <family val="1"/>
      <charset val="163"/>
    </font>
    <font>
      <i/>
      <sz val="13.5"/>
      <color theme="1"/>
      <name val="Times New Roman"/>
      <family val="1"/>
    </font>
    <font>
      <b/>
      <sz val="13"/>
      <color rgb="FFFF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  <charset val="163"/>
    </font>
    <font>
      <b/>
      <sz val="13.5"/>
      <color rgb="FF0000CC"/>
      <name val="Times New Roman"/>
      <family val="1"/>
      <charset val="163"/>
    </font>
    <font>
      <b/>
      <sz val="13.5"/>
      <color rgb="FFFF0000"/>
      <name val="Times New Roman"/>
      <family val="1"/>
      <charset val="163"/>
    </font>
    <font>
      <b/>
      <sz val="13.5"/>
      <color rgb="FF0000FF"/>
      <name val="Times New Roman"/>
      <family val="1"/>
      <charset val="163"/>
    </font>
    <font>
      <sz val="13"/>
      <name val="Times New Roman"/>
      <family val="1"/>
      <charset val="163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9" fillId="0" borderId="2" xfId="0" applyFont="1" applyBorder="1" applyAlignment="1">
      <alignment textRotation="90"/>
    </xf>
    <xf numFmtId="49" fontId="6" fillId="0" borderId="1" xfId="2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164" fontId="18" fillId="6" borderId="1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64" fontId="15" fillId="6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11" fillId="0" borderId="1" xfId="0" applyNumberFormat="1" applyFont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textRotation="90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17" fillId="0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49" fontId="24" fillId="0" borderId="1" xfId="2" applyNumberFormat="1" applyFont="1" applyFill="1" applyBorder="1" applyAlignment="1">
      <alignment horizontal="left"/>
    </xf>
    <xf numFmtId="2" fontId="26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90"/>
    </xf>
    <xf numFmtId="0" fontId="8" fillId="2" borderId="2" xfId="0" applyFont="1" applyFill="1" applyBorder="1" applyAlignment="1">
      <alignment textRotation="90"/>
    </xf>
    <xf numFmtId="0" fontId="2" fillId="2" borderId="2" xfId="0" applyFont="1" applyFill="1" applyBorder="1" applyAlignment="1">
      <alignment textRotation="90"/>
    </xf>
    <xf numFmtId="0" fontId="1" fillId="0" borderId="2" xfId="0" applyFont="1" applyBorder="1" applyAlignment="1">
      <alignment horizontal="center" textRotation="90"/>
    </xf>
    <xf numFmtId="0" fontId="10" fillId="3" borderId="2" xfId="0" applyFont="1" applyFill="1" applyBorder="1" applyAlignment="1">
      <alignment textRotation="90"/>
    </xf>
    <xf numFmtId="0" fontId="2" fillId="3" borderId="2" xfId="0" applyFont="1" applyFill="1" applyBorder="1" applyAlignment="1">
      <alignment textRotation="90"/>
    </xf>
    <xf numFmtId="0" fontId="11" fillId="2" borderId="2" xfId="0" applyFont="1" applyFill="1" applyBorder="1" applyAlignment="1">
      <alignment horizontal="center" textRotation="90"/>
    </xf>
    <xf numFmtId="0" fontId="9" fillId="4" borderId="2" xfId="0" applyFont="1" applyFill="1" applyBorder="1" applyAlignment="1">
      <alignment textRotation="90"/>
    </xf>
    <xf numFmtId="0" fontId="9" fillId="5" borderId="2" xfId="0" applyFont="1" applyFill="1" applyBorder="1" applyAlignment="1">
      <alignment textRotation="90"/>
    </xf>
    <xf numFmtId="0" fontId="12" fillId="0" borderId="2" xfId="0" applyFont="1" applyBorder="1" applyAlignment="1">
      <alignment horizontal="center" textRotation="90"/>
    </xf>
    <xf numFmtId="0" fontId="13" fillId="0" borderId="2" xfId="0" applyFont="1" applyBorder="1" applyAlignment="1">
      <alignment horizontal="center" textRotation="90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textRotation="90"/>
    </xf>
    <xf numFmtId="0" fontId="20" fillId="0" borderId="2" xfId="0" applyFont="1" applyBorder="1" applyAlignment="1">
      <alignment horizontal="center" textRotation="90"/>
    </xf>
    <xf numFmtId="0" fontId="1" fillId="0" borderId="2" xfId="0" applyFont="1" applyBorder="1"/>
    <xf numFmtId="164" fontId="19" fillId="2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center" textRotation="90"/>
    </xf>
    <xf numFmtId="1" fontId="20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textRotation="90"/>
    </xf>
    <xf numFmtId="0" fontId="25" fillId="5" borderId="1" xfId="0" applyFont="1" applyFill="1" applyBorder="1" applyAlignment="1">
      <alignment horizontal="center" textRotation="9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textRotation="90"/>
    </xf>
    <xf numFmtId="0" fontId="1" fillId="3" borderId="0" xfId="0" applyFont="1" applyFill="1"/>
    <xf numFmtId="1" fontId="1" fillId="0" borderId="2" xfId="0" applyNumberFormat="1" applyFont="1" applyBorder="1" applyAlignment="1">
      <alignment horizontal="center" textRotation="90"/>
    </xf>
    <xf numFmtId="1" fontId="1" fillId="0" borderId="2" xfId="0" applyNumberFormat="1" applyFont="1" applyBorder="1" applyAlignment="1">
      <alignment textRotation="90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1" fontId="2" fillId="0" borderId="1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textRotation="90"/>
    </xf>
    <xf numFmtId="164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/>
    </xf>
    <xf numFmtId="14" fontId="6" fillId="0" borderId="1" xfId="2" quotePrefix="1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textRotation="90"/>
    </xf>
    <xf numFmtId="164" fontId="1" fillId="0" borderId="2" xfId="0" applyNumberFormat="1" applyFont="1" applyBorder="1" applyAlignment="1">
      <alignment textRotation="90"/>
    </xf>
    <xf numFmtId="164" fontId="1" fillId="0" borderId="0" xfId="0" applyNumberFormat="1" applyFont="1"/>
    <xf numFmtId="164" fontId="15" fillId="9" borderId="1" xfId="0" applyNumberFormat="1" applyFont="1" applyFill="1" applyBorder="1" applyAlignment="1">
      <alignment horizontal="center"/>
    </xf>
    <xf numFmtId="164" fontId="17" fillId="9" borderId="1" xfId="0" applyNumberFormat="1" applyFont="1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1" fontId="1" fillId="11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24" fillId="0" borderId="0" xfId="2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6" borderId="0" xfId="0" applyNumberFormat="1" applyFont="1" applyFill="1" applyBorder="1" applyAlignment="1">
      <alignment horizontal="center"/>
    </xf>
    <xf numFmtId="164" fontId="18" fillId="6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textRotation="90"/>
    </xf>
    <xf numFmtId="164" fontId="16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textRotation="90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164" fontId="16" fillId="0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textRotation="90"/>
    </xf>
    <xf numFmtId="164" fontId="1" fillId="12" borderId="1" xfId="0" applyNumberFormat="1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/>
    </xf>
    <xf numFmtId="164" fontId="1" fillId="13" borderId="1" xfId="0" applyNumberFormat="1" applyFont="1" applyFill="1" applyBorder="1" applyAlignment="1">
      <alignment horizontal="center"/>
    </xf>
    <xf numFmtId="1" fontId="1" fillId="13" borderId="1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/>
    </xf>
    <xf numFmtId="0" fontId="34" fillId="2" borderId="2" xfId="0" applyFont="1" applyFill="1" applyBorder="1" applyAlignment="1">
      <alignment textRotation="90"/>
    </xf>
    <xf numFmtId="0" fontId="2" fillId="14" borderId="2" xfId="0" applyFont="1" applyFill="1" applyBorder="1" applyAlignment="1">
      <alignment textRotation="90"/>
    </xf>
    <xf numFmtId="0" fontId="15" fillId="14" borderId="2" xfId="0" applyFont="1" applyFill="1" applyBorder="1" applyAlignment="1">
      <alignment textRotation="90"/>
    </xf>
    <xf numFmtId="0" fontId="9" fillId="7" borderId="1" xfId="0" applyFont="1" applyFill="1" applyBorder="1" applyAlignment="1">
      <alignment horizontal="center" textRotation="90"/>
    </xf>
    <xf numFmtId="0" fontId="23" fillId="3" borderId="2" xfId="0" applyFont="1" applyFill="1" applyBorder="1" applyAlignment="1">
      <alignment textRotation="90"/>
    </xf>
    <xf numFmtId="0" fontId="6" fillId="7" borderId="4" xfId="0" applyFont="1" applyFill="1" applyBorder="1" applyAlignment="1">
      <alignment horizontal="left"/>
    </xf>
    <xf numFmtId="164" fontId="32" fillId="0" borderId="9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/>
    <xf numFmtId="164" fontId="1" fillId="0" borderId="1" xfId="0" applyNumberFormat="1" applyFont="1" applyFill="1" applyBorder="1"/>
    <xf numFmtId="1" fontId="32" fillId="0" borderId="10" xfId="0" applyNumberFormat="1" applyFont="1" applyFill="1" applyBorder="1" applyAlignment="1" applyProtection="1">
      <alignment horizontal="center"/>
    </xf>
    <xf numFmtId="164" fontId="32" fillId="7" borderId="9" xfId="0" applyNumberFormat="1" applyFont="1" applyFill="1" applyBorder="1" applyAlignment="1" applyProtection="1">
      <alignment horizontal="center"/>
    </xf>
    <xf numFmtId="1" fontId="32" fillId="7" borderId="10" xfId="0" applyNumberFormat="1" applyFont="1" applyFill="1" applyBorder="1" applyAlignment="1" applyProtection="1">
      <alignment horizontal="center"/>
    </xf>
    <xf numFmtId="164" fontId="32" fillId="10" borderId="9" xfId="0" applyNumberFormat="1" applyFont="1" applyFill="1" applyBorder="1" applyAlignment="1" applyProtection="1">
      <alignment horizontal="center"/>
    </xf>
    <xf numFmtId="1" fontId="32" fillId="10" borderId="10" xfId="0" applyNumberFormat="1" applyFont="1" applyFill="1" applyBorder="1" applyAlignment="1" applyProtection="1">
      <alignment horizontal="center"/>
    </xf>
    <xf numFmtId="164" fontId="1" fillId="0" borderId="2" xfId="0" applyNumberFormat="1" applyFont="1" applyFill="1" applyBorder="1" applyAlignment="1">
      <alignment textRotation="90"/>
    </xf>
    <xf numFmtId="164" fontId="1" fillId="9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28" fillId="0" borderId="1" xfId="0" applyNumberFormat="1" applyFont="1" applyFill="1" applyBorder="1" applyAlignment="1">
      <alignment horizontal="center" textRotation="90"/>
    </xf>
    <xf numFmtId="164" fontId="9" fillId="0" borderId="1" xfId="0" applyNumberFormat="1" applyFont="1" applyFill="1" applyBorder="1" applyAlignment="1">
      <alignment horizontal="center" textRotation="90"/>
    </xf>
    <xf numFmtId="0" fontId="1" fillId="9" borderId="1" xfId="0" applyFont="1" applyFill="1" applyBorder="1"/>
    <xf numFmtId="0" fontId="35" fillId="0" borderId="2" xfId="0" applyFont="1" applyBorder="1" applyAlignment="1">
      <alignment horizontal="center" vertical="justify" textRotation="90"/>
    </xf>
    <xf numFmtId="0" fontId="36" fillId="0" borderId="2" xfId="0" applyFont="1" applyBorder="1" applyAlignment="1">
      <alignment textRotation="90"/>
    </xf>
    <xf numFmtId="0" fontId="15" fillId="0" borderId="2" xfId="0" applyFont="1" applyBorder="1" applyAlignment="1">
      <alignment textRotation="90"/>
    </xf>
    <xf numFmtId="0" fontId="8" fillId="2" borderId="2" xfId="0" applyFont="1" applyFill="1" applyBorder="1" applyAlignment="1">
      <alignment horizontal="center" vertical="justify" textRotation="90"/>
    </xf>
    <xf numFmtId="0" fontId="9" fillId="0" borderId="2" xfId="0" applyFont="1" applyBorder="1" applyAlignment="1">
      <alignment horizontal="center" vertical="justify" textRotation="90"/>
    </xf>
    <xf numFmtId="0" fontId="37" fillId="15" borderId="2" xfId="0" applyFont="1" applyFill="1" applyBorder="1" applyAlignment="1">
      <alignment horizontal="center" textRotation="90"/>
    </xf>
    <xf numFmtId="0" fontId="29" fillId="0" borderId="11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1" fillId="2" borderId="11" xfId="0" applyFont="1" applyFill="1" applyBorder="1" applyAlignment="1">
      <alignment horizontal="center" textRotation="90"/>
    </xf>
    <xf numFmtId="164" fontId="18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" fontId="18" fillId="15" borderId="1" xfId="0" applyNumberFormat="1" applyFont="1" applyFill="1" applyBorder="1" applyAlignment="1">
      <alignment horizontal="center"/>
    </xf>
    <xf numFmtId="164" fontId="16" fillId="8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/>
    </xf>
    <xf numFmtId="164" fontId="15" fillId="8" borderId="1" xfId="0" applyNumberFormat="1" applyFont="1" applyFill="1" applyBorder="1" applyAlignment="1">
      <alignment horizontal="center"/>
    </xf>
    <xf numFmtId="164" fontId="17" fillId="8" borderId="1" xfId="0" applyNumberFormat="1" applyFont="1" applyFill="1" applyBorder="1" applyAlignment="1">
      <alignment horizontal="center"/>
    </xf>
    <xf numFmtId="2" fontId="17" fillId="8" borderId="1" xfId="0" applyNumberFormat="1" applyFont="1" applyFill="1" applyBorder="1" applyAlignment="1">
      <alignment horizontal="center"/>
    </xf>
    <xf numFmtId="164" fontId="18" fillId="8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4" xfId="2"/>
    <cellStyle name="Normal 5" xfId="3"/>
    <cellStyle name="Normal 6" xfId="4"/>
    <cellStyle name="Normal 7" xfId="5"/>
    <cellStyle name="Normal 8" xfId="6"/>
  </cellStyles>
  <dxfs count="138">
    <dxf>
      <font>
        <color rgb="FFCC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CC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CC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CC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CC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CC00FF"/>
      </font>
    </dxf>
    <dxf>
      <font>
        <condense val="0"/>
        <extend val="0"/>
        <color rgb="FF9C0006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auto="1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00"/>
      </font>
    </dxf>
    <dxf>
      <font>
        <color rgb="FFFF0000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  <dxf>
      <font>
        <color rgb="FFFF00FF"/>
      </font>
    </dxf>
  </dxfs>
  <tableStyles count="0" defaultTableStyle="TableStyleMedium9" defaultPivotStyle="PivotStyleLight16"/>
  <colors>
    <mruColors>
      <color rgb="FFFF00FF"/>
      <color rgb="FFFFFF00"/>
      <color rgb="FF00FFFF"/>
      <color rgb="FFCCECFF"/>
      <color rgb="FF0000CC"/>
      <color rgb="FF99CCFF"/>
      <color rgb="FF66CCFF"/>
      <color rgb="FF009900"/>
      <color rgb="FF3366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90"/>
  <sheetViews>
    <sheetView zoomScale="85" zoomScaleNormal="85" workbookViewId="0">
      <pane xSplit="5" ySplit="1" topLeftCell="GV7" activePane="bottomRight" state="frozen"/>
      <selection activeCell="GZ2" sqref="GZ2:HP37"/>
      <selection pane="topRight" activeCell="GZ2" sqref="GZ2:HP37"/>
      <selection pane="bottomLeft" activeCell="GZ2" sqref="GZ2:HP37"/>
      <selection pane="bottomRight" activeCell="HE1" sqref="HE1:HS1048576"/>
    </sheetView>
  </sheetViews>
  <sheetFormatPr defaultRowHeight="17.25"/>
  <cols>
    <col min="1" max="1" width="7.5703125" style="1" customWidth="1"/>
    <col min="2" max="2" width="10.28515625" style="1" customWidth="1"/>
    <col min="3" max="3" width="14.85546875" style="1" customWidth="1"/>
    <col min="4" max="4" width="23.285156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9.85546875" style="1" customWidth="1"/>
    <col min="9" max="9" width="29.42578125" style="1" customWidth="1"/>
    <col min="10" max="10" width="5.7109375" style="140" customWidth="1"/>
    <col min="11" max="11" width="5.7109375" style="1" customWidth="1"/>
    <col min="12" max="12" width="5" style="1" customWidth="1"/>
    <col min="13" max="13" width="6" style="1" customWidth="1"/>
    <col min="14" max="14" width="5.7109375" style="1" customWidth="1"/>
    <col min="15" max="16" width="5.140625" style="1" customWidth="1"/>
    <col min="17" max="17" width="5.140625" style="79" customWidth="1"/>
    <col min="18" max="18" width="4.85546875" style="1" customWidth="1"/>
    <col min="19" max="19" width="5.5703125" style="1" customWidth="1"/>
    <col min="20" max="20" width="6.42578125" style="1" customWidth="1"/>
    <col min="21" max="21" width="5.140625" style="1" customWidth="1"/>
    <col min="22" max="22" width="5.85546875" style="1" customWidth="1"/>
    <col min="23" max="26" width="5.85546875" style="83" customWidth="1"/>
    <col min="27" max="93" width="5.85546875" style="1" customWidth="1"/>
    <col min="94" max="98" width="7.140625" style="1" customWidth="1"/>
    <col min="99" max="99" width="15.7109375" style="1" customWidth="1"/>
    <col min="100" max="104" width="7.140625" style="1" customWidth="1"/>
    <col min="105" max="135" width="6" style="40" customWidth="1"/>
    <col min="136" max="137" width="5.42578125" style="40" customWidth="1"/>
    <col min="138" max="138" width="5.42578125" style="156" customWidth="1"/>
    <col min="139" max="147" width="5.42578125" style="40" customWidth="1"/>
    <col min="148" max="159" width="6" style="40" customWidth="1"/>
    <col min="160" max="171" width="5" style="40" customWidth="1"/>
    <col min="172" max="180" width="7" style="40" customWidth="1"/>
    <col min="181" max="183" width="7" style="1" customWidth="1"/>
    <col min="184" max="195" width="6.140625" style="1" customWidth="1"/>
    <col min="196" max="207" width="5.42578125" style="1" customWidth="1"/>
    <col min="208" max="16384" width="9.140625" style="1"/>
  </cols>
  <sheetData>
    <row r="1" spans="1:212" s="66" customFormat="1" ht="171.75" customHeight="1">
      <c r="A1" s="51" t="s">
        <v>0</v>
      </c>
      <c r="B1" s="51" t="s">
        <v>2</v>
      </c>
      <c r="C1" s="51" t="s">
        <v>1</v>
      </c>
      <c r="D1" s="75" t="s">
        <v>3</v>
      </c>
      <c r="E1" s="76" t="s">
        <v>4</v>
      </c>
      <c r="F1" s="51" t="s">
        <v>5</v>
      </c>
      <c r="G1" s="51" t="s">
        <v>6</v>
      </c>
      <c r="H1" s="51" t="s">
        <v>7</v>
      </c>
      <c r="I1" s="51" t="s">
        <v>10</v>
      </c>
      <c r="J1" s="137" t="s">
        <v>11</v>
      </c>
      <c r="K1" s="78" t="s">
        <v>12</v>
      </c>
      <c r="L1" s="53" t="s">
        <v>13</v>
      </c>
      <c r="M1" s="54" t="s">
        <v>14</v>
      </c>
      <c r="N1" s="54" t="s">
        <v>15</v>
      </c>
      <c r="O1" s="9" t="s">
        <v>16</v>
      </c>
      <c r="P1" s="52" t="s">
        <v>17</v>
      </c>
      <c r="Q1" s="78" t="s">
        <v>18</v>
      </c>
      <c r="R1" s="53" t="s">
        <v>19</v>
      </c>
      <c r="S1" s="54" t="s">
        <v>20</v>
      </c>
      <c r="T1" s="54" t="s">
        <v>21</v>
      </c>
      <c r="U1" s="9" t="s">
        <v>22</v>
      </c>
      <c r="V1" s="55" t="s">
        <v>23</v>
      </c>
      <c r="W1" s="80" t="s">
        <v>24</v>
      </c>
      <c r="X1" s="80" t="s">
        <v>25</v>
      </c>
      <c r="Y1" s="81" t="s">
        <v>123</v>
      </c>
      <c r="Z1" s="81" t="s">
        <v>954</v>
      </c>
      <c r="AA1" s="56" t="s">
        <v>112</v>
      </c>
      <c r="AB1" s="57" t="s">
        <v>113</v>
      </c>
      <c r="AC1" s="53" t="s">
        <v>26</v>
      </c>
      <c r="AD1" s="54" t="s">
        <v>27</v>
      </c>
      <c r="AE1" s="58" t="s">
        <v>28</v>
      </c>
      <c r="AF1" s="9" t="s">
        <v>110</v>
      </c>
      <c r="AG1" s="59" t="s">
        <v>111</v>
      </c>
      <c r="AH1" s="55" t="s">
        <v>23</v>
      </c>
      <c r="AI1" s="80" t="s">
        <v>29</v>
      </c>
      <c r="AJ1" s="80" t="s">
        <v>30</v>
      </c>
      <c r="AK1" s="81" t="s">
        <v>150</v>
      </c>
      <c r="AL1" s="81" t="s">
        <v>955</v>
      </c>
      <c r="AM1" s="56" t="s">
        <v>114</v>
      </c>
      <c r="AN1" s="57" t="s">
        <v>114</v>
      </c>
      <c r="AO1" s="53" t="s">
        <v>115</v>
      </c>
      <c r="AP1" s="54" t="s">
        <v>116</v>
      </c>
      <c r="AQ1" s="58" t="s">
        <v>117</v>
      </c>
      <c r="AR1" s="9" t="s">
        <v>118</v>
      </c>
      <c r="AS1" s="59" t="s">
        <v>119</v>
      </c>
      <c r="AT1" s="55" t="s">
        <v>23</v>
      </c>
      <c r="AU1" s="80" t="s">
        <v>120</v>
      </c>
      <c r="AV1" s="80" t="s">
        <v>121</v>
      </c>
      <c r="AW1" s="81" t="s">
        <v>122</v>
      </c>
      <c r="AX1" s="81" t="s">
        <v>958</v>
      </c>
      <c r="AY1" s="56" t="s">
        <v>124</v>
      </c>
      <c r="AZ1" s="57" t="s">
        <v>125</v>
      </c>
      <c r="BA1" s="53" t="s">
        <v>126</v>
      </c>
      <c r="BB1" s="54" t="s">
        <v>127</v>
      </c>
      <c r="BC1" s="58" t="s">
        <v>128</v>
      </c>
      <c r="BD1" s="9" t="s">
        <v>129</v>
      </c>
      <c r="BE1" s="59" t="s">
        <v>130</v>
      </c>
      <c r="BF1" s="55" t="s">
        <v>23</v>
      </c>
      <c r="BG1" s="80" t="s">
        <v>31</v>
      </c>
      <c r="BH1" s="80" t="s">
        <v>32</v>
      </c>
      <c r="BI1" s="81" t="s">
        <v>131</v>
      </c>
      <c r="BJ1" s="81" t="s">
        <v>956</v>
      </c>
      <c r="BK1" s="56" t="s">
        <v>132</v>
      </c>
      <c r="BL1" s="57" t="s">
        <v>133</v>
      </c>
      <c r="BM1" s="53" t="s">
        <v>134</v>
      </c>
      <c r="BN1" s="54" t="s">
        <v>135</v>
      </c>
      <c r="BO1" s="58" t="s">
        <v>136</v>
      </c>
      <c r="BP1" s="9" t="s">
        <v>137</v>
      </c>
      <c r="BQ1" s="59" t="s">
        <v>138</v>
      </c>
      <c r="BR1" s="55" t="s">
        <v>23</v>
      </c>
      <c r="BS1" s="80" t="s">
        <v>105</v>
      </c>
      <c r="BT1" s="80" t="s">
        <v>106</v>
      </c>
      <c r="BU1" s="81" t="s">
        <v>139</v>
      </c>
      <c r="BV1" s="81" t="s">
        <v>957</v>
      </c>
      <c r="BW1" s="56" t="s">
        <v>54</v>
      </c>
      <c r="BX1" s="57" t="s">
        <v>55</v>
      </c>
      <c r="BY1" s="53" t="s">
        <v>140</v>
      </c>
      <c r="BZ1" s="54" t="s">
        <v>141</v>
      </c>
      <c r="CA1" s="58" t="s">
        <v>142</v>
      </c>
      <c r="CB1" s="9" t="s">
        <v>56</v>
      </c>
      <c r="CC1" s="59" t="s">
        <v>57</v>
      </c>
      <c r="CD1" s="55" t="s">
        <v>23</v>
      </c>
      <c r="CE1" s="80" t="s">
        <v>143</v>
      </c>
      <c r="CF1" s="80" t="s">
        <v>144</v>
      </c>
      <c r="CG1" s="81" t="s">
        <v>145</v>
      </c>
      <c r="CH1" s="81" t="s">
        <v>959</v>
      </c>
      <c r="CI1" s="56" t="s">
        <v>33</v>
      </c>
      <c r="CJ1" s="57" t="s">
        <v>34</v>
      </c>
      <c r="CK1" s="53" t="s">
        <v>146</v>
      </c>
      <c r="CL1" s="54" t="s">
        <v>147</v>
      </c>
      <c r="CM1" s="58" t="s">
        <v>148</v>
      </c>
      <c r="CN1" s="9" t="s">
        <v>149</v>
      </c>
      <c r="CO1" s="59" t="s">
        <v>35</v>
      </c>
      <c r="CP1" s="61" t="s">
        <v>36</v>
      </c>
      <c r="CQ1" s="62" t="s">
        <v>37</v>
      </c>
      <c r="CR1" s="62" t="s">
        <v>38</v>
      </c>
      <c r="CS1" s="62" t="s">
        <v>39</v>
      </c>
      <c r="CT1" s="58" t="s">
        <v>40</v>
      </c>
      <c r="CU1" s="63" t="s">
        <v>41</v>
      </c>
      <c r="CV1" s="64" t="s">
        <v>42</v>
      </c>
      <c r="CW1" s="64" t="s">
        <v>43</v>
      </c>
      <c r="CX1" s="64" t="s">
        <v>44</v>
      </c>
      <c r="CY1" s="64" t="s">
        <v>45</v>
      </c>
      <c r="CZ1" s="64" t="s">
        <v>46</v>
      </c>
      <c r="DA1" s="55" t="s">
        <v>23</v>
      </c>
      <c r="DB1" s="80" t="s">
        <v>1045</v>
      </c>
      <c r="DC1" s="80" t="s">
        <v>1046</v>
      </c>
      <c r="DD1" s="81" t="s">
        <v>1047</v>
      </c>
      <c r="DE1" s="81" t="s">
        <v>1048</v>
      </c>
      <c r="DF1" s="56" t="s">
        <v>1049</v>
      </c>
      <c r="DG1" s="57" t="s">
        <v>1049</v>
      </c>
      <c r="DH1" s="53" t="s">
        <v>1050</v>
      </c>
      <c r="DI1" s="54" t="s">
        <v>1051</v>
      </c>
      <c r="DJ1" s="58" t="s">
        <v>1052</v>
      </c>
      <c r="DK1" s="9" t="s">
        <v>1053</v>
      </c>
      <c r="DL1" s="59" t="s">
        <v>1054</v>
      </c>
      <c r="DM1" s="55" t="s">
        <v>23</v>
      </c>
      <c r="DN1" s="80" t="s">
        <v>1055</v>
      </c>
      <c r="DO1" s="80" t="s">
        <v>1056</v>
      </c>
      <c r="DP1" s="81" t="s">
        <v>1057</v>
      </c>
      <c r="DQ1" s="81" t="s">
        <v>1058</v>
      </c>
      <c r="DR1" s="56" t="s">
        <v>1059</v>
      </c>
      <c r="DS1" s="57" t="s">
        <v>1059</v>
      </c>
      <c r="DT1" s="53" t="s">
        <v>1060</v>
      </c>
      <c r="DU1" s="54" t="s">
        <v>1061</v>
      </c>
      <c r="DV1" s="58" t="s">
        <v>1062</v>
      </c>
      <c r="DW1" s="9" t="s">
        <v>1063</v>
      </c>
      <c r="DX1" s="59" t="s">
        <v>1064</v>
      </c>
      <c r="DY1" s="153" t="s">
        <v>1065</v>
      </c>
      <c r="DZ1" s="153" t="s">
        <v>1066</v>
      </c>
      <c r="EA1" s="149" t="s">
        <v>1067</v>
      </c>
      <c r="EB1" s="150" t="s">
        <v>1068</v>
      </c>
      <c r="EC1" s="151" t="s">
        <v>1069</v>
      </c>
      <c r="ED1" s="9" t="s">
        <v>1070</v>
      </c>
      <c r="EE1" s="9" t="s">
        <v>1071</v>
      </c>
      <c r="EF1" s="55" t="s">
        <v>23</v>
      </c>
      <c r="EG1" s="80" t="s">
        <v>1072</v>
      </c>
      <c r="EH1" s="103" t="s">
        <v>1073</v>
      </c>
      <c r="EI1" s="81" t="s">
        <v>1074</v>
      </c>
      <c r="EJ1" s="81" t="s">
        <v>1075</v>
      </c>
      <c r="EK1" s="56" t="s">
        <v>839</v>
      </c>
      <c r="EL1" s="57" t="s">
        <v>1076</v>
      </c>
      <c r="EM1" s="53" t="s">
        <v>1077</v>
      </c>
      <c r="EN1" s="54" t="s">
        <v>1078</v>
      </c>
      <c r="EO1" s="58" t="s">
        <v>1079</v>
      </c>
      <c r="EP1" s="9" t="s">
        <v>1080</v>
      </c>
      <c r="EQ1" s="59" t="s">
        <v>1081</v>
      </c>
      <c r="ER1" s="55" t="s">
        <v>23</v>
      </c>
      <c r="ES1" s="80" t="s">
        <v>1092</v>
      </c>
      <c r="ET1" s="80" t="s">
        <v>1093</v>
      </c>
      <c r="EU1" s="81" t="s">
        <v>1094</v>
      </c>
      <c r="EV1" s="81" t="s">
        <v>1095</v>
      </c>
      <c r="EW1" s="56" t="s">
        <v>1096</v>
      </c>
      <c r="EX1" s="57" t="s">
        <v>1097</v>
      </c>
      <c r="EY1" s="53" t="s">
        <v>1098</v>
      </c>
      <c r="EZ1" s="54" t="s">
        <v>1099</v>
      </c>
      <c r="FA1" s="58" t="s">
        <v>1100</v>
      </c>
      <c r="FB1" s="9" t="s">
        <v>1101</v>
      </c>
      <c r="FC1" s="59" t="s">
        <v>1102</v>
      </c>
      <c r="FD1" s="55" t="s">
        <v>23</v>
      </c>
      <c r="FE1" s="80" t="s">
        <v>1158</v>
      </c>
      <c r="FF1" s="80" t="s">
        <v>1159</v>
      </c>
      <c r="FG1" s="81" t="s">
        <v>1160</v>
      </c>
      <c r="FH1" s="81" t="s">
        <v>1161</v>
      </c>
      <c r="FI1" s="56" t="s">
        <v>971</v>
      </c>
      <c r="FJ1" s="57" t="s">
        <v>1162</v>
      </c>
      <c r="FK1" s="53" t="s">
        <v>1163</v>
      </c>
      <c r="FL1" s="54" t="s">
        <v>1164</v>
      </c>
      <c r="FM1" s="58" t="s">
        <v>1165</v>
      </c>
      <c r="FN1" s="9" t="s">
        <v>1166</v>
      </c>
      <c r="FO1" s="59" t="s">
        <v>977</v>
      </c>
      <c r="FP1" s="55" t="s">
        <v>23</v>
      </c>
      <c r="FQ1" s="80" t="s">
        <v>1178</v>
      </c>
      <c r="FR1" s="80" t="s">
        <v>1179</v>
      </c>
      <c r="FS1" s="81" t="s">
        <v>1180</v>
      </c>
      <c r="FT1" s="81" t="s">
        <v>1181</v>
      </c>
      <c r="FU1" s="56" t="s">
        <v>1182</v>
      </c>
      <c r="FV1" s="57" t="s">
        <v>1183</v>
      </c>
      <c r="FW1" s="53" t="s">
        <v>1184</v>
      </c>
      <c r="FX1" s="54" t="s">
        <v>1185</v>
      </c>
      <c r="FY1" s="58" t="s">
        <v>1186</v>
      </c>
      <c r="FZ1" s="9" t="s">
        <v>1187</v>
      </c>
      <c r="GA1" s="59" t="s">
        <v>1188</v>
      </c>
      <c r="GB1" s="55" t="s">
        <v>23</v>
      </c>
      <c r="GC1" s="80" t="s">
        <v>1199</v>
      </c>
      <c r="GD1" s="80" t="s">
        <v>1200</v>
      </c>
      <c r="GE1" s="81" t="s">
        <v>1201</v>
      </c>
      <c r="GF1" s="81" t="s">
        <v>1202</v>
      </c>
      <c r="GG1" s="56" t="s">
        <v>1203</v>
      </c>
      <c r="GH1" s="57" t="s">
        <v>1204</v>
      </c>
      <c r="GI1" s="53" t="s">
        <v>1205</v>
      </c>
      <c r="GJ1" s="54" t="s">
        <v>1206</v>
      </c>
      <c r="GK1" s="58" t="s">
        <v>1207</v>
      </c>
      <c r="GL1" s="9" t="s">
        <v>1208</v>
      </c>
      <c r="GM1" s="59" t="s">
        <v>1209</v>
      </c>
      <c r="GN1" s="55" t="s">
        <v>23</v>
      </c>
      <c r="GO1" s="80" t="s">
        <v>1023</v>
      </c>
      <c r="GP1" s="80" t="s">
        <v>1284</v>
      </c>
      <c r="GQ1" s="81" t="s">
        <v>1285</v>
      </c>
      <c r="GR1" s="81" t="s">
        <v>1286</v>
      </c>
      <c r="GS1" s="56" t="s">
        <v>1287</v>
      </c>
      <c r="GT1" s="57" t="s">
        <v>1288</v>
      </c>
      <c r="GU1" s="53" t="s">
        <v>1289</v>
      </c>
      <c r="GV1" s="54" t="s">
        <v>1290</v>
      </c>
      <c r="GW1" s="58" t="s">
        <v>1291</v>
      </c>
      <c r="GX1" s="9" t="s">
        <v>1292</v>
      </c>
      <c r="GY1" s="59" t="s">
        <v>1293</v>
      </c>
      <c r="GZ1" s="61" t="s">
        <v>47</v>
      </c>
      <c r="HA1" s="62" t="s">
        <v>1294</v>
      </c>
      <c r="HB1" s="62" t="s">
        <v>1295</v>
      </c>
      <c r="HC1" s="62" t="s">
        <v>1296</v>
      </c>
      <c r="HD1" s="58" t="s">
        <v>1297</v>
      </c>
    </row>
    <row r="2" spans="1:212" s="4" customFormat="1" ht="28.5">
      <c r="A2" s="2">
        <v>1</v>
      </c>
      <c r="B2" s="5" t="s">
        <v>320</v>
      </c>
      <c r="C2" s="6" t="s">
        <v>323</v>
      </c>
      <c r="D2" s="7" t="s">
        <v>95</v>
      </c>
      <c r="E2" s="154" t="s">
        <v>72</v>
      </c>
      <c r="F2" s="23"/>
      <c r="G2" s="10" t="s">
        <v>410</v>
      </c>
      <c r="H2" s="36" t="s">
        <v>89</v>
      </c>
      <c r="I2" s="36" t="s">
        <v>315</v>
      </c>
      <c r="J2" s="138">
        <v>7</v>
      </c>
      <c r="K2" s="21" t="str">
        <f t="shared" ref="K2:K31" si="0">TEXT(J2,"0.0")</f>
        <v>7.0</v>
      </c>
      <c r="L2" s="13" t="str">
        <f t="shared" ref="L2" si="1">IF(J2&gt;=8.5,"A",IF(J2&gt;=8,"B+",IF(J2&gt;=7,"B",IF(J2&gt;=6.5,"C+",IF(J2&gt;=5.5,"C",IF(J2&gt;=5,"D+",IF(J2&gt;=4,"D","F")))))))</f>
        <v>B</v>
      </c>
      <c r="M2" s="14">
        <f t="shared" ref="M2" si="2">IF(L2="A",4,IF(L2="B+",3.5,IF(L2="B",3,IF(L2="C+",2.5,IF(L2="C",2,IF(L2="D+",1.5,IF(L2="D",1,0)))))))</f>
        <v>3</v>
      </c>
      <c r="N2" s="15" t="str">
        <f t="shared" ref="N2:N31" si="3">TEXT(M2,"0.0")</f>
        <v>3.0</v>
      </c>
      <c r="O2" s="19">
        <v>2</v>
      </c>
      <c r="P2" s="67">
        <v>7</v>
      </c>
      <c r="Q2" s="21" t="str">
        <f t="shared" ref="Q2:Q31" si="4">TEXT(P2,"0.0")</f>
        <v>7.0</v>
      </c>
      <c r="R2" s="13" t="str">
        <f t="shared" ref="R2" si="5">IF(P2&gt;=8.5,"A",IF(P2&gt;=8,"B+",IF(P2&gt;=7,"B",IF(P2&gt;=6.5,"C+",IF(P2&gt;=5.5,"C",IF(P2&gt;=5,"D+",IF(P2&gt;=4,"D","F")))))))</f>
        <v>B</v>
      </c>
      <c r="S2" s="14">
        <f t="shared" ref="S2" si="6">IF(R2="A",4,IF(R2="B+",3.5,IF(R2="B",3,IF(R2="C+",2.5,IF(R2="C",2,IF(R2="D+",1.5,IF(R2="D",1,0)))))))</f>
        <v>3</v>
      </c>
      <c r="T2" s="15" t="str">
        <f t="shared" ref="T2:T31" si="7">TEXT(S2,"0.0")</f>
        <v>3.0</v>
      </c>
      <c r="U2" s="19">
        <v>3</v>
      </c>
      <c r="V2" s="28">
        <v>7.5</v>
      </c>
      <c r="W2" s="26">
        <v>5</v>
      </c>
      <c r="X2" s="27"/>
      <c r="Y2" s="82"/>
      <c r="Z2" s="82">
        <f>MAX(W2:Y2)</f>
        <v>5</v>
      </c>
      <c r="AA2" s="21">
        <f t="shared" ref="AA2:AA34" si="8">ROUND(MAX((V2*0.4+W2*0.6),(V2*0.4+X2*0.6),(V2*0.4+Y2*0.6)),1)</f>
        <v>6</v>
      </c>
      <c r="AB2" s="21" t="str">
        <f t="shared" ref="AB2:AB31" si="9">TEXT(AA2,"0.0")</f>
        <v>6.0</v>
      </c>
      <c r="AC2" s="13" t="str">
        <f t="shared" ref="AC2:AC31" si="10">IF(AA2&gt;=8.5,"A",IF(AA2&gt;=8,"B+",IF(AA2&gt;=7,"B",IF(AA2&gt;=6.5,"C+",IF(AA2&gt;=5.5,"C",IF(AA2&gt;=5,"D+",IF(AA2&gt;=4,"D","F")))))))</f>
        <v>C</v>
      </c>
      <c r="AD2" s="18">
        <f t="shared" ref="AD2" si="11">IF(AC2="A",4,IF(AC2="B+",3.5,IF(AC2="B",3,IF(AC2="C+",2.5,IF(AC2="C",2,IF(AC2="D+",1.5,IF(AC2="D",1,0)))))))</f>
        <v>2</v>
      </c>
      <c r="AE2" s="15" t="str">
        <f t="shared" ref="AE2:AE31" si="12">TEXT(AD2,"0.0")</f>
        <v>2.0</v>
      </c>
      <c r="AF2" s="19">
        <v>4</v>
      </c>
      <c r="AG2" s="68">
        <v>4</v>
      </c>
      <c r="AH2" s="28">
        <v>7.3</v>
      </c>
      <c r="AI2" s="26">
        <v>6</v>
      </c>
      <c r="AJ2" s="27"/>
      <c r="AK2" s="82"/>
      <c r="AL2" s="82">
        <f>MAX(AI2:AK2)</f>
        <v>6</v>
      </c>
      <c r="AM2" s="21">
        <f t="shared" ref="AM2:AM38" si="13">ROUND(MAX((AH2*0.4+AI2*0.6),(AH2*0.4+AJ2*0.6),(AH2*0.4+AK2*0.6)),1)</f>
        <v>6.5</v>
      </c>
      <c r="AN2" s="21" t="str">
        <f t="shared" ref="AN2:AN43" si="14">TEXT(AM2,"0.0")</f>
        <v>6.5</v>
      </c>
      <c r="AO2" s="13" t="str">
        <f t="shared" ref="AO2:AO38" si="15">IF(AM2&gt;=8.5,"A",IF(AM2&gt;=8,"B+",IF(AM2&gt;=7,"B",IF(AM2&gt;=6.5,"C+",IF(AM2&gt;=5.5,"C",IF(AM2&gt;=5,"D+",IF(AM2&gt;=4,"D","F")))))))</f>
        <v>C+</v>
      </c>
      <c r="AP2" s="18">
        <f t="shared" ref="AP2:AP38" si="16">IF(AO2="A",4,IF(AO2="B+",3.5,IF(AO2="B",3,IF(AO2="C+",2.5,IF(AO2="C",2,IF(AO2="D+",1.5,IF(AO2="D",1,0)))))))</f>
        <v>2.5</v>
      </c>
      <c r="AQ2" s="15" t="str">
        <f t="shared" ref="AQ2:AQ43" si="17">TEXT(AP2,"0.0")</f>
        <v>2.5</v>
      </c>
      <c r="AR2" s="19">
        <v>2</v>
      </c>
      <c r="AS2" s="68">
        <v>2</v>
      </c>
      <c r="AT2" s="28">
        <v>7.4</v>
      </c>
      <c r="AU2" s="26">
        <v>7</v>
      </c>
      <c r="AV2" s="27"/>
      <c r="AW2" s="82"/>
      <c r="AX2" s="82">
        <f>MAX(AU2:AW2)</f>
        <v>7</v>
      </c>
      <c r="AY2" s="21">
        <f t="shared" ref="AY2:AY38" si="18">ROUND(MAX((AT2*0.4+AU2*0.6),(AT2*0.4+AV2*0.6),(AT2*0.4+AW2*0.6)),1)</f>
        <v>7.2</v>
      </c>
      <c r="AZ2" s="21" t="str">
        <f t="shared" ref="AZ2:AZ43" si="19">TEXT(AY2,"0.0")</f>
        <v>7.2</v>
      </c>
      <c r="BA2" s="13" t="str">
        <f t="shared" ref="BA2:BA38" si="20">IF(AY2&gt;=8.5,"A",IF(AY2&gt;=8,"B+",IF(AY2&gt;=7,"B",IF(AY2&gt;=6.5,"C+",IF(AY2&gt;=5.5,"C",IF(AY2&gt;=5,"D+",IF(AY2&gt;=4,"D","F")))))))</f>
        <v>B</v>
      </c>
      <c r="BB2" s="18">
        <f t="shared" ref="BB2:BB38" si="21">IF(BA2="A",4,IF(BA2="B+",3.5,IF(BA2="B",3,IF(BA2="C+",2.5,IF(BA2="C",2,IF(BA2="D+",1.5,IF(BA2="D",1,0)))))))</f>
        <v>3</v>
      </c>
      <c r="BC2" s="15" t="str">
        <f t="shared" ref="BC2:BC43" si="22">TEXT(BB2,"0.0")</f>
        <v>3.0</v>
      </c>
      <c r="BD2" s="19">
        <v>3</v>
      </c>
      <c r="BE2" s="68">
        <v>3</v>
      </c>
      <c r="BF2" s="28">
        <v>6.9</v>
      </c>
      <c r="BG2" s="26">
        <v>5</v>
      </c>
      <c r="BH2" s="27"/>
      <c r="BI2" s="82"/>
      <c r="BJ2" s="82">
        <f>MAX(BG2:BI2)</f>
        <v>5</v>
      </c>
      <c r="BK2" s="21">
        <f t="shared" ref="BK2:BK38" si="23">ROUND(MAX((BF2*0.4+BG2*0.6),(BF2*0.4+BH2*0.6),(BF2*0.4+BI2*0.6)),1)</f>
        <v>5.8</v>
      </c>
      <c r="BL2" s="21" t="str">
        <f t="shared" ref="BL2:BL43" si="24">TEXT(BK2,"0.0")</f>
        <v>5.8</v>
      </c>
      <c r="BM2" s="13" t="str">
        <f t="shared" ref="BM2:BM38" si="25">IF(BK2&gt;=8.5,"A",IF(BK2&gt;=8,"B+",IF(BK2&gt;=7,"B",IF(BK2&gt;=6.5,"C+",IF(BK2&gt;=5.5,"C",IF(BK2&gt;=5,"D+",IF(BK2&gt;=4,"D","F")))))))</f>
        <v>C</v>
      </c>
      <c r="BN2" s="18">
        <f t="shared" ref="BN2:BN38" si="26">IF(BM2="A",4,IF(BM2="B+",3.5,IF(BM2="B",3,IF(BM2="C+",2.5,IF(BM2="C",2,IF(BM2="D+",1.5,IF(BM2="D",1,0)))))))</f>
        <v>2</v>
      </c>
      <c r="BO2" s="15" t="str">
        <f t="shared" ref="BO2:BO43" si="27">TEXT(BN2,"0.0")</f>
        <v>2.0</v>
      </c>
      <c r="BP2" s="19">
        <v>2</v>
      </c>
      <c r="BQ2" s="68">
        <v>2</v>
      </c>
      <c r="BR2" s="28">
        <v>6.6</v>
      </c>
      <c r="BS2" s="26">
        <v>6</v>
      </c>
      <c r="BT2" s="27"/>
      <c r="BU2" s="82"/>
      <c r="BV2" s="82">
        <f>MAX(BS2:BU2)</f>
        <v>6</v>
      </c>
      <c r="BW2" s="21">
        <f t="shared" ref="BW2:BW38" si="28">ROUND(MAX((BR2*0.4+BS2*0.6),(BR2*0.4+BT2*0.6),(BR2*0.4+BU2*0.6)),1)</f>
        <v>6.2</v>
      </c>
      <c r="BX2" s="21" t="str">
        <f t="shared" ref="BX2:BX43" si="29">TEXT(BW2,"0.0")</f>
        <v>6.2</v>
      </c>
      <c r="BY2" s="13" t="str">
        <f t="shared" ref="BY2:BY38" si="30">IF(BW2&gt;=8.5,"A",IF(BW2&gt;=8,"B+",IF(BW2&gt;=7,"B",IF(BW2&gt;=6.5,"C+",IF(BW2&gt;=5.5,"C",IF(BW2&gt;=5,"D+",IF(BW2&gt;=4,"D","F")))))))</f>
        <v>C</v>
      </c>
      <c r="BZ2" s="18">
        <f t="shared" ref="BZ2:BZ38" si="31">IF(BY2="A",4,IF(BY2="B+",3.5,IF(BY2="B",3,IF(BY2="C+",2.5,IF(BY2="C",2,IF(BY2="D+",1.5,IF(BY2="D",1,0)))))))</f>
        <v>2</v>
      </c>
      <c r="CA2" s="15" t="str">
        <f t="shared" ref="CA2:CA43" si="32">TEXT(BZ2,"0.0")</f>
        <v>2.0</v>
      </c>
      <c r="CB2" s="19">
        <v>3</v>
      </c>
      <c r="CC2" s="68">
        <v>3</v>
      </c>
      <c r="CD2" s="28">
        <v>6.3</v>
      </c>
      <c r="CE2" s="26">
        <v>7</v>
      </c>
      <c r="CF2" s="27"/>
      <c r="CG2" s="82"/>
      <c r="CH2" s="82">
        <f>MAX(CE2:CG2)</f>
        <v>7</v>
      </c>
      <c r="CI2" s="21">
        <f t="shared" ref="CI2:CI38" si="33">ROUND(MAX((CD2*0.4+CE2*0.6),(CD2*0.4+CF2*0.6),(CD2*0.4+CG2*0.6)),1)</f>
        <v>6.7</v>
      </c>
      <c r="CJ2" s="21" t="str">
        <f t="shared" ref="CJ2:CJ43" si="34">TEXT(CI2,"0.0")</f>
        <v>6.7</v>
      </c>
      <c r="CK2" s="13" t="str">
        <f t="shared" ref="CK2:CK38" si="35">IF(CI2&gt;=8.5,"A",IF(CI2&gt;=8,"B+",IF(CI2&gt;=7,"B",IF(CI2&gt;=6.5,"C+",IF(CI2&gt;=5.5,"C",IF(CI2&gt;=5,"D+",IF(CI2&gt;=4,"D","F")))))))</f>
        <v>C+</v>
      </c>
      <c r="CL2" s="18">
        <f t="shared" ref="CL2:CL38" si="36">IF(CK2="A",4,IF(CK2="B+",3.5,IF(CK2="B",3,IF(CK2="C+",2.5,IF(CK2="C",2,IF(CK2="D+",1.5,IF(CK2="D",1,0)))))))</f>
        <v>2.5</v>
      </c>
      <c r="CM2" s="15" t="str">
        <f t="shared" ref="CM2:CM43" si="37">TEXT(CL2,"0.0")</f>
        <v>2.5</v>
      </c>
      <c r="CN2" s="19">
        <v>3</v>
      </c>
      <c r="CO2" s="68">
        <v>3</v>
      </c>
      <c r="CP2" s="69">
        <f t="shared" ref="CP2:CP43" si="38">AR2+AF2+BD2+BP2+CB2+CN2</f>
        <v>17</v>
      </c>
      <c r="CQ2" s="22">
        <f t="shared" ref="CQ2:CQ43" si="39">(AM2*AR2+AA2*AF2+AY2*BD2+BK2*BP2+BW2*CB2+CI2*CN2)/CP2</f>
        <v>6.4058823529411768</v>
      </c>
      <c r="CR2" s="24" t="str">
        <f t="shared" ref="CR2:CR43" si="40">TEXT(CQ2,"0.00")</f>
        <v>6.41</v>
      </c>
      <c r="CS2" s="22">
        <f t="shared" ref="CS2:CS43" si="41">(AP2*AR2+AD2*AF2+BB2*BD2+BN2*BP2+BZ2*CB2+CL2*CN2)/CP2</f>
        <v>2.3235294117647061</v>
      </c>
      <c r="CT2" s="24" t="str">
        <f t="shared" ref="CT2:CT43" si="42">TEXT(CS2,"0.00")</f>
        <v>2.32</v>
      </c>
      <c r="CU2" s="77" t="str">
        <f t="shared" ref="CU2:CU43" si="43">IF(OR(CV2&lt;CP2/2,CS2&lt;1.2),"Cảnh báo KQHT","Lên lớp")</f>
        <v>Lên lớp</v>
      </c>
      <c r="CV2" s="77">
        <f t="shared" ref="CV2:CV43" si="44">CO2+CC2+BQ2+BE2+AG2+AS2</f>
        <v>17</v>
      </c>
      <c r="CW2" s="22">
        <f>(AM2*AS2+AA2*AG2+AY2*BE2+BK2*BQ2+BW2*CC2+CI2*CO2)/CV2</f>
        <v>6.4058823529411768</v>
      </c>
      <c r="CX2" s="77" t="str">
        <f t="shared" ref="CX2:CX43" si="45">TEXT(CW2,"0.00")</f>
        <v>6.41</v>
      </c>
      <c r="CY2" s="22">
        <f>(AP2*AS2+AD2*AG2+BB2*BE2+BN2*BQ2+BZ2*CC2+CL2*CO2)/CV2</f>
        <v>2.3235294117647061</v>
      </c>
      <c r="CZ2" s="77" t="str">
        <f t="shared" ref="CZ2:CZ43" si="46">TEXT(CY2,"0.00")</f>
        <v>2.32</v>
      </c>
      <c r="DA2" s="20">
        <v>8</v>
      </c>
      <c r="DB2" s="20">
        <v>9</v>
      </c>
      <c r="DC2" s="27"/>
      <c r="DD2" s="82"/>
      <c r="DE2" s="82">
        <f>MAX(DB2:DD2)</f>
        <v>9</v>
      </c>
      <c r="DF2" s="21">
        <f t="shared" ref="DF2" si="47">ROUND(MAX((DA2*0.4+DB2*0.6),(DA2*0.4+DC2*0.6),(DA2*0.4+DD2*0.6)),1)</f>
        <v>8.6</v>
      </c>
      <c r="DG2" s="21" t="str">
        <f t="shared" ref="DG2" si="48">TEXT(DF2,"0.0")</f>
        <v>8.6</v>
      </c>
      <c r="DH2" s="13" t="str">
        <f t="shared" ref="DH2" si="49">IF(DF2&gt;=8.5,"A",IF(DF2&gt;=8,"B+",IF(DF2&gt;=7,"B",IF(DF2&gt;=6.5,"C+",IF(DF2&gt;=5.5,"C",IF(DF2&gt;=5,"D+",IF(DF2&gt;=4,"D","F")))))))</f>
        <v>A</v>
      </c>
      <c r="DI2" s="18">
        <f t="shared" ref="DI2" si="50">IF(DH2="A",4,IF(DH2="B+",3.5,IF(DH2="B",3,IF(DH2="C+",2.5,IF(DH2="C",2,IF(DH2="D+",1.5,IF(DH2="D",1,0)))))))</f>
        <v>4</v>
      </c>
      <c r="DJ2" s="15" t="str">
        <f t="shared" ref="DJ2" si="51">TEXT(DI2,"0.0")</f>
        <v>4.0</v>
      </c>
      <c r="DK2" s="19">
        <v>1.5</v>
      </c>
      <c r="DL2" s="68">
        <v>1.5</v>
      </c>
      <c r="DM2" s="28"/>
      <c r="DN2" s="26"/>
      <c r="DO2" s="27"/>
      <c r="DP2" s="82"/>
      <c r="DQ2" s="82">
        <f>MAX(DN2:DP2)</f>
        <v>0</v>
      </c>
      <c r="DR2" s="21">
        <f t="shared" ref="DR2" si="52">ROUND(MAX((DM2*0.4+DN2*0.6),(DM2*0.4+DO2*0.6),(DM2*0.4+DP2*0.6)),1)</f>
        <v>0</v>
      </c>
      <c r="DS2" s="21" t="str">
        <f t="shared" ref="DS2" si="53">TEXT(DR2,"0.0")</f>
        <v>0.0</v>
      </c>
      <c r="DT2" s="13" t="str">
        <f t="shared" ref="DT2" si="54">IF(DR2&gt;=8.5,"A",IF(DR2&gt;=8,"B+",IF(DR2&gt;=7,"B",IF(DR2&gt;=6.5,"C+",IF(DR2&gt;=5.5,"C",IF(DR2&gt;=5,"D+",IF(DR2&gt;=4,"D","F")))))))</f>
        <v>F</v>
      </c>
      <c r="DU2" s="18">
        <f t="shared" ref="DU2" si="55">IF(DT2="A",4,IF(DT2="B+",3.5,IF(DT2="B",3,IF(DT2="C+",2.5,IF(DT2="C",2,IF(DT2="D+",1.5,IF(DT2="D",1,0)))))))</f>
        <v>0</v>
      </c>
      <c r="DV2" s="15" t="str">
        <f t="shared" ref="DV2" si="56">TEXT(DU2,"0.0")</f>
        <v>0.0</v>
      </c>
      <c r="DW2" s="19">
        <v>1.5</v>
      </c>
      <c r="DX2" s="68">
        <v>1.5</v>
      </c>
      <c r="DY2" s="21">
        <f>(DF2+DR2)/2</f>
        <v>4.3</v>
      </c>
      <c r="DZ2" s="21" t="str">
        <f t="shared" ref="DZ2" si="57">TEXT(DY2,"0.0")</f>
        <v>4.3</v>
      </c>
      <c r="EA2" s="13" t="str">
        <f t="shared" ref="EA2" si="58">IF(DY2&gt;=8.5,"A",IF(DY2&gt;=8,"B+",IF(DY2&gt;=7,"B",IF(DY2&gt;=6.5,"C+",IF(DY2&gt;=5.5,"C",IF(DY2&gt;=5,"D+",IF(DY2&gt;=4,"D","F")))))))</f>
        <v>D</v>
      </c>
      <c r="EB2" s="18">
        <f t="shared" ref="EB2" si="59">IF(EA2="A",4,IF(EA2="B+",3.5,IF(EA2="B",3,IF(EA2="C+",2.5,IF(EA2="C",2,IF(EA2="D+",1.5,IF(EA2="D",1,0)))))))</f>
        <v>1</v>
      </c>
      <c r="EC2" s="18" t="str">
        <f t="shared" ref="EC2" si="60">TEXT(EB2,"0.0")</f>
        <v>1.0</v>
      </c>
      <c r="ED2" s="19">
        <v>3</v>
      </c>
      <c r="EE2" s="152">
        <v>3</v>
      </c>
      <c r="EF2" s="70">
        <v>7.4</v>
      </c>
      <c r="EG2" s="16">
        <v>7</v>
      </c>
      <c r="EH2" s="17"/>
      <c r="EI2" s="82"/>
      <c r="EJ2" s="82">
        <f>MAX(EG2:EI2)</f>
        <v>7</v>
      </c>
      <c r="EK2" s="21">
        <f t="shared" ref="EK2" si="61">ROUND(MAX((EF2*0.4+EG2*0.6),(EF2*0.4+EH2*0.6),(EF2*0.4+EI2*0.6)),1)</f>
        <v>7.2</v>
      </c>
      <c r="EL2" s="21" t="str">
        <f t="shared" ref="EL2" si="62">TEXT(EK2,"0.0")</f>
        <v>7.2</v>
      </c>
      <c r="EM2" s="13" t="str">
        <f t="shared" ref="EM2" si="63">IF(EK2&gt;=8.5,"A",IF(EK2&gt;=8,"B+",IF(EK2&gt;=7,"B",IF(EK2&gt;=6.5,"C+",IF(EK2&gt;=5.5,"C",IF(EK2&gt;=5,"D+",IF(EK2&gt;=4,"D","F")))))))</f>
        <v>B</v>
      </c>
      <c r="EN2" s="18">
        <f t="shared" ref="EN2" si="64">IF(EM2="A",4,IF(EM2="B+",3.5,IF(EM2="B",3,IF(EM2="C+",2.5,IF(EM2="C",2,IF(EM2="D+",1.5,IF(EM2="D",1,0)))))))</f>
        <v>3</v>
      </c>
      <c r="EO2" s="15" t="str">
        <f t="shared" ref="EO2" si="65">TEXT(EN2,"0.0")</f>
        <v>3.0</v>
      </c>
      <c r="EP2" s="19">
        <v>3</v>
      </c>
      <c r="EQ2" s="68">
        <v>3</v>
      </c>
      <c r="ER2" s="70">
        <v>5.8</v>
      </c>
      <c r="ES2" s="16">
        <v>6</v>
      </c>
      <c r="ET2" s="17"/>
      <c r="EU2" s="82"/>
      <c r="EV2" s="82">
        <f>MAX(ES2:EU2)</f>
        <v>6</v>
      </c>
      <c r="EW2" s="21">
        <f t="shared" ref="EW2" si="66">ROUND(MAX((ER2*0.4+ES2*0.6),(ER2*0.4+ET2*0.6),(ER2*0.4+EU2*0.6)),1)</f>
        <v>5.9</v>
      </c>
      <c r="EX2" s="21" t="str">
        <f t="shared" ref="EX2" si="67">TEXT(EW2,"0.0")</f>
        <v>5.9</v>
      </c>
      <c r="EY2" s="13" t="str">
        <f t="shared" ref="EY2" si="68">IF(EW2&gt;=8.5,"A",IF(EW2&gt;=8,"B+",IF(EW2&gt;=7,"B",IF(EW2&gt;=6.5,"C+",IF(EW2&gt;=5.5,"C",IF(EW2&gt;=5,"D+",IF(EW2&gt;=4,"D","F")))))))</f>
        <v>C</v>
      </c>
      <c r="EZ2" s="18">
        <f t="shared" ref="EZ2" si="69">IF(EY2="A",4,IF(EY2="B+",3.5,IF(EY2="B",3,IF(EY2="C+",2.5,IF(EY2="C",2,IF(EY2="D+",1.5,IF(EY2="D",1,0)))))))</f>
        <v>2</v>
      </c>
      <c r="FA2" s="15" t="str">
        <f t="shared" ref="FA2" si="70">TEXT(EZ2,"0.0")</f>
        <v>2.0</v>
      </c>
      <c r="FB2" s="19">
        <v>3</v>
      </c>
      <c r="FC2" s="68">
        <v>3</v>
      </c>
      <c r="FD2" s="70">
        <v>9.6999999999999993</v>
      </c>
      <c r="FE2" s="26">
        <v>7</v>
      </c>
      <c r="FF2" s="27"/>
      <c r="FG2" s="27"/>
      <c r="FH2" s="82">
        <f>MAX(FE2:FG2)</f>
        <v>7</v>
      </c>
      <c r="FI2" s="21">
        <f t="shared" ref="FI2" si="71">ROUND(MAX((FD2*0.4+FE2*0.6),(FD2*0.4+FF2*0.6),(FD2*0.4+FG2*0.6)),1)</f>
        <v>8.1</v>
      </c>
      <c r="FJ2" s="21" t="str">
        <f t="shared" ref="FJ2" si="72">TEXT(FI2,"0.0")</f>
        <v>8.1</v>
      </c>
      <c r="FK2" s="13" t="str">
        <f t="shared" ref="FK2" si="73">IF(FI2&gt;=8.5,"A",IF(FI2&gt;=8,"B+",IF(FI2&gt;=7,"B",IF(FI2&gt;=6.5,"C+",IF(FI2&gt;=5.5,"C",IF(FI2&gt;=5,"D+",IF(FI2&gt;=4,"D","F")))))))</f>
        <v>B+</v>
      </c>
      <c r="FL2" s="18">
        <f t="shared" ref="FL2" si="74">IF(FK2="A",4,IF(FK2="B+",3.5,IF(FK2="B",3,IF(FK2="C+",2.5,IF(FK2="C",2,IF(FK2="D+",1.5,IF(FK2="D",1,0)))))))</f>
        <v>3.5</v>
      </c>
      <c r="FM2" s="15" t="str">
        <f t="shared" ref="FM2" si="75">TEXT(FL2,"0.0")</f>
        <v>3.5</v>
      </c>
      <c r="FN2" s="19">
        <v>2</v>
      </c>
      <c r="FO2" s="68">
        <v>2</v>
      </c>
      <c r="FP2" s="28">
        <v>8.3000000000000007</v>
      </c>
      <c r="FQ2" s="26">
        <v>8</v>
      </c>
      <c r="FR2" s="27"/>
      <c r="FS2" s="27"/>
      <c r="FT2" s="27">
        <f>MAX(FQ2:FS2)</f>
        <v>8</v>
      </c>
      <c r="FU2" s="21">
        <f t="shared" ref="FU2" si="76">ROUND(MAX((FP2*0.4+FQ2*0.6),(FP2*0.4+FR2*0.6),(FP2*0.4+FS2*0.6)),1)</f>
        <v>8.1</v>
      </c>
      <c r="FV2" s="21" t="str">
        <f t="shared" ref="FV2" si="77">TEXT(FU2,"0.0")</f>
        <v>8.1</v>
      </c>
      <c r="FW2" s="13" t="str">
        <f t="shared" ref="FW2" si="78">IF(FU2&gt;=8.5,"A",IF(FU2&gt;=8,"B+",IF(FU2&gt;=7,"B",IF(FU2&gt;=6.5,"C+",IF(FU2&gt;=5.5,"C",IF(FU2&gt;=5,"D+",IF(FU2&gt;=4,"D","F")))))))</f>
        <v>B+</v>
      </c>
      <c r="FX2" s="18">
        <f t="shared" ref="FX2" si="79">IF(FW2="A",4,IF(FW2="B+",3.5,IF(FW2="B",3,IF(FW2="C+",2.5,IF(FW2="C",2,IF(FW2="D+",1.5,IF(FW2="D",1,0)))))))</f>
        <v>3.5</v>
      </c>
      <c r="FY2" s="15" t="str">
        <f t="shared" ref="FY2" si="80">TEXT(FX2,"0.0")</f>
        <v>3.5</v>
      </c>
      <c r="FZ2" s="19">
        <v>3</v>
      </c>
      <c r="GA2" s="68">
        <v>3</v>
      </c>
      <c r="GB2" s="28">
        <v>8.1999999999999993</v>
      </c>
      <c r="GC2" s="26">
        <v>9</v>
      </c>
      <c r="GD2" s="27"/>
      <c r="GE2" s="27"/>
      <c r="GF2" s="27">
        <f>MAX(GC2:GE2)</f>
        <v>9</v>
      </c>
      <c r="GG2" s="21">
        <f t="shared" ref="GG2" si="81">ROUND(MAX((GB2*0.4+GC2*0.6),(GB2*0.4+GD2*0.6),(GB2*0.4+GE2*0.6)),1)</f>
        <v>8.6999999999999993</v>
      </c>
      <c r="GH2" s="21" t="str">
        <f t="shared" ref="GH2" si="82">TEXT(GG2,"0.0")</f>
        <v>8.7</v>
      </c>
      <c r="GI2" s="13" t="str">
        <f t="shared" ref="GI2" si="83">IF(GG2&gt;=8.5,"A",IF(GG2&gt;=8,"B+",IF(GG2&gt;=7,"B",IF(GG2&gt;=6.5,"C+",IF(GG2&gt;=5.5,"C",IF(GG2&gt;=5,"D+",IF(GG2&gt;=4,"D","F")))))))</f>
        <v>A</v>
      </c>
      <c r="GJ2" s="18">
        <f t="shared" ref="GJ2" si="84">IF(GI2="A",4,IF(GI2="B+",3.5,IF(GI2="B",3,IF(GI2="C+",2.5,IF(GI2="C",2,IF(GI2="D+",1.5,IF(GI2="D",1,0)))))))</f>
        <v>4</v>
      </c>
      <c r="GK2" s="15" t="str">
        <f t="shared" ref="GK2" si="85">TEXT(GJ2,"0.0")</f>
        <v>4.0</v>
      </c>
      <c r="GL2" s="19">
        <v>2</v>
      </c>
      <c r="GM2" s="68">
        <v>2</v>
      </c>
      <c r="GN2" s="28">
        <v>8.6999999999999993</v>
      </c>
      <c r="GO2" s="26">
        <v>8</v>
      </c>
      <c r="GP2" s="27"/>
      <c r="GQ2" s="27"/>
      <c r="GR2" s="27">
        <f>MAX(GO2:GQ2)</f>
        <v>8</v>
      </c>
      <c r="GS2" s="21">
        <f t="shared" ref="GS2" si="86">ROUND(MAX((GN2*0.4+GO2*0.6),(GN2*0.4+GP2*0.6),(GN2*0.4+GQ2*0.6)),1)</f>
        <v>8.3000000000000007</v>
      </c>
      <c r="GT2" s="21" t="str">
        <f t="shared" ref="GT2" si="87">TEXT(GS2,"0.0")</f>
        <v>8.3</v>
      </c>
      <c r="GU2" s="13" t="str">
        <f t="shared" ref="GU2" si="88">IF(GS2&gt;=8.5,"A",IF(GS2&gt;=8,"B+",IF(GS2&gt;=7,"B",IF(GS2&gt;=6.5,"C+",IF(GS2&gt;=5.5,"C",IF(GS2&gt;=5,"D+",IF(GS2&gt;=4,"D","F")))))))</f>
        <v>B+</v>
      </c>
      <c r="GV2" s="18">
        <f t="shared" ref="GV2" si="89">IF(GU2="A",4,IF(GU2="B+",3.5,IF(GU2="B",3,IF(GU2="C+",2.5,IF(GU2="C",2,IF(GU2="D+",1.5,IF(GU2="D",1,0)))))))</f>
        <v>3.5</v>
      </c>
      <c r="GW2" s="15" t="str">
        <f t="shared" ref="GW2" si="90">TEXT(GV2,"0.0")</f>
        <v>3.5</v>
      </c>
      <c r="GX2" s="19">
        <v>2</v>
      </c>
      <c r="GY2" s="68">
        <v>2</v>
      </c>
      <c r="GZ2" s="69">
        <f>FB2+EP2+FN2+FZ2+GL2+GX2+DW2+DK2</f>
        <v>18</v>
      </c>
      <c r="HA2" s="22">
        <f>(EW2*FB2+EK2*EP2+FI2*FN2+FU2*FZ2+GG2*GL2+GS2*GX2+DW2*DR2+DK2*DF2)/GZ2</f>
        <v>7.0388888888888879</v>
      </c>
      <c r="HB2" s="24" t="str">
        <f t="shared" ref="HB2" si="91">TEXT(HA2,"0.00")</f>
        <v>7.04</v>
      </c>
      <c r="HC2" s="22">
        <f>(EZ2*FB2+EN2*EP2+FL2*FN2+FX2*FZ2+GJ2*GL2+GV2*GX2+DW2*DU2+DK2*DI2)/GZ2</f>
        <v>2.9722222222222223</v>
      </c>
      <c r="HD2" s="24" t="str">
        <f t="shared" ref="HD2" si="92">TEXT(HC2,"0.00")</f>
        <v>2.97</v>
      </c>
    </row>
    <row r="3" spans="1:212" s="4" customFormat="1" ht="28.5">
      <c r="A3" s="2">
        <v>2</v>
      </c>
      <c r="B3" s="5" t="s">
        <v>320</v>
      </c>
      <c r="C3" s="6" t="s">
        <v>324</v>
      </c>
      <c r="D3" s="7" t="s">
        <v>325</v>
      </c>
      <c r="E3" s="154" t="s">
        <v>326</v>
      </c>
      <c r="F3" s="23"/>
      <c r="G3" s="10" t="s">
        <v>411</v>
      </c>
      <c r="H3" s="36" t="s">
        <v>89</v>
      </c>
      <c r="I3" s="36" t="s">
        <v>316</v>
      </c>
      <c r="J3" s="138"/>
      <c r="K3" s="21" t="str">
        <f t="shared" si="0"/>
        <v>0.0</v>
      </c>
      <c r="L3" s="13" t="str">
        <f>IF(J3&gt;=8.5,"A",IF(J3&gt;=8,"B+",IF(J3&gt;=7,"B",IF(J3&gt;=6.5,"C+",IF(J3&gt;=5.5,"C",IF(J3&gt;=5,"D+",IF(J3&gt;=4,"D","F")))))))</f>
        <v>F</v>
      </c>
      <c r="M3" s="14">
        <f>IF(L3="A",4,IF(L3="B+",3.5,IF(L3="B",3,IF(L3="C+",2.5,IF(L3="C",2,IF(L3="D+",1.5,IF(L3="D",1,0)))))))</f>
        <v>0</v>
      </c>
      <c r="N3" s="15" t="str">
        <f t="shared" si="3"/>
        <v>0.0</v>
      </c>
      <c r="O3" s="19">
        <v>2</v>
      </c>
      <c r="P3" s="12">
        <v>6</v>
      </c>
      <c r="Q3" s="21" t="str">
        <f t="shared" si="4"/>
        <v>6.0</v>
      </c>
      <c r="R3" s="13" t="str">
        <f>IF(P3&gt;=8.5,"A",IF(P3&gt;=8,"B+",IF(P3&gt;=7,"B",IF(P3&gt;=6.5,"C+",IF(P3&gt;=5.5,"C",IF(P3&gt;=5,"D+",IF(P3&gt;=4,"D","F")))))))</f>
        <v>C</v>
      </c>
      <c r="S3" s="14">
        <f>IF(R3="A",4,IF(R3="B+",3.5,IF(R3="B",3,IF(R3="C+",2.5,IF(R3="C",2,IF(R3="D+",1.5,IF(R3="D",1,0)))))))</f>
        <v>2</v>
      </c>
      <c r="T3" s="15" t="str">
        <f t="shared" si="7"/>
        <v>2.0</v>
      </c>
      <c r="U3" s="19">
        <v>3</v>
      </c>
      <c r="V3" s="108">
        <v>6.8</v>
      </c>
      <c r="W3" s="109">
        <v>8</v>
      </c>
      <c r="X3" s="110"/>
      <c r="Y3" s="110"/>
      <c r="Z3" s="82">
        <f t="shared" ref="Z3:Z43" si="93">MAX(W3:Y3)</f>
        <v>8</v>
      </c>
      <c r="AA3" s="21">
        <f t="shared" si="8"/>
        <v>7.5</v>
      </c>
      <c r="AB3" s="21" t="str">
        <f t="shared" si="9"/>
        <v>7.5</v>
      </c>
      <c r="AC3" s="13" t="str">
        <f t="shared" si="10"/>
        <v>B</v>
      </c>
      <c r="AD3" s="18">
        <f>IF(AC3="A",4,IF(AC3="B+",3.5,IF(AC3="B",3,IF(AC3="C+",2.5,IF(AC3="C",2,IF(AC3="D+",1.5,IF(AC3="D",1,0)))))))</f>
        <v>3</v>
      </c>
      <c r="AE3" s="15" t="str">
        <f t="shared" si="12"/>
        <v>3.0</v>
      </c>
      <c r="AF3" s="19">
        <v>4</v>
      </c>
      <c r="AG3" s="68">
        <v>4</v>
      </c>
      <c r="AH3" s="28">
        <v>8</v>
      </c>
      <c r="AI3" s="26">
        <v>6</v>
      </c>
      <c r="AJ3" s="27"/>
      <c r="AK3" s="82"/>
      <c r="AL3" s="82">
        <f t="shared" ref="AL3:AL43" si="94">MAX(AI3:AK3)</f>
        <v>6</v>
      </c>
      <c r="AM3" s="21">
        <f t="shared" si="13"/>
        <v>6.8</v>
      </c>
      <c r="AN3" s="21" t="str">
        <f t="shared" si="14"/>
        <v>6.8</v>
      </c>
      <c r="AO3" s="13" t="str">
        <f t="shared" si="15"/>
        <v>C+</v>
      </c>
      <c r="AP3" s="18">
        <f t="shared" si="16"/>
        <v>2.5</v>
      </c>
      <c r="AQ3" s="15" t="str">
        <f t="shared" si="17"/>
        <v>2.5</v>
      </c>
      <c r="AR3" s="19">
        <v>2</v>
      </c>
      <c r="AS3" s="68">
        <v>2</v>
      </c>
      <c r="AT3" s="28">
        <v>5</v>
      </c>
      <c r="AU3" s="26">
        <v>7</v>
      </c>
      <c r="AV3" s="27"/>
      <c r="AW3" s="82"/>
      <c r="AX3" s="82">
        <f t="shared" ref="AX3:AX43" si="95">MAX(AU3:AW3)</f>
        <v>7</v>
      </c>
      <c r="AY3" s="21">
        <f t="shared" si="18"/>
        <v>6.2</v>
      </c>
      <c r="AZ3" s="21" t="str">
        <f t="shared" si="19"/>
        <v>6.2</v>
      </c>
      <c r="BA3" s="13" t="str">
        <f t="shared" si="20"/>
        <v>C</v>
      </c>
      <c r="BB3" s="18">
        <f t="shared" si="21"/>
        <v>2</v>
      </c>
      <c r="BC3" s="15" t="str">
        <f t="shared" si="22"/>
        <v>2.0</v>
      </c>
      <c r="BD3" s="19">
        <v>3</v>
      </c>
      <c r="BE3" s="68">
        <v>3</v>
      </c>
      <c r="BF3" s="42"/>
      <c r="BG3" s="99"/>
      <c r="BH3" s="30"/>
      <c r="BI3" s="30"/>
      <c r="BJ3" s="82">
        <f t="shared" ref="BJ3:BJ43" si="96">MAX(BG3:BI3)</f>
        <v>0</v>
      </c>
      <c r="BK3" s="21">
        <f t="shared" si="23"/>
        <v>0</v>
      </c>
      <c r="BL3" s="21" t="str">
        <f t="shared" si="24"/>
        <v>0.0</v>
      </c>
      <c r="BM3" s="13" t="str">
        <f t="shared" si="25"/>
        <v>F</v>
      </c>
      <c r="BN3" s="18">
        <f t="shared" si="26"/>
        <v>0</v>
      </c>
      <c r="BO3" s="15" t="str">
        <f t="shared" si="27"/>
        <v>0.0</v>
      </c>
      <c r="BP3" s="19">
        <v>2</v>
      </c>
      <c r="BQ3" s="68"/>
      <c r="BR3" s="28">
        <v>6.4</v>
      </c>
      <c r="BS3" s="26">
        <v>1</v>
      </c>
      <c r="BT3" s="27">
        <v>5</v>
      </c>
      <c r="BU3" s="82"/>
      <c r="BV3" s="82">
        <f t="shared" ref="BV3:BV43" si="97">MAX(BS3:BU3)</f>
        <v>5</v>
      </c>
      <c r="BW3" s="21">
        <f t="shared" si="28"/>
        <v>5.6</v>
      </c>
      <c r="BX3" s="21" t="str">
        <f t="shared" si="29"/>
        <v>5.6</v>
      </c>
      <c r="BY3" s="13" t="str">
        <f t="shared" si="30"/>
        <v>C</v>
      </c>
      <c r="BZ3" s="18">
        <f t="shared" si="31"/>
        <v>2</v>
      </c>
      <c r="CA3" s="15" t="str">
        <f t="shared" si="32"/>
        <v>2.0</v>
      </c>
      <c r="CB3" s="19">
        <v>3</v>
      </c>
      <c r="CC3" s="68">
        <v>3</v>
      </c>
      <c r="CD3" s="28">
        <v>5.7</v>
      </c>
      <c r="CE3" s="26">
        <v>5</v>
      </c>
      <c r="CF3" s="27"/>
      <c r="CG3" s="27"/>
      <c r="CH3" s="82">
        <f t="shared" ref="CH3:CH43" si="98">MAX(CE3:CG3)</f>
        <v>5</v>
      </c>
      <c r="CI3" s="21">
        <f t="shared" si="33"/>
        <v>5.3</v>
      </c>
      <c r="CJ3" s="21" t="str">
        <f t="shared" si="34"/>
        <v>5.3</v>
      </c>
      <c r="CK3" s="13" t="str">
        <f t="shared" si="35"/>
        <v>D+</v>
      </c>
      <c r="CL3" s="18">
        <f t="shared" si="36"/>
        <v>1.5</v>
      </c>
      <c r="CM3" s="15" t="str">
        <f t="shared" si="37"/>
        <v>1.5</v>
      </c>
      <c r="CN3" s="19">
        <v>3</v>
      </c>
      <c r="CO3" s="68">
        <v>3</v>
      </c>
      <c r="CP3" s="69">
        <f t="shared" si="38"/>
        <v>17</v>
      </c>
      <c r="CQ3" s="22">
        <f t="shared" si="39"/>
        <v>5.5823529411764712</v>
      </c>
      <c r="CR3" s="24" t="str">
        <f t="shared" si="40"/>
        <v>5.58</v>
      </c>
      <c r="CS3" s="22">
        <f t="shared" si="41"/>
        <v>1.9705882352941178</v>
      </c>
      <c r="CT3" s="24" t="str">
        <f t="shared" si="42"/>
        <v>1.97</v>
      </c>
      <c r="CU3" s="77" t="str">
        <f t="shared" si="43"/>
        <v>Lên lớp</v>
      </c>
      <c r="CV3" s="77">
        <f t="shared" si="44"/>
        <v>15</v>
      </c>
      <c r="CW3" s="22">
        <f t="shared" ref="CW3:CW43" si="99">(AM3*AS3+AA3*AG3+AY3*BE3+BK3*BQ3+BW3*CC3+CI3*CO3)/CV3</f>
        <v>6.3266666666666671</v>
      </c>
      <c r="CX3" s="77" t="str">
        <f t="shared" si="45"/>
        <v>6.33</v>
      </c>
      <c r="CY3" s="22">
        <f t="shared" ref="CY3:CY43" si="100">(AP3*AS3+AD3*AG3+BB3*BE3+BN3*BQ3+BZ3*CC3+CL3*CO3)/CV3</f>
        <v>2.2333333333333334</v>
      </c>
      <c r="CZ3" s="77" t="str">
        <f t="shared" si="46"/>
        <v>2.23</v>
      </c>
      <c r="DA3" s="20">
        <v>7.2</v>
      </c>
      <c r="DB3" s="20">
        <v>3</v>
      </c>
      <c r="DC3" s="27"/>
      <c r="DD3" s="82"/>
      <c r="DE3" s="82">
        <f t="shared" ref="DE3:DE43" si="101">MAX(DB3:DD3)</f>
        <v>3</v>
      </c>
      <c r="DF3" s="21">
        <f t="shared" ref="DF3:DF43" si="102">ROUND(MAX((DA3*0.4+DB3*0.6),(DA3*0.4+DC3*0.6),(DA3*0.4+DD3*0.6)),1)</f>
        <v>4.7</v>
      </c>
      <c r="DG3" s="21" t="str">
        <f t="shared" ref="DG3:DG43" si="103">TEXT(DF3,"0.0")</f>
        <v>4.7</v>
      </c>
      <c r="DH3" s="13" t="str">
        <f t="shared" ref="DH3:DH43" si="104">IF(DF3&gt;=8.5,"A",IF(DF3&gt;=8,"B+",IF(DF3&gt;=7,"B",IF(DF3&gt;=6.5,"C+",IF(DF3&gt;=5.5,"C",IF(DF3&gt;=5,"D+",IF(DF3&gt;=4,"D","F")))))))</f>
        <v>D</v>
      </c>
      <c r="DI3" s="18">
        <f t="shared" ref="DI3:DI43" si="105">IF(DH3="A",4,IF(DH3="B+",3.5,IF(DH3="B",3,IF(DH3="C+",2.5,IF(DH3="C",2,IF(DH3="D+",1.5,IF(DH3="D",1,0)))))))</f>
        <v>1</v>
      </c>
      <c r="DJ3" s="15" t="str">
        <f t="shared" ref="DJ3:DJ43" si="106">TEXT(DI3,"0.0")</f>
        <v>1.0</v>
      </c>
      <c r="DK3" s="19">
        <v>1.5</v>
      </c>
      <c r="DL3" s="68">
        <v>1.5</v>
      </c>
      <c r="DM3" s="28"/>
      <c r="DN3" s="26"/>
      <c r="DO3" s="27"/>
      <c r="DP3" s="82"/>
      <c r="DQ3" s="82">
        <f t="shared" ref="DQ3:DQ43" si="107">MAX(DN3:DP3)</f>
        <v>0</v>
      </c>
      <c r="DR3" s="21">
        <f t="shared" ref="DR3:DR43" si="108">ROUND(MAX((DM3*0.4+DN3*0.6),(DM3*0.4+DO3*0.6),(DM3*0.4+DP3*0.6)),1)</f>
        <v>0</v>
      </c>
      <c r="DS3" s="21" t="str">
        <f t="shared" ref="DS3:DS43" si="109">TEXT(DR3,"0.0")</f>
        <v>0.0</v>
      </c>
      <c r="DT3" s="13" t="str">
        <f t="shared" ref="DT3:DT43" si="110">IF(DR3&gt;=8.5,"A",IF(DR3&gt;=8,"B+",IF(DR3&gt;=7,"B",IF(DR3&gt;=6.5,"C+",IF(DR3&gt;=5.5,"C",IF(DR3&gt;=5,"D+",IF(DR3&gt;=4,"D","F")))))))</f>
        <v>F</v>
      </c>
      <c r="DU3" s="18">
        <f t="shared" ref="DU3:DU43" si="111">IF(DT3="A",4,IF(DT3="B+",3.5,IF(DT3="B",3,IF(DT3="C+",2.5,IF(DT3="C",2,IF(DT3="D+",1.5,IF(DT3="D",1,0)))))))</f>
        <v>0</v>
      </c>
      <c r="DV3" s="15" t="str">
        <f t="shared" ref="DV3:DV43" si="112">TEXT(DU3,"0.0")</f>
        <v>0.0</v>
      </c>
      <c r="DW3" s="19">
        <v>1.5</v>
      </c>
      <c r="DX3" s="68">
        <v>1.5</v>
      </c>
      <c r="DY3" s="21">
        <f t="shared" ref="DY3:DY43" si="113">(DF3+DR3)/2</f>
        <v>2.35</v>
      </c>
      <c r="DZ3" s="21" t="str">
        <f t="shared" ref="DZ3:DZ43" si="114">TEXT(DY3,"0.0")</f>
        <v>2.4</v>
      </c>
      <c r="EA3" s="13" t="str">
        <f t="shared" ref="EA3:EA43" si="115">IF(DY3&gt;=8.5,"A",IF(DY3&gt;=8,"B+",IF(DY3&gt;=7,"B",IF(DY3&gt;=6.5,"C+",IF(DY3&gt;=5.5,"C",IF(DY3&gt;=5,"D+",IF(DY3&gt;=4,"D","F")))))))</f>
        <v>F</v>
      </c>
      <c r="EB3" s="18">
        <f t="shared" ref="EB3:EB43" si="116">IF(EA3="A",4,IF(EA3="B+",3.5,IF(EA3="B",3,IF(EA3="C+",2.5,IF(EA3="C",2,IF(EA3="D+",1.5,IF(EA3="D",1,0)))))))</f>
        <v>0</v>
      </c>
      <c r="EC3" s="18" t="str">
        <f t="shared" ref="EC3:EC43" si="117">TEXT(EB3,"0.0")</f>
        <v>0.0</v>
      </c>
      <c r="ED3" s="19">
        <v>3</v>
      </c>
      <c r="EE3" s="152">
        <v>3</v>
      </c>
      <c r="EF3" s="28">
        <v>6.8</v>
      </c>
      <c r="EG3" s="26"/>
      <c r="EH3" s="28">
        <v>3</v>
      </c>
      <c r="EI3" s="27"/>
      <c r="EJ3" s="27">
        <f t="shared" ref="EJ3:EJ43" si="118">MAX(EG3:EI3)</f>
        <v>3</v>
      </c>
      <c r="EK3" s="21">
        <f t="shared" ref="EK3:EK43" si="119">ROUND(MAX((EF3*0.4+EG3*0.6),(EF3*0.4+EH3*0.6),(EF3*0.4+EI3*0.6)),1)</f>
        <v>4.5</v>
      </c>
      <c r="EL3" s="21" t="str">
        <f t="shared" ref="EL3:EL43" si="120">TEXT(EK3,"0.0")</f>
        <v>4.5</v>
      </c>
      <c r="EM3" s="13" t="str">
        <f t="shared" ref="EM3:EM43" si="121">IF(EK3&gt;=8.5,"A",IF(EK3&gt;=8,"B+",IF(EK3&gt;=7,"B",IF(EK3&gt;=6.5,"C+",IF(EK3&gt;=5.5,"C",IF(EK3&gt;=5,"D+",IF(EK3&gt;=4,"D","F")))))))</f>
        <v>D</v>
      </c>
      <c r="EN3" s="18">
        <f t="shared" ref="EN3:EN43" si="122">IF(EM3="A",4,IF(EM3="B+",3.5,IF(EM3="B",3,IF(EM3="C+",2.5,IF(EM3="C",2,IF(EM3="D+",1.5,IF(EM3="D",1,0)))))))</f>
        <v>1</v>
      </c>
      <c r="EO3" s="15" t="str">
        <f t="shared" ref="EO3:EO43" si="123">TEXT(EN3,"0.0")</f>
        <v>1.0</v>
      </c>
      <c r="EP3" s="19">
        <v>3</v>
      </c>
      <c r="EQ3" s="68">
        <v>3</v>
      </c>
      <c r="ER3" s="70"/>
      <c r="ES3" s="16"/>
      <c r="ET3" s="17"/>
      <c r="EU3" s="82"/>
      <c r="EV3" s="82">
        <f t="shared" ref="EV3:EV43" si="124">MAX(ES3:EU3)</f>
        <v>0</v>
      </c>
      <c r="EW3" s="21">
        <f t="shared" ref="EW3:EW43" si="125">ROUND(MAX((ER3*0.4+ES3*0.6),(ER3*0.4+ET3*0.6),(ER3*0.4+EU3*0.6)),1)</f>
        <v>0</v>
      </c>
      <c r="EX3" s="21" t="str">
        <f t="shared" ref="EX3:EX43" si="126">TEXT(EW3,"0.0")</f>
        <v>0.0</v>
      </c>
      <c r="EY3" s="13" t="str">
        <f t="shared" ref="EY3:EY43" si="127">IF(EW3&gt;=8.5,"A",IF(EW3&gt;=8,"B+",IF(EW3&gt;=7,"B",IF(EW3&gt;=6.5,"C+",IF(EW3&gt;=5.5,"C",IF(EW3&gt;=5,"D+",IF(EW3&gt;=4,"D","F")))))))</f>
        <v>F</v>
      </c>
      <c r="EZ3" s="18">
        <f t="shared" ref="EZ3:EZ43" si="128">IF(EY3="A",4,IF(EY3="B+",3.5,IF(EY3="B",3,IF(EY3="C+",2.5,IF(EY3="C",2,IF(EY3="D+",1.5,IF(EY3="D",1,0)))))))</f>
        <v>0</v>
      </c>
      <c r="FA3" s="15" t="str">
        <f t="shared" ref="FA3:FA43" si="129">TEXT(EZ3,"0.0")</f>
        <v>0.0</v>
      </c>
      <c r="FB3" s="19">
        <v>3</v>
      </c>
      <c r="FC3" s="68">
        <v>3</v>
      </c>
      <c r="FD3" s="42"/>
      <c r="FE3" s="99"/>
      <c r="FF3" s="30"/>
      <c r="FG3" s="30"/>
      <c r="FH3" s="82">
        <f t="shared" ref="FH3:FH43" si="130">MAX(FE3:FG3)</f>
        <v>0</v>
      </c>
      <c r="FI3" s="21">
        <f t="shared" ref="FI3:FI43" si="131">ROUND(MAX((FD3*0.4+FE3*0.6),(FD3*0.4+FF3*0.6),(FD3*0.4+FG3*0.6)),1)</f>
        <v>0</v>
      </c>
      <c r="FJ3" s="21" t="str">
        <f t="shared" ref="FJ3:FJ43" si="132">TEXT(FI3,"0.0")</f>
        <v>0.0</v>
      </c>
      <c r="FK3" s="13" t="str">
        <f t="shared" ref="FK3:FK43" si="133">IF(FI3&gt;=8.5,"A",IF(FI3&gt;=8,"B+",IF(FI3&gt;=7,"B",IF(FI3&gt;=6.5,"C+",IF(FI3&gt;=5.5,"C",IF(FI3&gt;=5,"D+",IF(FI3&gt;=4,"D","F")))))))</f>
        <v>F</v>
      </c>
      <c r="FL3" s="18">
        <f t="shared" ref="FL3:FL43" si="134">IF(FK3="A",4,IF(FK3="B+",3.5,IF(FK3="B",3,IF(FK3="C+",2.5,IF(FK3="C",2,IF(FK3="D+",1.5,IF(FK3="D",1,0)))))))</f>
        <v>0</v>
      </c>
      <c r="FM3" s="15" t="str">
        <f t="shared" ref="FM3:FM43" si="135">TEXT(FL3,"0.0")</f>
        <v>0.0</v>
      </c>
      <c r="FN3" s="19">
        <v>2</v>
      </c>
      <c r="FO3" s="68">
        <v>2</v>
      </c>
      <c r="FP3" s="42"/>
      <c r="FQ3" s="99"/>
      <c r="FR3" s="30"/>
      <c r="FS3" s="30"/>
      <c r="FT3" s="30">
        <f t="shared" ref="FT3:FT43" si="136">MAX(FQ3:FS3)</f>
        <v>0</v>
      </c>
      <c r="FU3" s="21">
        <f t="shared" ref="FU3:FU43" si="137">ROUND(MAX((FP3*0.4+FQ3*0.6),(FP3*0.4+FR3*0.6),(FP3*0.4+FS3*0.6)),1)</f>
        <v>0</v>
      </c>
      <c r="FV3" s="21" t="str">
        <f t="shared" ref="FV3:FV43" si="138">TEXT(FU3,"0.0")</f>
        <v>0.0</v>
      </c>
      <c r="FW3" s="13" t="str">
        <f t="shared" ref="FW3:FW43" si="139">IF(FU3&gt;=8.5,"A",IF(FU3&gt;=8,"B+",IF(FU3&gt;=7,"B",IF(FU3&gt;=6.5,"C+",IF(FU3&gt;=5.5,"C",IF(FU3&gt;=5,"D+",IF(FU3&gt;=4,"D","F")))))))</f>
        <v>F</v>
      </c>
      <c r="FX3" s="18">
        <f t="shared" ref="FX3:FX43" si="140">IF(FW3="A",4,IF(FW3="B+",3.5,IF(FW3="B",3,IF(FW3="C+",2.5,IF(FW3="C",2,IF(FW3="D+",1.5,IF(FW3="D",1,0)))))))</f>
        <v>0</v>
      </c>
      <c r="FY3" s="15" t="str">
        <f t="shared" ref="FY3:FY43" si="141">TEXT(FX3,"0.0")</f>
        <v>0.0</v>
      </c>
      <c r="FZ3" s="19">
        <v>3</v>
      </c>
      <c r="GA3" s="68">
        <v>3</v>
      </c>
      <c r="GB3" s="42"/>
      <c r="GC3" s="99"/>
      <c r="GD3" s="30"/>
      <c r="GE3" s="30"/>
      <c r="GF3" s="30">
        <f t="shared" ref="GF3:GF43" si="142">MAX(GC3:GE3)</f>
        <v>0</v>
      </c>
      <c r="GG3" s="21">
        <f t="shared" ref="GG3:GG43" si="143">ROUND(MAX((GB3*0.4+GC3*0.6),(GB3*0.4+GD3*0.6),(GB3*0.4+GE3*0.6)),1)</f>
        <v>0</v>
      </c>
      <c r="GH3" s="21" t="str">
        <f>TEXT(GG3,"0.0")</f>
        <v>0.0</v>
      </c>
      <c r="GI3" s="13" t="str">
        <f t="shared" ref="GI3:GI43" si="144">IF(GG3&gt;=8.5,"A",IF(GG3&gt;=8,"B+",IF(GG3&gt;=7,"B",IF(GG3&gt;=6.5,"C+",IF(GG3&gt;=5.5,"C",IF(GG3&gt;=5,"D+",IF(GG3&gt;=4,"D","F")))))))</f>
        <v>F</v>
      </c>
      <c r="GJ3" s="18">
        <f t="shared" ref="GJ3:GJ43" si="145">IF(GI3="A",4,IF(GI3="B+",3.5,IF(GI3="B",3,IF(GI3="C+",2.5,IF(GI3="C",2,IF(GI3="D+",1.5,IF(GI3="D",1,0)))))))</f>
        <v>0</v>
      </c>
      <c r="GK3" s="15" t="str">
        <f t="shared" ref="GK3:GK43" si="146">TEXT(GJ3,"0.0")</f>
        <v>0.0</v>
      </c>
      <c r="GL3" s="19">
        <v>2</v>
      </c>
      <c r="GM3" s="68">
        <v>2</v>
      </c>
      <c r="GN3" s="42"/>
      <c r="GO3" s="99"/>
      <c r="GP3" s="30"/>
      <c r="GQ3" s="30"/>
      <c r="GR3" s="30">
        <f t="shared" ref="GR3:GR43" si="147">MAX(GO3:GQ3)</f>
        <v>0</v>
      </c>
      <c r="GS3" s="21">
        <f t="shared" ref="GS3:GS43" si="148">ROUND(MAX((GN3*0.4+GO3*0.6),(GN3*0.4+GP3*0.6),(GN3*0.4+GQ3*0.6)),1)</f>
        <v>0</v>
      </c>
      <c r="GT3" s="21" t="str">
        <f t="shared" ref="GT3:GT43" si="149">TEXT(GS3,"0.0")</f>
        <v>0.0</v>
      </c>
      <c r="GU3" s="13" t="str">
        <f t="shared" ref="GU3:GU43" si="150">IF(GS3&gt;=8.5,"A",IF(GS3&gt;=8,"B+",IF(GS3&gt;=7,"B",IF(GS3&gt;=6.5,"C+",IF(GS3&gt;=5.5,"C",IF(GS3&gt;=5,"D+",IF(GS3&gt;=4,"D","F")))))))</f>
        <v>F</v>
      </c>
      <c r="GV3" s="18">
        <f t="shared" ref="GV3:GV43" si="151">IF(GU3="A",4,IF(GU3="B+",3.5,IF(GU3="B",3,IF(GU3="C+",2.5,IF(GU3="C",2,IF(GU3="D+",1.5,IF(GU3="D",1,0)))))))</f>
        <v>0</v>
      </c>
      <c r="GW3" s="15" t="str">
        <f t="shared" ref="GW3:GW43" si="152">TEXT(GV3,"0.0")</f>
        <v>0.0</v>
      </c>
      <c r="GX3" s="19">
        <v>2</v>
      </c>
      <c r="GY3" s="68">
        <v>2</v>
      </c>
      <c r="GZ3" s="69">
        <f t="shared" ref="GZ3:GZ37" si="153">FB3+EP3+FN3+FZ3+GL3+GX3+DW3+DK3</f>
        <v>18</v>
      </c>
      <c r="HA3" s="22">
        <f t="shared" ref="HA3:HA37" si="154">(EW3*FB3+EK3*EP3+FI3*FN3+FU3*FZ3+GG3*GL3+GS3*GX3+DW3*DR3+DK3*DF3)/GZ3</f>
        <v>1.1416666666666666</v>
      </c>
      <c r="HB3" s="24" t="str">
        <f t="shared" ref="HB3:HB37" si="155">TEXT(HA3,"0.00")</f>
        <v>1.14</v>
      </c>
      <c r="HC3" s="22">
        <f t="shared" ref="HC3:HC37" si="156">(EZ3*FB3+EN3*EP3+FL3*FN3+FX3*FZ3+GJ3*GL3+GV3*GX3+DW3*DU3+DK3*DI3)/GZ3</f>
        <v>0.25</v>
      </c>
      <c r="HD3" s="24" t="str">
        <f t="shared" ref="HD3:HD37" si="157">TEXT(HC3,"0.00")</f>
        <v>0.25</v>
      </c>
    </row>
    <row r="4" spans="1:212" s="4" customFormat="1" ht="28.5">
      <c r="A4" s="2">
        <v>3</v>
      </c>
      <c r="B4" s="5" t="s">
        <v>320</v>
      </c>
      <c r="C4" s="6" t="s">
        <v>328</v>
      </c>
      <c r="D4" s="7" t="s">
        <v>329</v>
      </c>
      <c r="E4" s="154" t="s">
        <v>72</v>
      </c>
      <c r="G4" s="10" t="s">
        <v>413</v>
      </c>
      <c r="H4" s="36" t="s">
        <v>89</v>
      </c>
      <c r="I4" s="36" t="s">
        <v>199</v>
      </c>
      <c r="J4" s="25">
        <v>6.6</v>
      </c>
      <c r="K4" s="21" t="str">
        <f t="shared" si="0"/>
        <v>6.6</v>
      </c>
      <c r="L4" s="13" t="str">
        <f t="shared" ref="L4:L31" si="158">IF(J4&gt;=8.5,"A",IF(J4&gt;=8,"B+",IF(J4&gt;=7,"B",IF(J4&gt;=6.5,"C+",IF(J4&gt;=5.5,"C",IF(J4&gt;=5,"D+",IF(J4&gt;=4,"D","F")))))))</f>
        <v>C+</v>
      </c>
      <c r="M4" s="14">
        <f t="shared" ref="M4:M31" si="159">IF(L4="A",4,IF(L4="B+",3.5,IF(L4="B",3,IF(L4="C+",2.5,IF(L4="C",2,IF(L4="D+",1.5,IF(L4="D",1,0)))))))</f>
        <v>2.5</v>
      </c>
      <c r="N4" s="15" t="str">
        <f t="shared" si="3"/>
        <v>2.5</v>
      </c>
      <c r="O4" s="19">
        <v>2</v>
      </c>
      <c r="P4" s="12"/>
      <c r="Q4" s="21" t="str">
        <f t="shared" si="4"/>
        <v>0.0</v>
      </c>
      <c r="R4" s="13" t="str">
        <f t="shared" ref="R4:R31" si="160">IF(P4&gt;=8.5,"A",IF(P4&gt;=8,"B+",IF(P4&gt;=7,"B",IF(P4&gt;=6.5,"C+",IF(P4&gt;=5.5,"C",IF(P4&gt;=5,"D+",IF(P4&gt;=4,"D","F")))))))</f>
        <v>F</v>
      </c>
      <c r="S4" s="14">
        <f t="shared" ref="S4:S31" si="161">IF(R4="A",4,IF(R4="B+",3.5,IF(R4="B",3,IF(R4="C+",2.5,IF(R4="C",2,IF(R4="D+",1.5,IF(R4="D",1,0)))))))</f>
        <v>0</v>
      </c>
      <c r="T4" s="15" t="str">
        <f t="shared" si="7"/>
        <v>0.0</v>
      </c>
      <c r="U4" s="19">
        <v>3</v>
      </c>
      <c r="V4" s="42">
        <v>1.2</v>
      </c>
      <c r="W4" s="99"/>
      <c r="X4" s="30"/>
      <c r="Y4" s="30"/>
      <c r="Z4" s="82">
        <f t="shared" si="93"/>
        <v>0</v>
      </c>
      <c r="AA4" s="21">
        <f t="shared" si="8"/>
        <v>0.5</v>
      </c>
      <c r="AB4" s="21" t="str">
        <f t="shared" si="9"/>
        <v>0.5</v>
      </c>
      <c r="AC4" s="13" t="str">
        <f t="shared" si="10"/>
        <v>F</v>
      </c>
      <c r="AD4" s="18">
        <f t="shared" ref="AD4:AD31" si="162">IF(AC4="A",4,IF(AC4="B+",3.5,IF(AC4="B",3,IF(AC4="C+",2.5,IF(AC4="C",2,IF(AC4="D+",1.5,IF(AC4="D",1,0)))))))</f>
        <v>0</v>
      </c>
      <c r="AE4" s="15" t="str">
        <f t="shared" si="12"/>
        <v>0.0</v>
      </c>
      <c r="AF4" s="19">
        <v>4</v>
      </c>
      <c r="AG4" s="68"/>
      <c r="AH4" s="28">
        <v>8</v>
      </c>
      <c r="AI4" s="26">
        <v>7</v>
      </c>
      <c r="AJ4" s="27"/>
      <c r="AK4" s="82"/>
      <c r="AL4" s="82">
        <f t="shared" si="94"/>
        <v>7</v>
      </c>
      <c r="AM4" s="21">
        <f t="shared" si="13"/>
        <v>7.4</v>
      </c>
      <c r="AN4" s="21" t="str">
        <f t="shared" si="14"/>
        <v>7.4</v>
      </c>
      <c r="AO4" s="13" t="str">
        <f t="shared" si="15"/>
        <v>B</v>
      </c>
      <c r="AP4" s="18">
        <f t="shared" si="16"/>
        <v>3</v>
      </c>
      <c r="AQ4" s="15" t="str">
        <f t="shared" si="17"/>
        <v>3.0</v>
      </c>
      <c r="AR4" s="19">
        <v>2</v>
      </c>
      <c r="AS4" s="68">
        <v>2</v>
      </c>
      <c r="AT4" s="28">
        <v>6.2</v>
      </c>
      <c r="AU4" s="26">
        <v>7</v>
      </c>
      <c r="AV4" s="27"/>
      <c r="AW4" s="82"/>
      <c r="AX4" s="82">
        <f t="shared" si="95"/>
        <v>7</v>
      </c>
      <c r="AY4" s="21">
        <f t="shared" si="18"/>
        <v>6.7</v>
      </c>
      <c r="AZ4" s="21" t="str">
        <f t="shared" si="19"/>
        <v>6.7</v>
      </c>
      <c r="BA4" s="13" t="str">
        <f t="shared" si="20"/>
        <v>C+</v>
      </c>
      <c r="BB4" s="18">
        <f t="shared" si="21"/>
        <v>2.5</v>
      </c>
      <c r="BC4" s="15" t="str">
        <f t="shared" si="22"/>
        <v>2.5</v>
      </c>
      <c r="BD4" s="19">
        <v>3</v>
      </c>
      <c r="BE4" s="68">
        <v>3</v>
      </c>
      <c r="BF4" s="28">
        <v>7.5</v>
      </c>
      <c r="BG4" s="26">
        <v>6</v>
      </c>
      <c r="BH4" s="27"/>
      <c r="BI4" s="82"/>
      <c r="BJ4" s="82">
        <f t="shared" si="96"/>
        <v>6</v>
      </c>
      <c r="BK4" s="21">
        <f t="shared" si="23"/>
        <v>6.6</v>
      </c>
      <c r="BL4" s="21" t="str">
        <f t="shared" si="24"/>
        <v>6.6</v>
      </c>
      <c r="BM4" s="13" t="str">
        <f t="shared" si="25"/>
        <v>C+</v>
      </c>
      <c r="BN4" s="18">
        <f t="shared" si="26"/>
        <v>2.5</v>
      </c>
      <c r="BO4" s="15" t="str">
        <f t="shared" si="27"/>
        <v>2.5</v>
      </c>
      <c r="BP4" s="19">
        <v>2</v>
      </c>
      <c r="BQ4" s="68">
        <v>2</v>
      </c>
      <c r="BR4" s="28">
        <v>5.4</v>
      </c>
      <c r="BS4" s="26">
        <v>7</v>
      </c>
      <c r="BT4" s="27"/>
      <c r="BU4" s="82"/>
      <c r="BV4" s="82">
        <f t="shared" si="97"/>
        <v>7</v>
      </c>
      <c r="BW4" s="21">
        <f t="shared" si="28"/>
        <v>6.4</v>
      </c>
      <c r="BX4" s="21" t="str">
        <f t="shared" si="29"/>
        <v>6.4</v>
      </c>
      <c r="BY4" s="13" t="str">
        <f t="shared" si="30"/>
        <v>C</v>
      </c>
      <c r="BZ4" s="18">
        <f t="shared" si="31"/>
        <v>2</v>
      </c>
      <c r="CA4" s="15" t="str">
        <f t="shared" si="32"/>
        <v>2.0</v>
      </c>
      <c r="CB4" s="19">
        <v>3</v>
      </c>
      <c r="CC4" s="68">
        <v>3</v>
      </c>
      <c r="CD4" s="28">
        <v>7.3</v>
      </c>
      <c r="CE4" s="26">
        <v>6</v>
      </c>
      <c r="CF4" s="27"/>
      <c r="CG4" s="82"/>
      <c r="CH4" s="82">
        <f t="shared" si="98"/>
        <v>6</v>
      </c>
      <c r="CI4" s="21">
        <f t="shared" si="33"/>
        <v>6.5</v>
      </c>
      <c r="CJ4" s="21" t="str">
        <f t="shared" si="34"/>
        <v>6.5</v>
      </c>
      <c r="CK4" s="13" t="str">
        <f t="shared" si="35"/>
        <v>C+</v>
      </c>
      <c r="CL4" s="18">
        <f t="shared" si="36"/>
        <v>2.5</v>
      </c>
      <c r="CM4" s="15" t="str">
        <f t="shared" si="37"/>
        <v>2.5</v>
      </c>
      <c r="CN4" s="19">
        <v>3</v>
      </c>
      <c r="CO4" s="68">
        <v>3</v>
      </c>
      <c r="CP4" s="69">
        <f t="shared" si="38"/>
        <v>17</v>
      </c>
      <c r="CQ4" s="22">
        <f t="shared" si="39"/>
        <v>5.2235294117647069</v>
      </c>
      <c r="CR4" s="24" t="str">
        <f t="shared" si="40"/>
        <v>5.22</v>
      </c>
      <c r="CS4" s="22">
        <f t="shared" si="41"/>
        <v>1.8823529411764706</v>
      </c>
      <c r="CT4" s="24" t="str">
        <f t="shared" si="42"/>
        <v>1.88</v>
      </c>
      <c r="CU4" s="77" t="str">
        <f t="shared" si="43"/>
        <v>Lên lớp</v>
      </c>
      <c r="CV4" s="77">
        <f t="shared" si="44"/>
        <v>13</v>
      </c>
      <c r="CW4" s="22">
        <f t="shared" si="99"/>
        <v>6.6769230769230781</v>
      </c>
      <c r="CX4" s="77" t="str">
        <f t="shared" si="45"/>
        <v>6.68</v>
      </c>
      <c r="CY4" s="22">
        <f t="shared" si="100"/>
        <v>2.4615384615384617</v>
      </c>
      <c r="CZ4" s="77" t="str">
        <f t="shared" si="46"/>
        <v>2.46</v>
      </c>
      <c r="DA4" s="20">
        <v>7.4</v>
      </c>
      <c r="DB4" s="20">
        <v>8</v>
      </c>
      <c r="DC4" s="77"/>
      <c r="DD4" s="82"/>
      <c r="DE4" s="82">
        <f t="shared" si="101"/>
        <v>8</v>
      </c>
      <c r="DF4" s="21">
        <f t="shared" si="102"/>
        <v>7.8</v>
      </c>
      <c r="DG4" s="21" t="str">
        <f t="shared" si="103"/>
        <v>7.8</v>
      </c>
      <c r="DH4" s="13" t="str">
        <f t="shared" si="104"/>
        <v>B</v>
      </c>
      <c r="DI4" s="18">
        <f t="shared" si="105"/>
        <v>3</v>
      </c>
      <c r="DJ4" s="15" t="str">
        <f t="shared" si="106"/>
        <v>3.0</v>
      </c>
      <c r="DK4" s="19">
        <v>1.5</v>
      </c>
      <c r="DL4" s="68">
        <v>1.5</v>
      </c>
      <c r="DM4" s="28"/>
      <c r="DN4" s="26"/>
      <c r="DO4" s="27"/>
      <c r="DP4" s="82"/>
      <c r="DQ4" s="82">
        <f t="shared" si="107"/>
        <v>0</v>
      </c>
      <c r="DR4" s="21">
        <f t="shared" si="108"/>
        <v>0</v>
      </c>
      <c r="DS4" s="21" t="str">
        <f t="shared" si="109"/>
        <v>0.0</v>
      </c>
      <c r="DT4" s="13" t="str">
        <f t="shared" si="110"/>
        <v>F</v>
      </c>
      <c r="DU4" s="18">
        <f t="shared" si="111"/>
        <v>0</v>
      </c>
      <c r="DV4" s="15" t="str">
        <f t="shared" si="112"/>
        <v>0.0</v>
      </c>
      <c r="DW4" s="19">
        <v>1.5</v>
      </c>
      <c r="DX4" s="68">
        <v>1.5</v>
      </c>
      <c r="DY4" s="21">
        <f t="shared" si="113"/>
        <v>3.9</v>
      </c>
      <c r="DZ4" s="21" t="str">
        <f t="shared" si="114"/>
        <v>3.9</v>
      </c>
      <c r="EA4" s="13" t="str">
        <f t="shared" si="115"/>
        <v>F</v>
      </c>
      <c r="EB4" s="18">
        <f t="shared" si="116"/>
        <v>0</v>
      </c>
      <c r="EC4" s="18" t="str">
        <f t="shared" si="117"/>
        <v>0.0</v>
      </c>
      <c r="ED4" s="19">
        <v>3</v>
      </c>
      <c r="EE4" s="152">
        <v>3</v>
      </c>
      <c r="EF4" s="70">
        <v>7</v>
      </c>
      <c r="EG4" s="16">
        <v>6</v>
      </c>
      <c r="EH4" s="17"/>
      <c r="EI4" s="82"/>
      <c r="EJ4" s="82">
        <f t="shared" si="118"/>
        <v>6</v>
      </c>
      <c r="EK4" s="21">
        <f t="shared" si="119"/>
        <v>6.4</v>
      </c>
      <c r="EL4" s="21" t="str">
        <f t="shared" si="120"/>
        <v>6.4</v>
      </c>
      <c r="EM4" s="13" t="str">
        <f t="shared" si="121"/>
        <v>C</v>
      </c>
      <c r="EN4" s="18">
        <f t="shared" si="122"/>
        <v>2</v>
      </c>
      <c r="EO4" s="15" t="str">
        <f t="shared" si="123"/>
        <v>2.0</v>
      </c>
      <c r="EP4" s="19">
        <v>3</v>
      </c>
      <c r="EQ4" s="68">
        <v>3</v>
      </c>
      <c r="ER4" s="70">
        <v>5.8</v>
      </c>
      <c r="ES4" s="16">
        <v>6</v>
      </c>
      <c r="ET4" s="17"/>
      <c r="EU4" s="82"/>
      <c r="EV4" s="82">
        <f t="shared" si="124"/>
        <v>6</v>
      </c>
      <c r="EW4" s="21">
        <f t="shared" si="125"/>
        <v>5.9</v>
      </c>
      <c r="EX4" s="21" t="str">
        <f t="shared" si="126"/>
        <v>5.9</v>
      </c>
      <c r="EY4" s="13" t="str">
        <f t="shared" si="127"/>
        <v>C</v>
      </c>
      <c r="EZ4" s="18">
        <f t="shared" si="128"/>
        <v>2</v>
      </c>
      <c r="FA4" s="15" t="str">
        <f t="shared" si="129"/>
        <v>2.0</v>
      </c>
      <c r="FB4" s="19">
        <v>3</v>
      </c>
      <c r="FC4" s="68">
        <v>3</v>
      </c>
      <c r="FD4" s="70">
        <v>8</v>
      </c>
      <c r="FE4" s="16"/>
      <c r="FF4" s="17">
        <v>4</v>
      </c>
      <c r="FG4" s="27"/>
      <c r="FH4" s="82">
        <f t="shared" si="130"/>
        <v>4</v>
      </c>
      <c r="FI4" s="21">
        <f t="shared" si="131"/>
        <v>5.6</v>
      </c>
      <c r="FJ4" s="21" t="str">
        <f t="shared" si="132"/>
        <v>5.6</v>
      </c>
      <c r="FK4" s="13" t="str">
        <f t="shared" si="133"/>
        <v>C</v>
      </c>
      <c r="FL4" s="18">
        <f t="shared" si="134"/>
        <v>2</v>
      </c>
      <c r="FM4" s="15" t="str">
        <f t="shared" si="135"/>
        <v>2.0</v>
      </c>
      <c r="FN4" s="19">
        <v>2</v>
      </c>
      <c r="FO4" s="68">
        <v>2</v>
      </c>
      <c r="FP4" s="28">
        <v>5.7</v>
      </c>
      <c r="FQ4" s="26">
        <v>1</v>
      </c>
      <c r="FR4" s="30"/>
      <c r="FS4" s="30"/>
      <c r="FT4" s="30">
        <f t="shared" si="136"/>
        <v>1</v>
      </c>
      <c r="FU4" s="21">
        <f t="shared" si="137"/>
        <v>2.9</v>
      </c>
      <c r="FV4" s="21" t="str">
        <f t="shared" si="138"/>
        <v>2.9</v>
      </c>
      <c r="FW4" s="13" t="str">
        <f t="shared" si="139"/>
        <v>F</v>
      </c>
      <c r="FX4" s="18">
        <f t="shared" si="140"/>
        <v>0</v>
      </c>
      <c r="FY4" s="15" t="str">
        <f t="shared" si="141"/>
        <v>0.0</v>
      </c>
      <c r="FZ4" s="19">
        <v>3</v>
      </c>
      <c r="GA4" s="68">
        <v>3</v>
      </c>
      <c r="GB4" s="28">
        <v>6.4</v>
      </c>
      <c r="GC4" s="26">
        <v>7</v>
      </c>
      <c r="GD4" s="27"/>
      <c r="GE4" s="27"/>
      <c r="GF4" s="27">
        <f t="shared" si="142"/>
        <v>7</v>
      </c>
      <c r="GG4" s="21">
        <f t="shared" si="143"/>
        <v>6.8</v>
      </c>
      <c r="GH4" s="21" t="str">
        <f t="shared" ref="GH4:GH43" si="163">TEXT(GG4,"0.0")</f>
        <v>6.8</v>
      </c>
      <c r="GI4" s="13" t="str">
        <f t="shared" si="144"/>
        <v>C+</v>
      </c>
      <c r="GJ4" s="18">
        <f t="shared" si="145"/>
        <v>2.5</v>
      </c>
      <c r="GK4" s="15" t="str">
        <f t="shared" si="146"/>
        <v>2.5</v>
      </c>
      <c r="GL4" s="19">
        <v>2</v>
      </c>
      <c r="GM4" s="68">
        <v>2</v>
      </c>
      <c r="GN4" s="42"/>
      <c r="GO4" s="99"/>
      <c r="GP4" s="30"/>
      <c r="GQ4" s="30"/>
      <c r="GR4" s="30">
        <f t="shared" si="147"/>
        <v>0</v>
      </c>
      <c r="GS4" s="21">
        <f t="shared" si="148"/>
        <v>0</v>
      </c>
      <c r="GT4" s="21" t="str">
        <f t="shared" si="149"/>
        <v>0.0</v>
      </c>
      <c r="GU4" s="13" t="str">
        <f t="shared" si="150"/>
        <v>F</v>
      </c>
      <c r="GV4" s="18">
        <f t="shared" si="151"/>
        <v>0</v>
      </c>
      <c r="GW4" s="15" t="str">
        <f t="shared" si="152"/>
        <v>0.0</v>
      </c>
      <c r="GX4" s="19">
        <v>2</v>
      </c>
      <c r="GY4" s="68">
        <v>2</v>
      </c>
      <c r="GZ4" s="69">
        <f t="shared" si="153"/>
        <v>18</v>
      </c>
      <c r="HA4" s="22">
        <f t="shared" si="154"/>
        <v>4.5611111111111118</v>
      </c>
      <c r="HB4" s="24" t="str">
        <f t="shared" si="155"/>
        <v>4.56</v>
      </c>
      <c r="HC4" s="22">
        <f t="shared" si="156"/>
        <v>1.4166666666666667</v>
      </c>
      <c r="HD4" s="24" t="str">
        <f t="shared" si="157"/>
        <v>1.42</v>
      </c>
    </row>
    <row r="5" spans="1:212" s="4" customFormat="1" ht="28.5">
      <c r="A5" s="2">
        <v>4</v>
      </c>
      <c r="B5" s="5" t="s">
        <v>320</v>
      </c>
      <c r="C5" s="6" t="s">
        <v>330</v>
      </c>
      <c r="D5" s="7" t="s">
        <v>331</v>
      </c>
      <c r="E5" s="154" t="s">
        <v>332</v>
      </c>
      <c r="G5" s="10" t="s">
        <v>414</v>
      </c>
      <c r="H5" s="36" t="s">
        <v>89</v>
      </c>
      <c r="I5" s="36" t="s">
        <v>449</v>
      </c>
      <c r="J5" s="25">
        <v>6.8</v>
      </c>
      <c r="K5" s="21" t="str">
        <f t="shared" si="0"/>
        <v>6.8</v>
      </c>
      <c r="L5" s="13" t="str">
        <f t="shared" si="158"/>
        <v>C+</v>
      </c>
      <c r="M5" s="14">
        <f t="shared" si="159"/>
        <v>2.5</v>
      </c>
      <c r="N5" s="15" t="str">
        <f t="shared" si="3"/>
        <v>2.5</v>
      </c>
      <c r="O5" s="19">
        <v>2</v>
      </c>
      <c r="P5" s="12">
        <v>6</v>
      </c>
      <c r="Q5" s="21" t="str">
        <f t="shared" si="4"/>
        <v>6.0</v>
      </c>
      <c r="R5" s="13" t="str">
        <f t="shared" si="160"/>
        <v>C</v>
      </c>
      <c r="S5" s="14">
        <f t="shared" si="161"/>
        <v>2</v>
      </c>
      <c r="T5" s="15" t="str">
        <f t="shared" si="7"/>
        <v>2.0</v>
      </c>
      <c r="U5" s="19">
        <v>3</v>
      </c>
      <c r="V5" s="28">
        <v>7.5</v>
      </c>
      <c r="W5" s="26">
        <v>7</v>
      </c>
      <c r="X5" s="27"/>
      <c r="Y5" s="82"/>
      <c r="Z5" s="82">
        <f t="shared" si="93"/>
        <v>7</v>
      </c>
      <c r="AA5" s="21">
        <f t="shared" si="8"/>
        <v>7.2</v>
      </c>
      <c r="AB5" s="21" t="str">
        <f t="shared" si="9"/>
        <v>7.2</v>
      </c>
      <c r="AC5" s="13" t="str">
        <f t="shared" si="10"/>
        <v>B</v>
      </c>
      <c r="AD5" s="18">
        <f t="shared" si="162"/>
        <v>3</v>
      </c>
      <c r="AE5" s="15" t="str">
        <f t="shared" si="12"/>
        <v>3.0</v>
      </c>
      <c r="AF5" s="19">
        <v>4</v>
      </c>
      <c r="AG5" s="68">
        <v>4</v>
      </c>
      <c r="AH5" s="28">
        <v>7.3</v>
      </c>
      <c r="AI5" s="26">
        <v>8</v>
      </c>
      <c r="AJ5" s="27"/>
      <c r="AK5" s="82"/>
      <c r="AL5" s="82">
        <f t="shared" si="94"/>
        <v>8</v>
      </c>
      <c r="AM5" s="21">
        <f t="shared" si="13"/>
        <v>7.7</v>
      </c>
      <c r="AN5" s="21" t="str">
        <f t="shared" si="14"/>
        <v>7.7</v>
      </c>
      <c r="AO5" s="13" t="str">
        <f t="shared" si="15"/>
        <v>B</v>
      </c>
      <c r="AP5" s="18">
        <f t="shared" si="16"/>
        <v>3</v>
      </c>
      <c r="AQ5" s="15" t="str">
        <f t="shared" si="17"/>
        <v>3.0</v>
      </c>
      <c r="AR5" s="19">
        <v>2</v>
      </c>
      <c r="AS5" s="68">
        <v>2</v>
      </c>
      <c r="AT5" s="28">
        <v>6.4</v>
      </c>
      <c r="AU5" s="26">
        <v>6</v>
      </c>
      <c r="AV5" s="27"/>
      <c r="AW5" s="82"/>
      <c r="AX5" s="82">
        <f t="shared" si="95"/>
        <v>6</v>
      </c>
      <c r="AY5" s="21">
        <f t="shared" si="18"/>
        <v>6.2</v>
      </c>
      <c r="AZ5" s="21" t="str">
        <f t="shared" si="19"/>
        <v>6.2</v>
      </c>
      <c r="BA5" s="13" t="str">
        <f t="shared" si="20"/>
        <v>C</v>
      </c>
      <c r="BB5" s="18">
        <f t="shared" si="21"/>
        <v>2</v>
      </c>
      <c r="BC5" s="15" t="str">
        <f t="shared" si="22"/>
        <v>2.0</v>
      </c>
      <c r="BD5" s="19">
        <v>3</v>
      </c>
      <c r="BE5" s="68">
        <v>3</v>
      </c>
      <c r="BF5" s="28">
        <v>7</v>
      </c>
      <c r="BG5" s="26">
        <v>6</v>
      </c>
      <c r="BH5" s="27"/>
      <c r="BI5" s="82"/>
      <c r="BJ5" s="82">
        <f t="shared" si="96"/>
        <v>6</v>
      </c>
      <c r="BK5" s="21">
        <f t="shared" si="23"/>
        <v>6.4</v>
      </c>
      <c r="BL5" s="21" t="str">
        <f t="shared" si="24"/>
        <v>6.4</v>
      </c>
      <c r="BM5" s="13" t="str">
        <f t="shared" si="25"/>
        <v>C</v>
      </c>
      <c r="BN5" s="18">
        <f t="shared" si="26"/>
        <v>2</v>
      </c>
      <c r="BO5" s="15" t="str">
        <f t="shared" si="27"/>
        <v>2.0</v>
      </c>
      <c r="BP5" s="19">
        <v>2</v>
      </c>
      <c r="BQ5" s="68">
        <v>2</v>
      </c>
      <c r="BR5" s="28">
        <v>6.4</v>
      </c>
      <c r="BS5" s="26">
        <v>7</v>
      </c>
      <c r="BT5" s="27"/>
      <c r="BU5" s="82"/>
      <c r="BV5" s="82">
        <f t="shared" si="97"/>
        <v>7</v>
      </c>
      <c r="BW5" s="21">
        <f t="shared" si="28"/>
        <v>6.8</v>
      </c>
      <c r="BX5" s="21" t="str">
        <f t="shared" si="29"/>
        <v>6.8</v>
      </c>
      <c r="BY5" s="13" t="str">
        <f t="shared" si="30"/>
        <v>C+</v>
      </c>
      <c r="BZ5" s="18">
        <f t="shared" si="31"/>
        <v>2.5</v>
      </c>
      <c r="CA5" s="15" t="str">
        <f t="shared" si="32"/>
        <v>2.5</v>
      </c>
      <c r="CB5" s="19">
        <v>3</v>
      </c>
      <c r="CC5" s="68">
        <v>3</v>
      </c>
      <c r="CD5" s="28">
        <v>7.7</v>
      </c>
      <c r="CE5" s="26">
        <v>7</v>
      </c>
      <c r="CF5" s="27"/>
      <c r="CG5" s="82"/>
      <c r="CH5" s="82">
        <f t="shared" si="98"/>
        <v>7</v>
      </c>
      <c r="CI5" s="21">
        <f t="shared" si="33"/>
        <v>7.3</v>
      </c>
      <c r="CJ5" s="21" t="str">
        <f t="shared" si="34"/>
        <v>7.3</v>
      </c>
      <c r="CK5" s="13" t="str">
        <f t="shared" si="35"/>
        <v>B</v>
      </c>
      <c r="CL5" s="18">
        <f t="shared" si="36"/>
        <v>3</v>
      </c>
      <c r="CM5" s="15" t="str">
        <f t="shared" si="37"/>
        <v>3.0</v>
      </c>
      <c r="CN5" s="19">
        <v>3</v>
      </c>
      <c r="CO5" s="68">
        <v>3</v>
      </c>
      <c r="CP5" s="69">
        <f t="shared" si="38"/>
        <v>17</v>
      </c>
      <c r="CQ5" s="22">
        <f t="shared" si="39"/>
        <v>6.9352941176470591</v>
      </c>
      <c r="CR5" s="24" t="str">
        <f t="shared" si="40"/>
        <v>6.94</v>
      </c>
      <c r="CS5" s="22">
        <f t="shared" si="41"/>
        <v>2.6176470588235294</v>
      </c>
      <c r="CT5" s="24" t="str">
        <f t="shared" si="42"/>
        <v>2.62</v>
      </c>
      <c r="CU5" s="77" t="str">
        <f t="shared" si="43"/>
        <v>Lên lớp</v>
      </c>
      <c r="CV5" s="77">
        <f t="shared" si="44"/>
        <v>17</v>
      </c>
      <c r="CW5" s="22">
        <f t="shared" si="99"/>
        <v>6.9352941176470591</v>
      </c>
      <c r="CX5" s="77" t="str">
        <f t="shared" si="45"/>
        <v>6.94</v>
      </c>
      <c r="CY5" s="22">
        <f t="shared" si="100"/>
        <v>2.6176470588235294</v>
      </c>
      <c r="CZ5" s="77" t="str">
        <f t="shared" si="46"/>
        <v>2.62</v>
      </c>
      <c r="DA5" s="20">
        <v>6.4</v>
      </c>
      <c r="DB5" s="20">
        <v>6</v>
      </c>
      <c r="DC5" s="27"/>
      <c r="DD5" s="82"/>
      <c r="DE5" s="82">
        <f t="shared" si="101"/>
        <v>6</v>
      </c>
      <c r="DF5" s="21">
        <f t="shared" si="102"/>
        <v>6.2</v>
      </c>
      <c r="DG5" s="21" t="str">
        <f t="shared" si="103"/>
        <v>6.2</v>
      </c>
      <c r="DH5" s="13" t="str">
        <f t="shared" si="104"/>
        <v>C</v>
      </c>
      <c r="DI5" s="18">
        <f t="shared" si="105"/>
        <v>2</v>
      </c>
      <c r="DJ5" s="15" t="str">
        <f t="shared" si="106"/>
        <v>2.0</v>
      </c>
      <c r="DK5" s="19">
        <v>1.5</v>
      </c>
      <c r="DL5" s="68">
        <v>1.5</v>
      </c>
      <c r="DM5" s="28"/>
      <c r="DN5" s="26"/>
      <c r="DO5" s="27"/>
      <c r="DP5" s="82"/>
      <c r="DQ5" s="82">
        <f t="shared" si="107"/>
        <v>0</v>
      </c>
      <c r="DR5" s="21">
        <f t="shared" si="108"/>
        <v>0</v>
      </c>
      <c r="DS5" s="21" t="str">
        <f t="shared" si="109"/>
        <v>0.0</v>
      </c>
      <c r="DT5" s="13" t="str">
        <f t="shared" si="110"/>
        <v>F</v>
      </c>
      <c r="DU5" s="18">
        <f t="shared" si="111"/>
        <v>0</v>
      </c>
      <c r="DV5" s="15" t="str">
        <f t="shared" si="112"/>
        <v>0.0</v>
      </c>
      <c r="DW5" s="19">
        <v>1.5</v>
      </c>
      <c r="DX5" s="68">
        <v>1.5</v>
      </c>
      <c r="DY5" s="21">
        <f t="shared" si="113"/>
        <v>3.1</v>
      </c>
      <c r="DZ5" s="21" t="str">
        <f t="shared" si="114"/>
        <v>3.1</v>
      </c>
      <c r="EA5" s="13" t="str">
        <f t="shared" si="115"/>
        <v>F</v>
      </c>
      <c r="EB5" s="18">
        <f t="shared" si="116"/>
        <v>0</v>
      </c>
      <c r="EC5" s="18" t="str">
        <f t="shared" si="117"/>
        <v>0.0</v>
      </c>
      <c r="ED5" s="19">
        <v>3</v>
      </c>
      <c r="EE5" s="152">
        <v>3</v>
      </c>
      <c r="EF5" s="70">
        <v>6</v>
      </c>
      <c r="EG5" s="16">
        <v>6</v>
      </c>
      <c r="EH5" s="17"/>
      <c r="EI5" s="82"/>
      <c r="EJ5" s="82">
        <f t="shared" si="118"/>
        <v>6</v>
      </c>
      <c r="EK5" s="21">
        <f t="shared" si="119"/>
        <v>6</v>
      </c>
      <c r="EL5" s="21" t="str">
        <f t="shared" si="120"/>
        <v>6.0</v>
      </c>
      <c r="EM5" s="13" t="str">
        <f t="shared" si="121"/>
        <v>C</v>
      </c>
      <c r="EN5" s="18">
        <f t="shared" si="122"/>
        <v>2</v>
      </c>
      <c r="EO5" s="15" t="str">
        <f t="shared" si="123"/>
        <v>2.0</v>
      </c>
      <c r="EP5" s="19">
        <v>3</v>
      </c>
      <c r="EQ5" s="68">
        <v>3</v>
      </c>
      <c r="ER5" s="70">
        <v>5</v>
      </c>
      <c r="ES5" s="16">
        <v>4</v>
      </c>
      <c r="ET5" s="17"/>
      <c r="EU5" s="82"/>
      <c r="EV5" s="82">
        <f t="shared" si="124"/>
        <v>4</v>
      </c>
      <c r="EW5" s="21">
        <f t="shared" si="125"/>
        <v>4.4000000000000004</v>
      </c>
      <c r="EX5" s="21" t="str">
        <f t="shared" si="126"/>
        <v>4.4</v>
      </c>
      <c r="EY5" s="13" t="str">
        <f t="shared" si="127"/>
        <v>D</v>
      </c>
      <c r="EZ5" s="18">
        <f t="shared" si="128"/>
        <v>1</v>
      </c>
      <c r="FA5" s="15" t="str">
        <f t="shared" si="129"/>
        <v>1.0</v>
      </c>
      <c r="FB5" s="19">
        <v>3</v>
      </c>
      <c r="FC5" s="68">
        <v>3</v>
      </c>
      <c r="FD5" s="70">
        <v>7.3</v>
      </c>
      <c r="FE5" s="16"/>
      <c r="FF5" s="17">
        <v>5</v>
      </c>
      <c r="FG5" s="27"/>
      <c r="FH5" s="82">
        <f t="shared" si="130"/>
        <v>5</v>
      </c>
      <c r="FI5" s="21">
        <f t="shared" si="131"/>
        <v>5.9</v>
      </c>
      <c r="FJ5" s="21" t="str">
        <f t="shared" si="132"/>
        <v>5.9</v>
      </c>
      <c r="FK5" s="13" t="str">
        <f t="shared" si="133"/>
        <v>C</v>
      </c>
      <c r="FL5" s="18">
        <f t="shared" si="134"/>
        <v>2</v>
      </c>
      <c r="FM5" s="15" t="str">
        <f t="shared" si="135"/>
        <v>2.0</v>
      </c>
      <c r="FN5" s="19">
        <v>2</v>
      </c>
      <c r="FO5" s="68">
        <v>2</v>
      </c>
      <c r="FP5" s="28">
        <v>6.7</v>
      </c>
      <c r="FQ5" s="26">
        <v>3</v>
      </c>
      <c r="FR5" s="27"/>
      <c r="FS5" s="27"/>
      <c r="FT5" s="27">
        <f t="shared" si="136"/>
        <v>3</v>
      </c>
      <c r="FU5" s="21">
        <f t="shared" si="137"/>
        <v>4.5</v>
      </c>
      <c r="FV5" s="21" t="str">
        <f t="shared" si="138"/>
        <v>4.5</v>
      </c>
      <c r="FW5" s="13" t="str">
        <f t="shared" si="139"/>
        <v>D</v>
      </c>
      <c r="FX5" s="18">
        <f t="shared" si="140"/>
        <v>1</v>
      </c>
      <c r="FY5" s="15" t="str">
        <f t="shared" si="141"/>
        <v>1.0</v>
      </c>
      <c r="FZ5" s="19">
        <v>3</v>
      </c>
      <c r="GA5" s="68">
        <v>3</v>
      </c>
      <c r="GB5" s="28">
        <v>6.8</v>
      </c>
      <c r="GC5" s="26">
        <v>7</v>
      </c>
      <c r="GD5" s="27"/>
      <c r="GE5" s="27"/>
      <c r="GF5" s="27">
        <f t="shared" si="142"/>
        <v>7</v>
      </c>
      <c r="GG5" s="21">
        <f t="shared" si="143"/>
        <v>6.9</v>
      </c>
      <c r="GH5" s="21" t="str">
        <f t="shared" si="163"/>
        <v>6.9</v>
      </c>
      <c r="GI5" s="13" t="str">
        <f t="shared" si="144"/>
        <v>C+</v>
      </c>
      <c r="GJ5" s="18">
        <f t="shared" si="145"/>
        <v>2.5</v>
      </c>
      <c r="GK5" s="15" t="str">
        <f t="shared" si="146"/>
        <v>2.5</v>
      </c>
      <c r="GL5" s="19">
        <v>2</v>
      </c>
      <c r="GM5" s="68">
        <v>2</v>
      </c>
      <c r="GN5" s="28">
        <v>7</v>
      </c>
      <c r="GO5" s="26">
        <v>8</v>
      </c>
      <c r="GP5" s="27"/>
      <c r="GQ5" s="27"/>
      <c r="GR5" s="27">
        <f t="shared" si="147"/>
        <v>8</v>
      </c>
      <c r="GS5" s="21">
        <f t="shared" si="148"/>
        <v>7.6</v>
      </c>
      <c r="GT5" s="21" t="str">
        <f t="shared" si="149"/>
        <v>7.6</v>
      </c>
      <c r="GU5" s="13" t="str">
        <f t="shared" si="150"/>
        <v>B</v>
      </c>
      <c r="GV5" s="18">
        <f t="shared" si="151"/>
        <v>3</v>
      </c>
      <c r="GW5" s="15" t="str">
        <f t="shared" si="152"/>
        <v>3.0</v>
      </c>
      <c r="GX5" s="19">
        <v>2</v>
      </c>
      <c r="GY5" s="68">
        <v>2</v>
      </c>
      <c r="GZ5" s="69">
        <f t="shared" si="153"/>
        <v>18</v>
      </c>
      <c r="HA5" s="22">
        <f t="shared" si="154"/>
        <v>5.2666666666666666</v>
      </c>
      <c r="HB5" s="24" t="str">
        <f t="shared" si="155"/>
        <v>5.27</v>
      </c>
      <c r="HC5" s="22">
        <f t="shared" si="156"/>
        <v>1.6666666666666667</v>
      </c>
      <c r="HD5" s="24" t="str">
        <f t="shared" si="157"/>
        <v>1.67</v>
      </c>
    </row>
    <row r="6" spans="1:212" s="4" customFormat="1" ht="28.5">
      <c r="A6" s="2">
        <v>5</v>
      </c>
      <c r="B6" s="5" t="s">
        <v>320</v>
      </c>
      <c r="C6" s="6" t="s">
        <v>337</v>
      </c>
      <c r="D6" s="7" t="s">
        <v>338</v>
      </c>
      <c r="E6" s="8" t="s">
        <v>84</v>
      </c>
      <c r="G6" s="10" t="s">
        <v>417</v>
      </c>
      <c r="H6" s="36" t="s">
        <v>89</v>
      </c>
      <c r="I6" s="36" t="s">
        <v>318</v>
      </c>
      <c r="J6" s="138"/>
      <c r="K6" s="21" t="str">
        <f t="shared" si="0"/>
        <v>0.0</v>
      </c>
      <c r="L6" s="13" t="str">
        <f t="shared" si="158"/>
        <v>F</v>
      </c>
      <c r="M6" s="14">
        <f t="shared" si="159"/>
        <v>0</v>
      </c>
      <c r="N6" s="15" t="str">
        <f t="shared" si="3"/>
        <v>0.0</v>
      </c>
      <c r="O6" s="19">
        <v>2</v>
      </c>
      <c r="P6" s="12">
        <v>6</v>
      </c>
      <c r="Q6" s="21" t="str">
        <f t="shared" si="4"/>
        <v>6.0</v>
      </c>
      <c r="R6" s="13" t="str">
        <f t="shared" si="160"/>
        <v>C</v>
      </c>
      <c r="S6" s="14">
        <f t="shared" si="161"/>
        <v>2</v>
      </c>
      <c r="T6" s="15" t="str">
        <f t="shared" si="7"/>
        <v>2.0</v>
      </c>
      <c r="U6" s="19">
        <v>3</v>
      </c>
      <c r="V6" s="28">
        <v>5.3</v>
      </c>
      <c r="W6" s="26">
        <v>6</v>
      </c>
      <c r="X6" s="27"/>
      <c r="Y6" s="82"/>
      <c r="Z6" s="82">
        <f t="shared" si="93"/>
        <v>6</v>
      </c>
      <c r="AA6" s="21">
        <f t="shared" si="8"/>
        <v>5.7</v>
      </c>
      <c r="AB6" s="21" t="str">
        <f t="shared" si="9"/>
        <v>5.7</v>
      </c>
      <c r="AC6" s="13" t="str">
        <f t="shared" si="10"/>
        <v>C</v>
      </c>
      <c r="AD6" s="18">
        <f t="shared" si="162"/>
        <v>2</v>
      </c>
      <c r="AE6" s="15" t="str">
        <f t="shared" si="12"/>
        <v>2.0</v>
      </c>
      <c r="AF6" s="19">
        <v>4</v>
      </c>
      <c r="AG6" s="68">
        <v>4</v>
      </c>
      <c r="AH6" s="28">
        <v>6.7</v>
      </c>
      <c r="AI6" s="26">
        <v>7</v>
      </c>
      <c r="AJ6" s="27"/>
      <c r="AK6" s="82"/>
      <c r="AL6" s="82">
        <f t="shared" si="94"/>
        <v>7</v>
      </c>
      <c r="AM6" s="21">
        <f t="shared" si="13"/>
        <v>6.9</v>
      </c>
      <c r="AN6" s="21" t="str">
        <f t="shared" si="14"/>
        <v>6.9</v>
      </c>
      <c r="AO6" s="13" t="str">
        <f t="shared" si="15"/>
        <v>C+</v>
      </c>
      <c r="AP6" s="18">
        <f t="shared" si="16"/>
        <v>2.5</v>
      </c>
      <c r="AQ6" s="15" t="str">
        <f t="shared" si="17"/>
        <v>2.5</v>
      </c>
      <c r="AR6" s="19">
        <v>2</v>
      </c>
      <c r="AS6" s="68">
        <v>2</v>
      </c>
      <c r="AT6" s="42">
        <v>0.8</v>
      </c>
      <c r="AU6" s="99"/>
      <c r="AV6" s="30"/>
      <c r="AW6" s="30"/>
      <c r="AX6" s="82">
        <f t="shared" si="95"/>
        <v>0</v>
      </c>
      <c r="AY6" s="21">
        <f t="shared" si="18"/>
        <v>0.3</v>
      </c>
      <c r="AZ6" s="21" t="str">
        <f t="shared" si="19"/>
        <v>0.3</v>
      </c>
      <c r="BA6" s="13" t="str">
        <f t="shared" si="20"/>
        <v>F</v>
      </c>
      <c r="BB6" s="18">
        <f t="shared" si="21"/>
        <v>0</v>
      </c>
      <c r="BC6" s="15" t="str">
        <f t="shared" si="22"/>
        <v>0.0</v>
      </c>
      <c r="BD6" s="19">
        <v>3</v>
      </c>
      <c r="BE6" s="68"/>
      <c r="BF6" s="42">
        <v>2.9</v>
      </c>
      <c r="BG6" s="99"/>
      <c r="BH6" s="30"/>
      <c r="BI6" s="30"/>
      <c r="BJ6" s="82">
        <f t="shared" si="96"/>
        <v>0</v>
      </c>
      <c r="BK6" s="21">
        <f t="shared" si="23"/>
        <v>1.2</v>
      </c>
      <c r="BL6" s="21" t="str">
        <f t="shared" si="24"/>
        <v>1.2</v>
      </c>
      <c r="BM6" s="13" t="str">
        <f t="shared" si="25"/>
        <v>F</v>
      </c>
      <c r="BN6" s="18">
        <f t="shared" si="26"/>
        <v>0</v>
      </c>
      <c r="BO6" s="15" t="str">
        <f t="shared" si="27"/>
        <v>0.0</v>
      </c>
      <c r="BP6" s="19">
        <v>2</v>
      </c>
      <c r="BQ6" s="68"/>
      <c r="BR6" s="42">
        <v>0</v>
      </c>
      <c r="BS6" s="99"/>
      <c r="BT6" s="30"/>
      <c r="BU6" s="30"/>
      <c r="BV6" s="82">
        <f t="shared" si="97"/>
        <v>0</v>
      </c>
      <c r="BW6" s="21">
        <f t="shared" si="28"/>
        <v>0</v>
      </c>
      <c r="BX6" s="21" t="str">
        <f t="shared" si="29"/>
        <v>0.0</v>
      </c>
      <c r="BY6" s="13" t="str">
        <f t="shared" si="30"/>
        <v>F</v>
      </c>
      <c r="BZ6" s="18">
        <f t="shared" si="31"/>
        <v>0</v>
      </c>
      <c r="CA6" s="15" t="str">
        <f t="shared" si="32"/>
        <v>0.0</v>
      </c>
      <c r="CB6" s="19">
        <v>3</v>
      </c>
      <c r="CC6" s="68"/>
      <c r="CD6" s="95">
        <v>6.8</v>
      </c>
      <c r="CE6" s="96">
        <v>4</v>
      </c>
      <c r="CF6" s="97"/>
      <c r="CG6" s="97"/>
      <c r="CH6" s="82">
        <f t="shared" si="98"/>
        <v>4</v>
      </c>
      <c r="CI6" s="21">
        <f t="shared" si="33"/>
        <v>5.0999999999999996</v>
      </c>
      <c r="CJ6" s="21" t="str">
        <f t="shared" si="34"/>
        <v>5.1</v>
      </c>
      <c r="CK6" s="13" t="str">
        <f t="shared" si="35"/>
        <v>D+</v>
      </c>
      <c r="CL6" s="18">
        <f t="shared" si="36"/>
        <v>1.5</v>
      </c>
      <c r="CM6" s="15" t="str">
        <f t="shared" si="37"/>
        <v>1.5</v>
      </c>
      <c r="CN6" s="19">
        <v>3</v>
      </c>
      <c r="CO6" s="68"/>
      <c r="CP6" s="69">
        <f t="shared" si="38"/>
        <v>17</v>
      </c>
      <c r="CQ6" s="22">
        <f t="shared" si="39"/>
        <v>3.2470588235294113</v>
      </c>
      <c r="CR6" s="24" t="str">
        <f t="shared" si="40"/>
        <v>3.25</v>
      </c>
      <c r="CS6" s="22">
        <f t="shared" si="41"/>
        <v>1.0294117647058822</v>
      </c>
      <c r="CT6" s="24" t="str">
        <f t="shared" si="42"/>
        <v>1.03</v>
      </c>
      <c r="CU6" s="77" t="str">
        <f t="shared" si="43"/>
        <v>Cảnh báo KQHT</v>
      </c>
      <c r="CV6" s="77">
        <f t="shared" si="44"/>
        <v>6</v>
      </c>
      <c r="CW6" s="22">
        <f t="shared" si="99"/>
        <v>6.1000000000000005</v>
      </c>
      <c r="CX6" s="77" t="str">
        <f t="shared" si="45"/>
        <v>6.10</v>
      </c>
      <c r="CY6" s="22">
        <f t="shared" si="100"/>
        <v>2.1666666666666665</v>
      </c>
      <c r="CZ6" s="77" t="str">
        <f t="shared" si="46"/>
        <v>2.17</v>
      </c>
      <c r="DA6" s="42">
        <v>4.4000000000000004</v>
      </c>
      <c r="DB6" s="99"/>
      <c r="DC6" s="30"/>
      <c r="DD6" s="30"/>
      <c r="DE6" s="82">
        <f t="shared" si="101"/>
        <v>0</v>
      </c>
      <c r="DF6" s="21">
        <f t="shared" si="102"/>
        <v>1.8</v>
      </c>
      <c r="DG6" s="21" t="str">
        <f t="shared" si="103"/>
        <v>1.8</v>
      </c>
      <c r="DH6" s="13" t="str">
        <f t="shared" si="104"/>
        <v>F</v>
      </c>
      <c r="DI6" s="18">
        <f t="shared" si="105"/>
        <v>0</v>
      </c>
      <c r="DJ6" s="15" t="str">
        <f t="shared" si="106"/>
        <v>0.0</v>
      </c>
      <c r="DK6" s="19">
        <v>1.5</v>
      </c>
      <c r="DL6" s="68">
        <v>1.5</v>
      </c>
      <c r="DM6" s="28"/>
      <c r="DN6" s="26"/>
      <c r="DO6" s="27"/>
      <c r="DP6" s="82"/>
      <c r="DQ6" s="82">
        <f t="shared" si="107"/>
        <v>0</v>
      </c>
      <c r="DR6" s="21">
        <f t="shared" si="108"/>
        <v>0</v>
      </c>
      <c r="DS6" s="21" t="str">
        <f t="shared" si="109"/>
        <v>0.0</v>
      </c>
      <c r="DT6" s="13" t="str">
        <f t="shared" si="110"/>
        <v>F</v>
      </c>
      <c r="DU6" s="18">
        <f t="shared" si="111"/>
        <v>0</v>
      </c>
      <c r="DV6" s="15" t="str">
        <f t="shared" si="112"/>
        <v>0.0</v>
      </c>
      <c r="DW6" s="19">
        <v>1.5</v>
      </c>
      <c r="DX6" s="68">
        <v>1.5</v>
      </c>
      <c r="DY6" s="21">
        <f t="shared" si="113"/>
        <v>0.9</v>
      </c>
      <c r="DZ6" s="21" t="str">
        <f t="shared" si="114"/>
        <v>0.9</v>
      </c>
      <c r="EA6" s="13" t="str">
        <f t="shared" si="115"/>
        <v>F</v>
      </c>
      <c r="EB6" s="18">
        <f t="shared" si="116"/>
        <v>0</v>
      </c>
      <c r="EC6" s="18" t="str">
        <f t="shared" si="117"/>
        <v>0.0</v>
      </c>
      <c r="ED6" s="19">
        <v>3</v>
      </c>
      <c r="EE6" s="152">
        <v>3</v>
      </c>
      <c r="EF6" s="42"/>
      <c r="EG6" s="42"/>
      <c r="EH6" s="30"/>
      <c r="EI6" s="30"/>
      <c r="EJ6" s="30">
        <f t="shared" si="118"/>
        <v>0</v>
      </c>
      <c r="EK6" s="21">
        <f t="shared" si="119"/>
        <v>0</v>
      </c>
      <c r="EL6" s="21" t="str">
        <f t="shared" si="120"/>
        <v>0.0</v>
      </c>
      <c r="EM6" s="13" t="str">
        <f t="shared" si="121"/>
        <v>F</v>
      </c>
      <c r="EN6" s="18">
        <f t="shared" si="122"/>
        <v>0</v>
      </c>
      <c r="EO6" s="15" t="str">
        <f t="shared" si="123"/>
        <v>0.0</v>
      </c>
      <c r="EP6" s="19">
        <v>3</v>
      </c>
      <c r="EQ6" s="68">
        <v>3</v>
      </c>
      <c r="ER6" s="42">
        <v>0.4</v>
      </c>
      <c r="ES6" s="99"/>
      <c r="ET6" s="30"/>
      <c r="EU6" s="30"/>
      <c r="EV6" s="30">
        <f t="shared" si="124"/>
        <v>0</v>
      </c>
      <c r="EW6" s="21">
        <f t="shared" si="125"/>
        <v>0.2</v>
      </c>
      <c r="EX6" s="21" t="str">
        <f t="shared" si="126"/>
        <v>0.2</v>
      </c>
      <c r="EY6" s="13" t="str">
        <f t="shared" si="127"/>
        <v>F</v>
      </c>
      <c r="EZ6" s="18">
        <f t="shared" si="128"/>
        <v>0</v>
      </c>
      <c r="FA6" s="15" t="str">
        <f t="shared" si="129"/>
        <v>0.0</v>
      </c>
      <c r="FB6" s="19">
        <v>3</v>
      </c>
      <c r="FC6" s="68">
        <v>3</v>
      </c>
      <c r="FD6" s="108">
        <v>6.4</v>
      </c>
      <c r="FE6" s="109">
        <v>5</v>
      </c>
      <c r="FF6" s="110"/>
      <c r="FG6" s="110"/>
      <c r="FH6" s="82">
        <f t="shared" si="130"/>
        <v>5</v>
      </c>
      <c r="FI6" s="21">
        <f t="shared" si="131"/>
        <v>5.6</v>
      </c>
      <c r="FJ6" s="21" t="str">
        <f t="shared" si="132"/>
        <v>5.6</v>
      </c>
      <c r="FK6" s="13" t="str">
        <f t="shared" si="133"/>
        <v>C</v>
      </c>
      <c r="FL6" s="18">
        <f t="shared" si="134"/>
        <v>2</v>
      </c>
      <c r="FM6" s="15" t="str">
        <f t="shared" si="135"/>
        <v>2.0</v>
      </c>
      <c r="FN6" s="19">
        <v>2</v>
      </c>
      <c r="FO6" s="68">
        <v>2</v>
      </c>
      <c r="FP6" s="42">
        <v>0</v>
      </c>
      <c r="FQ6" s="99"/>
      <c r="FR6" s="30"/>
      <c r="FS6" s="30"/>
      <c r="FT6" s="30">
        <f t="shared" si="136"/>
        <v>0</v>
      </c>
      <c r="FU6" s="21">
        <f t="shared" si="137"/>
        <v>0</v>
      </c>
      <c r="FV6" s="21" t="str">
        <f t="shared" si="138"/>
        <v>0.0</v>
      </c>
      <c r="FW6" s="13" t="str">
        <f t="shared" si="139"/>
        <v>F</v>
      </c>
      <c r="FX6" s="18">
        <f t="shared" si="140"/>
        <v>0</v>
      </c>
      <c r="FY6" s="15" t="str">
        <f t="shared" si="141"/>
        <v>0.0</v>
      </c>
      <c r="FZ6" s="19">
        <v>3</v>
      </c>
      <c r="GA6" s="68">
        <v>3</v>
      </c>
      <c r="GB6" s="42"/>
      <c r="GC6" s="99"/>
      <c r="GD6" s="30"/>
      <c r="GE6" s="30"/>
      <c r="GF6" s="30">
        <f t="shared" si="142"/>
        <v>0</v>
      </c>
      <c r="GG6" s="21">
        <f t="shared" si="143"/>
        <v>0</v>
      </c>
      <c r="GH6" s="21" t="str">
        <f t="shared" si="163"/>
        <v>0.0</v>
      </c>
      <c r="GI6" s="13" t="str">
        <f t="shared" si="144"/>
        <v>F</v>
      </c>
      <c r="GJ6" s="18">
        <f t="shared" si="145"/>
        <v>0</v>
      </c>
      <c r="GK6" s="15" t="str">
        <f t="shared" si="146"/>
        <v>0.0</v>
      </c>
      <c r="GL6" s="19">
        <v>2</v>
      </c>
      <c r="GM6" s="68">
        <v>2</v>
      </c>
      <c r="GN6" s="42"/>
      <c r="GO6" s="99"/>
      <c r="GP6" s="30"/>
      <c r="GQ6" s="30"/>
      <c r="GR6" s="30">
        <f t="shared" si="147"/>
        <v>0</v>
      </c>
      <c r="GS6" s="21">
        <f t="shared" si="148"/>
        <v>0</v>
      </c>
      <c r="GT6" s="21" t="str">
        <f t="shared" si="149"/>
        <v>0.0</v>
      </c>
      <c r="GU6" s="13" t="str">
        <f t="shared" si="150"/>
        <v>F</v>
      </c>
      <c r="GV6" s="18">
        <f t="shared" si="151"/>
        <v>0</v>
      </c>
      <c r="GW6" s="15" t="str">
        <f t="shared" si="152"/>
        <v>0.0</v>
      </c>
      <c r="GX6" s="19">
        <v>2</v>
      </c>
      <c r="GY6" s="68">
        <v>2</v>
      </c>
      <c r="GZ6" s="69">
        <f t="shared" si="153"/>
        <v>18</v>
      </c>
      <c r="HA6" s="22">
        <f t="shared" si="154"/>
        <v>0.80555555555555558</v>
      </c>
      <c r="HB6" s="24" t="str">
        <f t="shared" si="155"/>
        <v>0.81</v>
      </c>
      <c r="HC6" s="22">
        <f t="shared" si="156"/>
        <v>0.22222222222222221</v>
      </c>
      <c r="HD6" s="24" t="str">
        <f t="shared" si="157"/>
        <v>0.22</v>
      </c>
    </row>
    <row r="7" spans="1:212" s="4" customFormat="1" ht="28.5">
      <c r="A7" s="2">
        <v>6</v>
      </c>
      <c r="B7" s="5" t="s">
        <v>320</v>
      </c>
      <c r="C7" s="6" t="s">
        <v>339</v>
      </c>
      <c r="D7" s="7" t="s">
        <v>50</v>
      </c>
      <c r="E7" s="8" t="s">
        <v>84</v>
      </c>
      <c r="G7" s="10" t="s">
        <v>418</v>
      </c>
      <c r="H7" s="36" t="s">
        <v>89</v>
      </c>
      <c r="I7" s="36" t="s">
        <v>198</v>
      </c>
      <c r="J7" s="138">
        <v>7.3</v>
      </c>
      <c r="K7" s="21" t="str">
        <f t="shared" si="0"/>
        <v>7.3</v>
      </c>
      <c r="L7" s="13" t="str">
        <f t="shared" si="158"/>
        <v>B</v>
      </c>
      <c r="M7" s="14">
        <f t="shared" si="159"/>
        <v>3</v>
      </c>
      <c r="N7" s="15" t="str">
        <f t="shared" si="3"/>
        <v>3.0</v>
      </c>
      <c r="O7" s="19">
        <v>2</v>
      </c>
      <c r="P7" s="12">
        <v>5</v>
      </c>
      <c r="Q7" s="21" t="str">
        <f t="shared" si="4"/>
        <v>5.0</v>
      </c>
      <c r="R7" s="13" t="str">
        <f t="shared" si="160"/>
        <v>D+</v>
      </c>
      <c r="S7" s="14">
        <f t="shared" si="161"/>
        <v>1.5</v>
      </c>
      <c r="T7" s="15" t="str">
        <f t="shared" si="7"/>
        <v>1.5</v>
      </c>
      <c r="U7" s="19">
        <v>3</v>
      </c>
      <c r="V7" s="28">
        <v>6.3</v>
      </c>
      <c r="W7" s="26">
        <v>5</v>
      </c>
      <c r="X7" s="27"/>
      <c r="Y7" s="82"/>
      <c r="Z7" s="82">
        <f t="shared" si="93"/>
        <v>5</v>
      </c>
      <c r="AA7" s="21">
        <f t="shared" si="8"/>
        <v>5.5</v>
      </c>
      <c r="AB7" s="21" t="str">
        <f t="shared" si="9"/>
        <v>5.5</v>
      </c>
      <c r="AC7" s="13" t="str">
        <f t="shared" si="10"/>
        <v>C</v>
      </c>
      <c r="AD7" s="18">
        <f t="shared" si="162"/>
        <v>2</v>
      </c>
      <c r="AE7" s="15" t="str">
        <f t="shared" si="12"/>
        <v>2.0</v>
      </c>
      <c r="AF7" s="19">
        <v>4</v>
      </c>
      <c r="AG7" s="68">
        <v>4</v>
      </c>
      <c r="AH7" s="28">
        <v>7</v>
      </c>
      <c r="AI7" s="26">
        <v>8</v>
      </c>
      <c r="AJ7" s="27"/>
      <c r="AK7" s="82"/>
      <c r="AL7" s="82">
        <f t="shared" si="94"/>
        <v>8</v>
      </c>
      <c r="AM7" s="21">
        <f t="shared" si="13"/>
        <v>7.6</v>
      </c>
      <c r="AN7" s="21" t="str">
        <f t="shared" si="14"/>
        <v>7.6</v>
      </c>
      <c r="AO7" s="13" t="str">
        <f t="shared" si="15"/>
        <v>B</v>
      </c>
      <c r="AP7" s="18">
        <f t="shared" si="16"/>
        <v>3</v>
      </c>
      <c r="AQ7" s="15" t="str">
        <f t="shared" si="17"/>
        <v>3.0</v>
      </c>
      <c r="AR7" s="19">
        <v>2</v>
      </c>
      <c r="AS7" s="68">
        <v>2</v>
      </c>
      <c r="AT7" s="28">
        <v>5</v>
      </c>
      <c r="AU7" s="26">
        <v>2</v>
      </c>
      <c r="AV7" s="27"/>
      <c r="AW7" s="27">
        <v>5</v>
      </c>
      <c r="AX7" s="82">
        <f t="shared" si="95"/>
        <v>5</v>
      </c>
      <c r="AY7" s="21">
        <f t="shared" si="18"/>
        <v>5</v>
      </c>
      <c r="AZ7" s="21" t="str">
        <f t="shared" si="19"/>
        <v>5.0</v>
      </c>
      <c r="BA7" s="13" t="str">
        <f t="shared" si="20"/>
        <v>D+</v>
      </c>
      <c r="BB7" s="18">
        <f t="shared" si="21"/>
        <v>1.5</v>
      </c>
      <c r="BC7" s="15" t="str">
        <f t="shared" si="22"/>
        <v>1.5</v>
      </c>
      <c r="BD7" s="19">
        <v>3</v>
      </c>
      <c r="BE7" s="68">
        <v>3</v>
      </c>
      <c r="BF7" s="28">
        <v>6.3</v>
      </c>
      <c r="BG7" s="26">
        <v>6</v>
      </c>
      <c r="BH7" s="27"/>
      <c r="BI7" s="82"/>
      <c r="BJ7" s="82">
        <f t="shared" si="96"/>
        <v>6</v>
      </c>
      <c r="BK7" s="21">
        <f t="shared" si="23"/>
        <v>6.1</v>
      </c>
      <c r="BL7" s="21" t="str">
        <f t="shared" si="24"/>
        <v>6.1</v>
      </c>
      <c r="BM7" s="13" t="str">
        <f t="shared" si="25"/>
        <v>C</v>
      </c>
      <c r="BN7" s="18">
        <f t="shared" si="26"/>
        <v>2</v>
      </c>
      <c r="BO7" s="15" t="str">
        <f t="shared" si="27"/>
        <v>2.0</v>
      </c>
      <c r="BP7" s="19">
        <v>2</v>
      </c>
      <c r="BQ7" s="68">
        <v>2</v>
      </c>
      <c r="BR7" s="28">
        <v>5.4</v>
      </c>
      <c r="BS7" s="26">
        <v>6</v>
      </c>
      <c r="BT7" s="27"/>
      <c r="BU7" s="82"/>
      <c r="BV7" s="82">
        <f t="shared" si="97"/>
        <v>6</v>
      </c>
      <c r="BW7" s="21">
        <f t="shared" si="28"/>
        <v>5.8</v>
      </c>
      <c r="BX7" s="21" t="str">
        <f t="shared" si="29"/>
        <v>5.8</v>
      </c>
      <c r="BY7" s="13" t="str">
        <f t="shared" si="30"/>
        <v>C</v>
      </c>
      <c r="BZ7" s="18">
        <f t="shared" si="31"/>
        <v>2</v>
      </c>
      <c r="CA7" s="15" t="str">
        <f t="shared" si="32"/>
        <v>2.0</v>
      </c>
      <c r="CB7" s="19">
        <v>3</v>
      </c>
      <c r="CC7" s="68">
        <v>3</v>
      </c>
      <c r="CD7" s="28">
        <v>6.2</v>
      </c>
      <c r="CE7" s="26">
        <v>6</v>
      </c>
      <c r="CF7" s="27"/>
      <c r="CG7" s="82"/>
      <c r="CH7" s="82">
        <f t="shared" si="98"/>
        <v>6</v>
      </c>
      <c r="CI7" s="21">
        <f t="shared" si="33"/>
        <v>6.1</v>
      </c>
      <c r="CJ7" s="21" t="str">
        <f t="shared" si="34"/>
        <v>6.1</v>
      </c>
      <c r="CK7" s="13" t="str">
        <f t="shared" si="35"/>
        <v>C</v>
      </c>
      <c r="CL7" s="18">
        <f t="shared" si="36"/>
        <v>2</v>
      </c>
      <c r="CM7" s="15" t="str">
        <f t="shared" si="37"/>
        <v>2.0</v>
      </c>
      <c r="CN7" s="19">
        <v>3</v>
      </c>
      <c r="CO7" s="68">
        <v>3</v>
      </c>
      <c r="CP7" s="69">
        <f t="shared" si="38"/>
        <v>17</v>
      </c>
      <c r="CQ7" s="22">
        <f t="shared" si="39"/>
        <v>5.8882352941176475</v>
      </c>
      <c r="CR7" s="24" t="str">
        <f t="shared" si="40"/>
        <v>5.89</v>
      </c>
      <c r="CS7" s="22">
        <f t="shared" si="41"/>
        <v>2.0294117647058822</v>
      </c>
      <c r="CT7" s="24" t="str">
        <f t="shared" si="42"/>
        <v>2.03</v>
      </c>
      <c r="CU7" s="77" t="str">
        <f t="shared" si="43"/>
        <v>Lên lớp</v>
      </c>
      <c r="CV7" s="77">
        <f t="shared" si="44"/>
        <v>17</v>
      </c>
      <c r="CW7" s="22">
        <f t="shared" si="99"/>
        <v>5.8882352941176475</v>
      </c>
      <c r="CX7" s="77" t="str">
        <f t="shared" si="45"/>
        <v>5.89</v>
      </c>
      <c r="CY7" s="22">
        <f t="shared" si="100"/>
        <v>2.0294117647058822</v>
      </c>
      <c r="CZ7" s="77" t="str">
        <f t="shared" si="46"/>
        <v>2.03</v>
      </c>
      <c r="DA7" s="100">
        <v>6.2</v>
      </c>
      <c r="DB7" s="101">
        <v>4</v>
      </c>
      <c r="DC7" s="102">
        <v>3</v>
      </c>
      <c r="DD7" s="102">
        <v>3</v>
      </c>
      <c r="DE7" s="102">
        <f t="shared" si="101"/>
        <v>4</v>
      </c>
      <c r="DF7" s="21">
        <f t="shared" si="102"/>
        <v>4.9000000000000004</v>
      </c>
      <c r="DG7" s="21" t="str">
        <f t="shared" si="103"/>
        <v>4.9</v>
      </c>
      <c r="DH7" s="13" t="str">
        <f t="shared" si="104"/>
        <v>D</v>
      </c>
      <c r="DI7" s="18">
        <f t="shared" si="105"/>
        <v>1</v>
      </c>
      <c r="DJ7" s="15" t="str">
        <f t="shared" si="106"/>
        <v>1.0</v>
      </c>
      <c r="DK7" s="19">
        <v>1.5</v>
      </c>
      <c r="DL7" s="68">
        <v>1.5</v>
      </c>
      <c r="DM7" s="28">
        <v>6.4</v>
      </c>
      <c r="DN7" s="26">
        <v>6</v>
      </c>
      <c r="DO7" s="27"/>
      <c r="DP7" s="82"/>
      <c r="DQ7" s="82">
        <f t="shared" si="107"/>
        <v>6</v>
      </c>
      <c r="DR7" s="21">
        <f t="shared" si="108"/>
        <v>6.2</v>
      </c>
      <c r="DS7" s="21" t="str">
        <f t="shared" si="109"/>
        <v>6.2</v>
      </c>
      <c r="DT7" s="13" t="str">
        <f t="shared" si="110"/>
        <v>C</v>
      </c>
      <c r="DU7" s="18">
        <f t="shared" si="111"/>
        <v>2</v>
      </c>
      <c r="DV7" s="15" t="str">
        <f t="shared" si="112"/>
        <v>2.0</v>
      </c>
      <c r="DW7" s="19">
        <v>1.5</v>
      </c>
      <c r="DX7" s="68">
        <v>1.5</v>
      </c>
      <c r="DY7" s="21">
        <f t="shared" si="113"/>
        <v>5.5500000000000007</v>
      </c>
      <c r="DZ7" s="21" t="str">
        <f t="shared" si="114"/>
        <v>5.6</v>
      </c>
      <c r="EA7" s="13" t="str">
        <f t="shared" si="115"/>
        <v>C</v>
      </c>
      <c r="EB7" s="18">
        <f t="shared" si="116"/>
        <v>2</v>
      </c>
      <c r="EC7" s="18" t="str">
        <f t="shared" si="117"/>
        <v>2.0</v>
      </c>
      <c r="ED7" s="19">
        <v>3</v>
      </c>
      <c r="EE7" s="152">
        <v>3</v>
      </c>
      <c r="EF7" s="28">
        <v>5</v>
      </c>
      <c r="EG7" s="28">
        <v>4</v>
      </c>
      <c r="EH7" s="28">
        <v>2</v>
      </c>
      <c r="EI7" s="27">
        <v>6</v>
      </c>
      <c r="EJ7" s="27">
        <f t="shared" si="118"/>
        <v>6</v>
      </c>
      <c r="EK7" s="21">
        <f t="shared" si="119"/>
        <v>5.6</v>
      </c>
      <c r="EL7" s="21" t="str">
        <f t="shared" si="120"/>
        <v>5.6</v>
      </c>
      <c r="EM7" s="13" t="str">
        <f t="shared" si="121"/>
        <v>C</v>
      </c>
      <c r="EN7" s="18">
        <f t="shared" si="122"/>
        <v>2</v>
      </c>
      <c r="EO7" s="15" t="str">
        <f t="shared" si="123"/>
        <v>2.0</v>
      </c>
      <c r="EP7" s="19">
        <v>3</v>
      </c>
      <c r="EQ7" s="68">
        <v>3</v>
      </c>
      <c r="ER7" s="42">
        <v>0.6</v>
      </c>
      <c r="ES7" s="99"/>
      <c r="ET7" s="30"/>
      <c r="EU7" s="30"/>
      <c r="EV7" s="30">
        <f t="shared" si="124"/>
        <v>0</v>
      </c>
      <c r="EW7" s="21">
        <f t="shared" si="125"/>
        <v>0.2</v>
      </c>
      <c r="EX7" s="21" t="str">
        <f t="shared" si="126"/>
        <v>0.2</v>
      </c>
      <c r="EY7" s="13" t="str">
        <f t="shared" si="127"/>
        <v>F</v>
      </c>
      <c r="EZ7" s="18">
        <f t="shared" si="128"/>
        <v>0</v>
      </c>
      <c r="FA7" s="15" t="str">
        <f t="shared" si="129"/>
        <v>0.0</v>
      </c>
      <c r="FB7" s="19">
        <v>3</v>
      </c>
      <c r="FC7" s="68">
        <v>3</v>
      </c>
      <c r="FD7" s="108">
        <v>8.4</v>
      </c>
      <c r="FE7" s="109">
        <v>6</v>
      </c>
      <c r="FF7" s="110"/>
      <c r="FG7" s="110"/>
      <c r="FH7" s="82">
        <f t="shared" si="130"/>
        <v>6</v>
      </c>
      <c r="FI7" s="21">
        <f t="shared" si="131"/>
        <v>7</v>
      </c>
      <c r="FJ7" s="21" t="str">
        <f t="shared" si="132"/>
        <v>7.0</v>
      </c>
      <c r="FK7" s="13" t="str">
        <f t="shared" si="133"/>
        <v>B</v>
      </c>
      <c r="FL7" s="18">
        <f t="shared" si="134"/>
        <v>3</v>
      </c>
      <c r="FM7" s="15" t="str">
        <f t="shared" si="135"/>
        <v>3.0</v>
      </c>
      <c r="FN7" s="19">
        <v>2</v>
      </c>
      <c r="FO7" s="68">
        <v>2</v>
      </c>
      <c r="FP7" s="70">
        <v>5</v>
      </c>
      <c r="FQ7" s="16">
        <v>5</v>
      </c>
      <c r="FR7" s="17"/>
      <c r="FS7" s="82"/>
      <c r="FT7" s="82">
        <f t="shared" si="136"/>
        <v>5</v>
      </c>
      <c r="FU7" s="21">
        <f t="shared" si="137"/>
        <v>5</v>
      </c>
      <c r="FV7" s="21" t="str">
        <f t="shared" si="138"/>
        <v>5.0</v>
      </c>
      <c r="FW7" s="13" t="str">
        <f t="shared" si="139"/>
        <v>D+</v>
      </c>
      <c r="FX7" s="18">
        <f t="shared" si="140"/>
        <v>1.5</v>
      </c>
      <c r="FY7" s="15" t="str">
        <f t="shared" si="141"/>
        <v>1.5</v>
      </c>
      <c r="FZ7" s="19">
        <v>3</v>
      </c>
      <c r="GA7" s="68">
        <v>3</v>
      </c>
      <c r="GB7" s="28">
        <v>5</v>
      </c>
      <c r="GC7" s="26">
        <v>0</v>
      </c>
      <c r="GD7" s="27">
        <v>5</v>
      </c>
      <c r="GE7" s="82"/>
      <c r="GF7" s="82">
        <f t="shared" si="142"/>
        <v>5</v>
      </c>
      <c r="GG7" s="21">
        <f t="shared" si="143"/>
        <v>5</v>
      </c>
      <c r="GH7" s="21" t="str">
        <f t="shared" si="163"/>
        <v>5.0</v>
      </c>
      <c r="GI7" s="13" t="str">
        <f t="shared" si="144"/>
        <v>D+</v>
      </c>
      <c r="GJ7" s="18">
        <f t="shared" si="145"/>
        <v>1.5</v>
      </c>
      <c r="GK7" s="15" t="str">
        <f t="shared" si="146"/>
        <v>1.5</v>
      </c>
      <c r="GL7" s="19">
        <v>2</v>
      </c>
      <c r="GM7" s="68">
        <v>2</v>
      </c>
      <c r="GN7" s="28">
        <v>7.3</v>
      </c>
      <c r="GO7" s="26">
        <v>7</v>
      </c>
      <c r="GP7" s="27"/>
      <c r="GQ7" s="27"/>
      <c r="GR7" s="27">
        <f t="shared" si="147"/>
        <v>7</v>
      </c>
      <c r="GS7" s="21">
        <f t="shared" si="148"/>
        <v>7.1</v>
      </c>
      <c r="GT7" s="21" t="str">
        <f t="shared" si="149"/>
        <v>7.1</v>
      </c>
      <c r="GU7" s="13" t="str">
        <f t="shared" si="150"/>
        <v>B</v>
      </c>
      <c r="GV7" s="18">
        <f t="shared" si="151"/>
        <v>3</v>
      </c>
      <c r="GW7" s="15" t="str">
        <f t="shared" si="152"/>
        <v>3.0</v>
      </c>
      <c r="GX7" s="19">
        <v>2</v>
      </c>
      <c r="GY7" s="68">
        <v>2</v>
      </c>
      <c r="GZ7" s="69">
        <f t="shared" si="153"/>
        <v>18</v>
      </c>
      <c r="HA7" s="22">
        <f t="shared" si="154"/>
        <v>4.8472222222222214</v>
      </c>
      <c r="HB7" s="24" t="str">
        <f t="shared" si="155"/>
        <v>4.85</v>
      </c>
      <c r="HC7" s="22">
        <f t="shared" si="156"/>
        <v>1.6666666666666667</v>
      </c>
      <c r="HD7" s="24" t="str">
        <f t="shared" si="157"/>
        <v>1.67</v>
      </c>
    </row>
    <row r="8" spans="1:212" s="4" customFormat="1" ht="28.5">
      <c r="A8" s="2">
        <v>7</v>
      </c>
      <c r="B8" s="5" t="s">
        <v>320</v>
      </c>
      <c r="C8" s="6" t="s">
        <v>340</v>
      </c>
      <c r="D8" s="7" t="s">
        <v>341</v>
      </c>
      <c r="E8" s="8" t="s">
        <v>342</v>
      </c>
      <c r="G8" s="10" t="s">
        <v>419</v>
      </c>
      <c r="H8" s="36" t="s">
        <v>89</v>
      </c>
      <c r="I8" s="36" t="s">
        <v>316</v>
      </c>
      <c r="J8" s="138">
        <v>8</v>
      </c>
      <c r="K8" s="21" t="str">
        <f t="shared" si="0"/>
        <v>8.0</v>
      </c>
      <c r="L8" s="13" t="str">
        <f t="shared" si="158"/>
        <v>B+</v>
      </c>
      <c r="M8" s="14">
        <f t="shared" si="159"/>
        <v>3.5</v>
      </c>
      <c r="N8" s="15" t="str">
        <f t="shared" si="3"/>
        <v>3.5</v>
      </c>
      <c r="O8" s="19">
        <v>2</v>
      </c>
      <c r="P8" s="12">
        <v>5</v>
      </c>
      <c r="Q8" s="21" t="str">
        <f t="shared" si="4"/>
        <v>5.0</v>
      </c>
      <c r="R8" s="13" t="str">
        <f t="shared" si="160"/>
        <v>D+</v>
      </c>
      <c r="S8" s="14">
        <f t="shared" si="161"/>
        <v>1.5</v>
      </c>
      <c r="T8" s="15" t="str">
        <f t="shared" si="7"/>
        <v>1.5</v>
      </c>
      <c r="U8" s="19">
        <v>3</v>
      </c>
      <c r="V8" s="28">
        <v>7.2</v>
      </c>
      <c r="W8" s="26">
        <v>3</v>
      </c>
      <c r="X8" s="27">
        <v>7</v>
      </c>
      <c r="Y8" s="27"/>
      <c r="Z8" s="82">
        <f t="shared" si="93"/>
        <v>7</v>
      </c>
      <c r="AA8" s="21">
        <f t="shared" si="8"/>
        <v>7.1</v>
      </c>
      <c r="AB8" s="21" t="str">
        <f t="shared" si="9"/>
        <v>7.1</v>
      </c>
      <c r="AC8" s="13" t="str">
        <f t="shared" si="10"/>
        <v>B</v>
      </c>
      <c r="AD8" s="18">
        <f t="shared" si="162"/>
        <v>3</v>
      </c>
      <c r="AE8" s="15" t="str">
        <f t="shared" si="12"/>
        <v>3.0</v>
      </c>
      <c r="AF8" s="19">
        <v>4</v>
      </c>
      <c r="AG8" s="68">
        <v>4</v>
      </c>
      <c r="AH8" s="28">
        <v>6.7</v>
      </c>
      <c r="AI8" s="26">
        <v>7</v>
      </c>
      <c r="AJ8" s="27"/>
      <c r="AK8" s="82"/>
      <c r="AL8" s="82">
        <f t="shared" si="94"/>
        <v>7</v>
      </c>
      <c r="AM8" s="21">
        <f t="shared" si="13"/>
        <v>6.9</v>
      </c>
      <c r="AN8" s="21" t="str">
        <f t="shared" si="14"/>
        <v>6.9</v>
      </c>
      <c r="AO8" s="13" t="str">
        <f t="shared" si="15"/>
        <v>C+</v>
      </c>
      <c r="AP8" s="18">
        <f t="shared" si="16"/>
        <v>2.5</v>
      </c>
      <c r="AQ8" s="15" t="str">
        <f t="shared" si="17"/>
        <v>2.5</v>
      </c>
      <c r="AR8" s="19">
        <v>2</v>
      </c>
      <c r="AS8" s="68">
        <v>2</v>
      </c>
      <c r="AT8" s="28">
        <v>6.6</v>
      </c>
      <c r="AU8" s="26">
        <v>7</v>
      </c>
      <c r="AV8" s="27"/>
      <c r="AW8" s="82"/>
      <c r="AX8" s="82">
        <f t="shared" si="95"/>
        <v>7</v>
      </c>
      <c r="AY8" s="21">
        <f t="shared" si="18"/>
        <v>6.8</v>
      </c>
      <c r="AZ8" s="21" t="str">
        <f t="shared" si="19"/>
        <v>6.8</v>
      </c>
      <c r="BA8" s="13" t="str">
        <f t="shared" si="20"/>
        <v>C+</v>
      </c>
      <c r="BB8" s="18">
        <f t="shared" si="21"/>
        <v>2.5</v>
      </c>
      <c r="BC8" s="15" t="str">
        <f t="shared" si="22"/>
        <v>2.5</v>
      </c>
      <c r="BD8" s="19">
        <v>3</v>
      </c>
      <c r="BE8" s="68">
        <v>3</v>
      </c>
      <c r="BF8" s="28">
        <v>5</v>
      </c>
      <c r="BG8" s="26">
        <v>6</v>
      </c>
      <c r="BH8" s="27"/>
      <c r="BI8" s="82"/>
      <c r="BJ8" s="82">
        <f t="shared" si="96"/>
        <v>6</v>
      </c>
      <c r="BK8" s="21">
        <f t="shared" si="23"/>
        <v>5.6</v>
      </c>
      <c r="BL8" s="21" t="str">
        <f t="shared" si="24"/>
        <v>5.6</v>
      </c>
      <c r="BM8" s="13" t="str">
        <f t="shared" si="25"/>
        <v>C</v>
      </c>
      <c r="BN8" s="18">
        <f t="shared" si="26"/>
        <v>2</v>
      </c>
      <c r="BO8" s="15" t="str">
        <f t="shared" si="27"/>
        <v>2.0</v>
      </c>
      <c r="BP8" s="19">
        <v>2</v>
      </c>
      <c r="BQ8" s="68">
        <v>2</v>
      </c>
      <c r="BR8" s="28">
        <v>5.0999999999999996</v>
      </c>
      <c r="BS8" s="26">
        <v>6</v>
      </c>
      <c r="BT8" s="27"/>
      <c r="BU8" s="82"/>
      <c r="BV8" s="82">
        <f t="shared" si="97"/>
        <v>6</v>
      </c>
      <c r="BW8" s="21">
        <f t="shared" si="28"/>
        <v>5.6</v>
      </c>
      <c r="BX8" s="21" t="str">
        <f t="shared" si="29"/>
        <v>5.6</v>
      </c>
      <c r="BY8" s="13" t="str">
        <f t="shared" si="30"/>
        <v>C</v>
      </c>
      <c r="BZ8" s="18">
        <f t="shared" si="31"/>
        <v>2</v>
      </c>
      <c r="CA8" s="15" t="str">
        <f t="shared" si="32"/>
        <v>2.0</v>
      </c>
      <c r="CB8" s="19">
        <v>3</v>
      </c>
      <c r="CC8" s="68">
        <v>3</v>
      </c>
      <c r="CD8" s="28">
        <v>6.3</v>
      </c>
      <c r="CE8" s="26">
        <v>5</v>
      </c>
      <c r="CF8" s="27"/>
      <c r="CG8" s="82"/>
      <c r="CH8" s="82">
        <f t="shared" si="98"/>
        <v>5</v>
      </c>
      <c r="CI8" s="21">
        <f t="shared" si="33"/>
        <v>5.5</v>
      </c>
      <c r="CJ8" s="21" t="str">
        <f t="shared" si="34"/>
        <v>5.5</v>
      </c>
      <c r="CK8" s="13" t="str">
        <f t="shared" si="35"/>
        <v>C</v>
      </c>
      <c r="CL8" s="18">
        <f t="shared" si="36"/>
        <v>2</v>
      </c>
      <c r="CM8" s="15" t="str">
        <f t="shared" si="37"/>
        <v>2.0</v>
      </c>
      <c r="CN8" s="19">
        <v>3</v>
      </c>
      <c r="CO8" s="68">
        <v>3</v>
      </c>
      <c r="CP8" s="69">
        <f t="shared" si="38"/>
        <v>17</v>
      </c>
      <c r="CQ8" s="22">
        <f t="shared" si="39"/>
        <v>6.3</v>
      </c>
      <c r="CR8" s="24" t="str">
        <f t="shared" si="40"/>
        <v>6.30</v>
      </c>
      <c r="CS8" s="22">
        <f t="shared" si="41"/>
        <v>2.3823529411764706</v>
      </c>
      <c r="CT8" s="24" t="str">
        <f t="shared" si="42"/>
        <v>2.38</v>
      </c>
      <c r="CU8" s="77" t="str">
        <f t="shared" si="43"/>
        <v>Lên lớp</v>
      </c>
      <c r="CV8" s="77">
        <f t="shared" si="44"/>
        <v>17</v>
      </c>
      <c r="CW8" s="22">
        <f t="shared" si="99"/>
        <v>6.3</v>
      </c>
      <c r="CX8" s="77" t="str">
        <f t="shared" si="45"/>
        <v>6.30</v>
      </c>
      <c r="CY8" s="22">
        <f t="shared" si="100"/>
        <v>2.3823529411764706</v>
      </c>
      <c r="CZ8" s="77" t="str">
        <f t="shared" si="46"/>
        <v>2.38</v>
      </c>
      <c r="DA8" s="28">
        <v>6.6</v>
      </c>
      <c r="DB8" s="26">
        <v>4</v>
      </c>
      <c r="DC8" s="27">
        <v>6</v>
      </c>
      <c r="DD8" s="27"/>
      <c r="DE8" s="27">
        <f t="shared" si="101"/>
        <v>6</v>
      </c>
      <c r="DF8" s="21">
        <f t="shared" si="102"/>
        <v>6.2</v>
      </c>
      <c r="DG8" s="21" t="str">
        <f t="shared" si="103"/>
        <v>6.2</v>
      </c>
      <c r="DH8" s="13" t="str">
        <f t="shared" si="104"/>
        <v>C</v>
      </c>
      <c r="DI8" s="18">
        <f t="shared" si="105"/>
        <v>2</v>
      </c>
      <c r="DJ8" s="15" t="str">
        <f t="shared" si="106"/>
        <v>2.0</v>
      </c>
      <c r="DK8" s="19">
        <v>1.5</v>
      </c>
      <c r="DL8" s="68">
        <v>1.5</v>
      </c>
      <c r="DM8" s="28">
        <v>6.8</v>
      </c>
      <c r="DN8" s="26">
        <v>7</v>
      </c>
      <c r="DO8" s="27"/>
      <c r="DP8" s="82"/>
      <c r="DQ8" s="82">
        <f t="shared" si="107"/>
        <v>7</v>
      </c>
      <c r="DR8" s="21">
        <f t="shared" si="108"/>
        <v>6.9</v>
      </c>
      <c r="DS8" s="21" t="str">
        <f t="shared" si="109"/>
        <v>6.9</v>
      </c>
      <c r="DT8" s="13" t="str">
        <f t="shared" si="110"/>
        <v>C+</v>
      </c>
      <c r="DU8" s="18">
        <f t="shared" si="111"/>
        <v>2.5</v>
      </c>
      <c r="DV8" s="15" t="str">
        <f t="shared" si="112"/>
        <v>2.5</v>
      </c>
      <c r="DW8" s="19">
        <v>1.5</v>
      </c>
      <c r="DX8" s="68">
        <v>1.5</v>
      </c>
      <c r="DY8" s="21">
        <f t="shared" si="113"/>
        <v>6.5500000000000007</v>
      </c>
      <c r="DZ8" s="21" t="str">
        <f t="shared" si="114"/>
        <v>6.6</v>
      </c>
      <c r="EA8" s="13" t="str">
        <f t="shared" si="115"/>
        <v>C+</v>
      </c>
      <c r="EB8" s="18">
        <f t="shared" si="116"/>
        <v>2.5</v>
      </c>
      <c r="EC8" s="18" t="str">
        <f t="shared" si="117"/>
        <v>2.5</v>
      </c>
      <c r="ED8" s="19">
        <v>3</v>
      </c>
      <c r="EE8" s="152">
        <v>3</v>
      </c>
      <c r="EF8" s="28">
        <v>5</v>
      </c>
      <c r="EG8" s="28">
        <v>4</v>
      </c>
      <c r="EH8" s="28">
        <v>5.5</v>
      </c>
      <c r="EI8" s="27"/>
      <c r="EJ8" s="27">
        <f t="shared" si="118"/>
        <v>5.5</v>
      </c>
      <c r="EK8" s="21">
        <f t="shared" si="119"/>
        <v>5.3</v>
      </c>
      <c r="EL8" s="21" t="str">
        <f t="shared" si="120"/>
        <v>5.3</v>
      </c>
      <c r="EM8" s="13" t="str">
        <f t="shared" si="121"/>
        <v>D+</v>
      </c>
      <c r="EN8" s="18">
        <f t="shared" si="122"/>
        <v>1.5</v>
      </c>
      <c r="EO8" s="15" t="str">
        <f t="shared" si="123"/>
        <v>1.5</v>
      </c>
      <c r="EP8" s="19">
        <v>3</v>
      </c>
      <c r="EQ8" s="68">
        <v>3</v>
      </c>
      <c r="ER8" s="28">
        <v>5.4</v>
      </c>
      <c r="ES8" s="26">
        <v>3</v>
      </c>
      <c r="ET8" s="27">
        <v>7</v>
      </c>
      <c r="EU8" s="27"/>
      <c r="EV8" s="27">
        <f t="shared" si="124"/>
        <v>7</v>
      </c>
      <c r="EW8" s="21">
        <f t="shared" si="125"/>
        <v>6.4</v>
      </c>
      <c r="EX8" s="21" t="str">
        <f t="shared" si="126"/>
        <v>6.4</v>
      </c>
      <c r="EY8" s="13" t="str">
        <f t="shared" si="127"/>
        <v>C</v>
      </c>
      <c r="EZ8" s="18">
        <f t="shared" si="128"/>
        <v>2</v>
      </c>
      <c r="FA8" s="15" t="str">
        <f t="shared" si="129"/>
        <v>2.0</v>
      </c>
      <c r="FB8" s="19">
        <v>3</v>
      </c>
      <c r="FC8" s="68">
        <v>3</v>
      </c>
      <c r="FD8" s="108">
        <v>7</v>
      </c>
      <c r="FE8" s="109">
        <v>5</v>
      </c>
      <c r="FF8" s="110"/>
      <c r="FG8" s="110"/>
      <c r="FH8" s="82">
        <f t="shared" si="130"/>
        <v>5</v>
      </c>
      <c r="FI8" s="21">
        <f t="shared" si="131"/>
        <v>5.8</v>
      </c>
      <c r="FJ8" s="21" t="str">
        <f t="shared" si="132"/>
        <v>5.8</v>
      </c>
      <c r="FK8" s="13" t="str">
        <f t="shared" si="133"/>
        <v>C</v>
      </c>
      <c r="FL8" s="18">
        <f t="shared" si="134"/>
        <v>2</v>
      </c>
      <c r="FM8" s="15" t="str">
        <f t="shared" si="135"/>
        <v>2.0</v>
      </c>
      <c r="FN8" s="19">
        <v>2</v>
      </c>
      <c r="FO8" s="68">
        <v>2</v>
      </c>
      <c r="FP8" s="95">
        <v>5.3</v>
      </c>
      <c r="FQ8" s="96"/>
      <c r="FR8" s="97"/>
      <c r="FS8" s="97"/>
      <c r="FT8" s="97">
        <f t="shared" si="136"/>
        <v>0</v>
      </c>
      <c r="FU8" s="21">
        <f t="shared" si="137"/>
        <v>2.1</v>
      </c>
      <c r="FV8" s="21" t="str">
        <f t="shared" si="138"/>
        <v>2.1</v>
      </c>
      <c r="FW8" s="13" t="str">
        <f t="shared" si="139"/>
        <v>F</v>
      </c>
      <c r="FX8" s="18">
        <f t="shared" si="140"/>
        <v>0</v>
      </c>
      <c r="FY8" s="15" t="str">
        <f t="shared" si="141"/>
        <v>0.0</v>
      </c>
      <c r="FZ8" s="19">
        <v>3</v>
      </c>
      <c r="GA8" s="68">
        <v>3</v>
      </c>
      <c r="GB8" s="42">
        <v>1.4</v>
      </c>
      <c r="GC8" s="99"/>
      <c r="GD8" s="30"/>
      <c r="GE8" s="30"/>
      <c r="GF8" s="30">
        <f t="shared" si="142"/>
        <v>0</v>
      </c>
      <c r="GG8" s="21">
        <f t="shared" si="143"/>
        <v>0.6</v>
      </c>
      <c r="GH8" s="21" t="str">
        <f t="shared" si="163"/>
        <v>0.6</v>
      </c>
      <c r="GI8" s="13" t="str">
        <f t="shared" si="144"/>
        <v>F</v>
      </c>
      <c r="GJ8" s="18">
        <f t="shared" si="145"/>
        <v>0</v>
      </c>
      <c r="GK8" s="15" t="str">
        <f t="shared" si="146"/>
        <v>0.0</v>
      </c>
      <c r="GL8" s="19">
        <v>2</v>
      </c>
      <c r="GM8" s="68">
        <v>2</v>
      </c>
      <c r="GN8" s="28">
        <v>5.7</v>
      </c>
      <c r="GO8" s="26">
        <v>8</v>
      </c>
      <c r="GP8" s="27"/>
      <c r="GQ8" s="27"/>
      <c r="GR8" s="27">
        <f t="shared" si="147"/>
        <v>8</v>
      </c>
      <c r="GS8" s="21">
        <f t="shared" si="148"/>
        <v>7.1</v>
      </c>
      <c r="GT8" s="21" t="str">
        <f t="shared" si="149"/>
        <v>7.1</v>
      </c>
      <c r="GU8" s="13" t="str">
        <f t="shared" si="150"/>
        <v>B</v>
      </c>
      <c r="GV8" s="18">
        <f t="shared" si="151"/>
        <v>3</v>
      </c>
      <c r="GW8" s="15" t="str">
        <f t="shared" si="152"/>
        <v>3.0</v>
      </c>
      <c r="GX8" s="19">
        <v>2</v>
      </c>
      <c r="GY8" s="68">
        <v>2</v>
      </c>
      <c r="GZ8" s="69">
        <f t="shared" si="153"/>
        <v>18</v>
      </c>
      <c r="HA8" s="22">
        <f t="shared" si="154"/>
        <v>4.8916666666666666</v>
      </c>
      <c r="HB8" s="24" t="str">
        <f t="shared" si="155"/>
        <v>4.89</v>
      </c>
      <c r="HC8" s="22">
        <f t="shared" si="156"/>
        <v>1.5138888888888888</v>
      </c>
      <c r="HD8" s="24" t="str">
        <f t="shared" si="157"/>
        <v>1.51</v>
      </c>
    </row>
    <row r="9" spans="1:212" s="4" customFormat="1" ht="28.5">
      <c r="A9" s="2">
        <v>8</v>
      </c>
      <c r="B9" s="5" t="s">
        <v>320</v>
      </c>
      <c r="C9" s="6" t="s">
        <v>343</v>
      </c>
      <c r="D9" s="7" t="s">
        <v>344</v>
      </c>
      <c r="E9" s="8" t="s">
        <v>342</v>
      </c>
      <c r="G9" s="10" t="s">
        <v>285</v>
      </c>
      <c r="H9" s="36" t="s">
        <v>89</v>
      </c>
      <c r="I9" s="36" t="s">
        <v>313</v>
      </c>
      <c r="J9" s="138">
        <v>9.1</v>
      </c>
      <c r="K9" s="21" t="str">
        <f t="shared" si="0"/>
        <v>9.1</v>
      </c>
      <c r="L9" s="13" t="str">
        <f t="shared" si="158"/>
        <v>A</v>
      </c>
      <c r="M9" s="14">
        <f t="shared" si="159"/>
        <v>4</v>
      </c>
      <c r="N9" s="15" t="str">
        <f t="shared" si="3"/>
        <v>4.0</v>
      </c>
      <c r="O9" s="19">
        <v>2</v>
      </c>
      <c r="P9" s="12">
        <v>6</v>
      </c>
      <c r="Q9" s="21" t="str">
        <f t="shared" si="4"/>
        <v>6.0</v>
      </c>
      <c r="R9" s="13" t="str">
        <f t="shared" si="160"/>
        <v>C</v>
      </c>
      <c r="S9" s="14">
        <f t="shared" si="161"/>
        <v>2</v>
      </c>
      <c r="T9" s="15" t="str">
        <f t="shared" si="7"/>
        <v>2.0</v>
      </c>
      <c r="U9" s="19">
        <v>3</v>
      </c>
      <c r="V9" s="28">
        <v>7.8</v>
      </c>
      <c r="W9" s="26">
        <v>5</v>
      </c>
      <c r="X9" s="27"/>
      <c r="Y9" s="82"/>
      <c r="Z9" s="82">
        <f t="shared" si="93"/>
        <v>5</v>
      </c>
      <c r="AA9" s="21">
        <f t="shared" si="8"/>
        <v>6.1</v>
      </c>
      <c r="AB9" s="21" t="str">
        <f t="shared" si="9"/>
        <v>6.1</v>
      </c>
      <c r="AC9" s="13" t="str">
        <f t="shared" si="10"/>
        <v>C</v>
      </c>
      <c r="AD9" s="18">
        <f t="shared" si="162"/>
        <v>2</v>
      </c>
      <c r="AE9" s="15" t="str">
        <f t="shared" si="12"/>
        <v>2.0</v>
      </c>
      <c r="AF9" s="19">
        <v>4</v>
      </c>
      <c r="AG9" s="68">
        <v>4</v>
      </c>
      <c r="AH9" s="28">
        <v>7.3</v>
      </c>
      <c r="AI9" s="26">
        <v>9</v>
      </c>
      <c r="AJ9" s="27"/>
      <c r="AK9" s="82"/>
      <c r="AL9" s="82">
        <f t="shared" si="94"/>
        <v>9</v>
      </c>
      <c r="AM9" s="21">
        <f t="shared" si="13"/>
        <v>8.3000000000000007</v>
      </c>
      <c r="AN9" s="21" t="str">
        <f t="shared" si="14"/>
        <v>8.3</v>
      </c>
      <c r="AO9" s="13" t="str">
        <f t="shared" si="15"/>
        <v>B+</v>
      </c>
      <c r="AP9" s="18">
        <f t="shared" si="16"/>
        <v>3.5</v>
      </c>
      <c r="AQ9" s="15" t="str">
        <f t="shared" si="17"/>
        <v>3.5</v>
      </c>
      <c r="AR9" s="19">
        <v>2</v>
      </c>
      <c r="AS9" s="68">
        <v>2</v>
      </c>
      <c r="AT9" s="28">
        <v>6.8</v>
      </c>
      <c r="AU9" s="26">
        <v>6</v>
      </c>
      <c r="AV9" s="27"/>
      <c r="AW9" s="82"/>
      <c r="AX9" s="82">
        <f t="shared" si="95"/>
        <v>6</v>
      </c>
      <c r="AY9" s="21">
        <f t="shared" si="18"/>
        <v>6.3</v>
      </c>
      <c r="AZ9" s="21" t="str">
        <f t="shared" si="19"/>
        <v>6.3</v>
      </c>
      <c r="BA9" s="13" t="str">
        <f t="shared" si="20"/>
        <v>C</v>
      </c>
      <c r="BB9" s="18">
        <f t="shared" si="21"/>
        <v>2</v>
      </c>
      <c r="BC9" s="15" t="str">
        <f t="shared" si="22"/>
        <v>2.0</v>
      </c>
      <c r="BD9" s="19">
        <v>3</v>
      </c>
      <c r="BE9" s="68">
        <v>3</v>
      </c>
      <c r="BF9" s="28">
        <v>6.6</v>
      </c>
      <c r="BG9" s="26">
        <v>5</v>
      </c>
      <c r="BH9" s="27"/>
      <c r="BI9" s="82"/>
      <c r="BJ9" s="82">
        <f t="shared" si="96"/>
        <v>5</v>
      </c>
      <c r="BK9" s="21">
        <f t="shared" si="23"/>
        <v>5.6</v>
      </c>
      <c r="BL9" s="21" t="str">
        <f t="shared" si="24"/>
        <v>5.6</v>
      </c>
      <c r="BM9" s="13" t="str">
        <f t="shared" si="25"/>
        <v>C</v>
      </c>
      <c r="BN9" s="18">
        <f t="shared" si="26"/>
        <v>2</v>
      </c>
      <c r="BO9" s="15" t="str">
        <f t="shared" si="27"/>
        <v>2.0</v>
      </c>
      <c r="BP9" s="19">
        <v>2</v>
      </c>
      <c r="BQ9" s="68">
        <v>2</v>
      </c>
      <c r="BR9" s="28">
        <v>7</v>
      </c>
      <c r="BS9" s="26">
        <v>7</v>
      </c>
      <c r="BT9" s="27"/>
      <c r="BU9" s="82"/>
      <c r="BV9" s="82">
        <f t="shared" si="97"/>
        <v>7</v>
      </c>
      <c r="BW9" s="21">
        <f t="shared" si="28"/>
        <v>7</v>
      </c>
      <c r="BX9" s="21" t="str">
        <f t="shared" si="29"/>
        <v>7.0</v>
      </c>
      <c r="BY9" s="13" t="str">
        <f t="shared" si="30"/>
        <v>B</v>
      </c>
      <c r="BZ9" s="18">
        <f t="shared" si="31"/>
        <v>3</v>
      </c>
      <c r="CA9" s="15" t="str">
        <f t="shared" si="32"/>
        <v>3.0</v>
      </c>
      <c r="CB9" s="19">
        <v>3</v>
      </c>
      <c r="CC9" s="68">
        <v>3</v>
      </c>
      <c r="CD9" s="28">
        <v>7</v>
      </c>
      <c r="CE9" s="26">
        <v>7</v>
      </c>
      <c r="CF9" s="27"/>
      <c r="CG9" s="82"/>
      <c r="CH9" s="82">
        <f t="shared" si="98"/>
        <v>7</v>
      </c>
      <c r="CI9" s="21">
        <f t="shared" si="33"/>
        <v>7</v>
      </c>
      <c r="CJ9" s="21" t="str">
        <f t="shared" si="34"/>
        <v>7.0</v>
      </c>
      <c r="CK9" s="13" t="str">
        <f t="shared" si="35"/>
        <v>B</v>
      </c>
      <c r="CL9" s="18">
        <f t="shared" si="36"/>
        <v>3</v>
      </c>
      <c r="CM9" s="15" t="str">
        <f t="shared" si="37"/>
        <v>3.0</v>
      </c>
      <c r="CN9" s="19">
        <v>3</v>
      </c>
      <c r="CO9" s="68">
        <v>3</v>
      </c>
      <c r="CP9" s="69">
        <f t="shared" si="38"/>
        <v>17</v>
      </c>
      <c r="CQ9" s="22">
        <f t="shared" si="39"/>
        <v>6.6529411764705877</v>
      </c>
      <c r="CR9" s="24" t="str">
        <f t="shared" si="40"/>
        <v>6.65</v>
      </c>
      <c r="CS9" s="22">
        <f t="shared" si="41"/>
        <v>2.5294117647058822</v>
      </c>
      <c r="CT9" s="24" t="str">
        <f t="shared" si="42"/>
        <v>2.53</v>
      </c>
      <c r="CU9" s="77" t="str">
        <f t="shared" si="43"/>
        <v>Lên lớp</v>
      </c>
      <c r="CV9" s="77">
        <f t="shared" si="44"/>
        <v>17</v>
      </c>
      <c r="CW9" s="22">
        <f t="shared" si="99"/>
        <v>6.6529411764705877</v>
      </c>
      <c r="CX9" s="77" t="str">
        <f t="shared" si="45"/>
        <v>6.65</v>
      </c>
      <c r="CY9" s="22">
        <f t="shared" si="100"/>
        <v>2.5294117647058822</v>
      </c>
      <c r="CZ9" s="77" t="str">
        <f t="shared" si="46"/>
        <v>2.53</v>
      </c>
      <c r="DA9" s="28">
        <v>6.4</v>
      </c>
      <c r="DB9" s="26">
        <v>5</v>
      </c>
      <c r="DC9" s="27"/>
      <c r="DD9" s="82"/>
      <c r="DE9" s="82">
        <f t="shared" si="101"/>
        <v>5</v>
      </c>
      <c r="DF9" s="21">
        <f t="shared" si="102"/>
        <v>5.6</v>
      </c>
      <c r="DG9" s="21" t="str">
        <f t="shared" si="103"/>
        <v>5.6</v>
      </c>
      <c r="DH9" s="13" t="str">
        <f t="shared" si="104"/>
        <v>C</v>
      </c>
      <c r="DI9" s="18">
        <f t="shared" si="105"/>
        <v>2</v>
      </c>
      <c r="DJ9" s="15" t="str">
        <f t="shared" si="106"/>
        <v>2.0</v>
      </c>
      <c r="DK9" s="19">
        <v>1.5</v>
      </c>
      <c r="DL9" s="68">
        <v>1.5</v>
      </c>
      <c r="DM9" s="28">
        <v>7.4</v>
      </c>
      <c r="DN9" s="26">
        <v>5</v>
      </c>
      <c r="DO9" s="27"/>
      <c r="DP9" s="82"/>
      <c r="DQ9" s="82">
        <f t="shared" si="107"/>
        <v>5</v>
      </c>
      <c r="DR9" s="21">
        <f t="shared" si="108"/>
        <v>6</v>
      </c>
      <c r="DS9" s="21" t="str">
        <f t="shared" si="109"/>
        <v>6.0</v>
      </c>
      <c r="DT9" s="13" t="str">
        <f t="shared" si="110"/>
        <v>C</v>
      </c>
      <c r="DU9" s="18">
        <f t="shared" si="111"/>
        <v>2</v>
      </c>
      <c r="DV9" s="15" t="str">
        <f t="shared" si="112"/>
        <v>2.0</v>
      </c>
      <c r="DW9" s="19">
        <v>1.5</v>
      </c>
      <c r="DX9" s="68">
        <v>1.5</v>
      </c>
      <c r="DY9" s="21">
        <f t="shared" si="113"/>
        <v>5.8</v>
      </c>
      <c r="DZ9" s="21" t="str">
        <f t="shared" si="114"/>
        <v>5.8</v>
      </c>
      <c r="EA9" s="13" t="str">
        <f t="shared" si="115"/>
        <v>C</v>
      </c>
      <c r="EB9" s="18">
        <f t="shared" si="116"/>
        <v>2</v>
      </c>
      <c r="EC9" s="18" t="str">
        <f t="shared" si="117"/>
        <v>2.0</v>
      </c>
      <c r="ED9" s="19">
        <v>3</v>
      </c>
      <c r="EE9" s="152">
        <v>3</v>
      </c>
      <c r="EF9" s="28">
        <v>5.2</v>
      </c>
      <c r="EG9" s="28">
        <v>4</v>
      </c>
      <c r="EH9" s="28">
        <v>5</v>
      </c>
      <c r="EI9" s="27"/>
      <c r="EJ9" s="27">
        <f t="shared" si="118"/>
        <v>5</v>
      </c>
      <c r="EK9" s="21">
        <f t="shared" si="119"/>
        <v>5.0999999999999996</v>
      </c>
      <c r="EL9" s="21" t="str">
        <f t="shared" si="120"/>
        <v>5.1</v>
      </c>
      <c r="EM9" s="13" t="str">
        <f t="shared" si="121"/>
        <v>D+</v>
      </c>
      <c r="EN9" s="18">
        <f t="shared" si="122"/>
        <v>1.5</v>
      </c>
      <c r="EO9" s="15" t="str">
        <f t="shared" si="123"/>
        <v>1.5</v>
      </c>
      <c r="EP9" s="19">
        <v>3</v>
      </c>
      <c r="EQ9" s="68">
        <v>3</v>
      </c>
      <c r="ER9" s="70">
        <v>6.9</v>
      </c>
      <c r="ES9" s="16">
        <v>6</v>
      </c>
      <c r="ET9" s="17"/>
      <c r="EU9" s="82"/>
      <c r="EV9" s="82">
        <f t="shared" si="124"/>
        <v>6</v>
      </c>
      <c r="EW9" s="21">
        <f t="shared" si="125"/>
        <v>6.4</v>
      </c>
      <c r="EX9" s="21" t="str">
        <f t="shared" si="126"/>
        <v>6.4</v>
      </c>
      <c r="EY9" s="13" t="str">
        <f t="shared" si="127"/>
        <v>C</v>
      </c>
      <c r="EZ9" s="18">
        <f t="shared" si="128"/>
        <v>2</v>
      </c>
      <c r="FA9" s="15" t="str">
        <f t="shared" si="129"/>
        <v>2.0</v>
      </c>
      <c r="FB9" s="19">
        <v>3</v>
      </c>
      <c r="FC9" s="68">
        <v>3</v>
      </c>
      <c r="FD9" s="28">
        <v>5</v>
      </c>
      <c r="FE9" s="26">
        <v>2</v>
      </c>
      <c r="FF9" s="27">
        <v>9</v>
      </c>
      <c r="FG9" s="27"/>
      <c r="FH9" s="27">
        <f t="shared" si="130"/>
        <v>9</v>
      </c>
      <c r="FI9" s="21">
        <f t="shared" si="131"/>
        <v>7.4</v>
      </c>
      <c r="FJ9" s="21" t="str">
        <f t="shared" si="132"/>
        <v>7.4</v>
      </c>
      <c r="FK9" s="13" t="str">
        <f t="shared" si="133"/>
        <v>B</v>
      </c>
      <c r="FL9" s="18">
        <f t="shared" si="134"/>
        <v>3</v>
      </c>
      <c r="FM9" s="15" t="str">
        <f t="shared" si="135"/>
        <v>3.0</v>
      </c>
      <c r="FN9" s="19">
        <v>2</v>
      </c>
      <c r="FO9" s="68">
        <v>2</v>
      </c>
      <c r="FP9" s="70">
        <v>7</v>
      </c>
      <c r="FQ9" s="16">
        <v>6</v>
      </c>
      <c r="FR9" s="17"/>
      <c r="FS9" s="82"/>
      <c r="FT9" s="82">
        <f t="shared" si="136"/>
        <v>6</v>
      </c>
      <c r="FU9" s="21">
        <f t="shared" si="137"/>
        <v>6.4</v>
      </c>
      <c r="FV9" s="21" t="str">
        <f t="shared" si="138"/>
        <v>6.4</v>
      </c>
      <c r="FW9" s="13" t="str">
        <f t="shared" si="139"/>
        <v>C</v>
      </c>
      <c r="FX9" s="18">
        <f t="shared" si="140"/>
        <v>2</v>
      </c>
      <c r="FY9" s="15" t="str">
        <f t="shared" si="141"/>
        <v>2.0</v>
      </c>
      <c r="FZ9" s="19">
        <v>3</v>
      </c>
      <c r="GA9" s="68">
        <v>3</v>
      </c>
      <c r="GB9" s="28">
        <v>7</v>
      </c>
      <c r="GC9" s="26">
        <v>7</v>
      </c>
      <c r="GD9" s="27"/>
      <c r="GE9" s="82"/>
      <c r="GF9" s="82">
        <f t="shared" si="142"/>
        <v>7</v>
      </c>
      <c r="GG9" s="21">
        <f t="shared" si="143"/>
        <v>7</v>
      </c>
      <c r="GH9" s="21" t="str">
        <f t="shared" si="163"/>
        <v>7.0</v>
      </c>
      <c r="GI9" s="13" t="str">
        <f t="shared" si="144"/>
        <v>B</v>
      </c>
      <c r="GJ9" s="18">
        <f t="shared" si="145"/>
        <v>3</v>
      </c>
      <c r="GK9" s="15" t="str">
        <f t="shared" si="146"/>
        <v>3.0</v>
      </c>
      <c r="GL9" s="19">
        <v>2</v>
      </c>
      <c r="GM9" s="68">
        <v>2</v>
      </c>
      <c r="GN9" s="28">
        <v>6.7</v>
      </c>
      <c r="GO9" s="26">
        <v>8</v>
      </c>
      <c r="GP9" s="27"/>
      <c r="GQ9" s="27"/>
      <c r="GR9" s="27">
        <f t="shared" si="147"/>
        <v>8</v>
      </c>
      <c r="GS9" s="21">
        <f t="shared" si="148"/>
        <v>7.5</v>
      </c>
      <c r="GT9" s="21" t="str">
        <f t="shared" si="149"/>
        <v>7.5</v>
      </c>
      <c r="GU9" s="13" t="str">
        <f t="shared" si="150"/>
        <v>B</v>
      </c>
      <c r="GV9" s="18">
        <f t="shared" si="151"/>
        <v>3</v>
      </c>
      <c r="GW9" s="15" t="str">
        <f t="shared" si="152"/>
        <v>3.0</v>
      </c>
      <c r="GX9" s="19">
        <v>2</v>
      </c>
      <c r="GY9" s="68">
        <v>2</v>
      </c>
      <c r="GZ9" s="69">
        <f t="shared" si="153"/>
        <v>18</v>
      </c>
      <c r="HA9" s="22">
        <f t="shared" si="154"/>
        <v>6.3833333333333337</v>
      </c>
      <c r="HB9" s="24" t="str">
        <f t="shared" si="155"/>
        <v>6.38</v>
      </c>
      <c r="HC9" s="22">
        <f t="shared" si="156"/>
        <v>2.25</v>
      </c>
      <c r="HD9" s="24" t="str">
        <f t="shared" si="157"/>
        <v>2.25</v>
      </c>
    </row>
    <row r="10" spans="1:212" s="4" customFormat="1" ht="28.5">
      <c r="A10" s="2">
        <v>9</v>
      </c>
      <c r="B10" s="5" t="s">
        <v>320</v>
      </c>
      <c r="C10" s="6" t="s">
        <v>345</v>
      </c>
      <c r="D10" s="7" t="s">
        <v>346</v>
      </c>
      <c r="E10" s="8" t="s">
        <v>73</v>
      </c>
      <c r="G10" s="10" t="s">
        <v>300</v>
      </c>
      <c r="H10" s="36" t="s">
        <v>89</v>
      </c>
      <c r="I10" s="36" t="s">
        <v>451</v>
      </c>
      <c r="J10" s="138">
        <v>9</v>
      </c>
      <c r="K10" s="21" t="str">
        <f t="shared" si="0"/>
        <v>9.0</v>
      </c>
      <c r="L10" s="13" t="str">
        <f t="shared" si="158"/>
        <v>A</v>
      </c>
      <c r="M10" s="14">
        <f t="shared" si="159"/>
        <v>4</v>
      </c>
      <c r="N10" s="15" t="str">
        <f t="shared" si="3"/>
        <v>4.0</v>
      </c>
      <c r="O10" s="19">
        <v>2</v>
      </c>
      <c r="P10" s="12">
        <v>5</v>
      </c>
      <c r="Q10" s="21" t="str">
        <f t="shared" si="4"/>
        <v>5.0</v>
      </c>
      <c r="R10" s="13" t="str">
        <f t="shared" si="160"/>
        <v>D+</v>
      </c>
      <c r="S10" s="14">
        <f t="shared" si="161"/>
        <v>1.5</v>
      </c>
      <c r="T10" s="15" t="str">
        <f t="shared" si="7"/>
        <v>1.5</v>
      </c>
      <c r="U10" s="19">
        <v>3</v>
      </c>
      <c r="V10" s="28">
        <v>5.3</v>
      </c>
      <c r="W10" s="26">
        <v>5</v>
      </c>
      <c r="X10" s="27"/>
      <c r="Y10" s="82"/>
      <c r="Z10" s="82">
        <f t="shared" si="93"/>
        <v>5</v>
      </c>
      <c r="AA10" s="21">
        <f t="shared" si="8"/>
        <v>5.0999999999999996</v>
      </c>
      <c r="AB10" s="21" t="str">
        <f t="shared" si="9"/>
        <v>5.1</v>
      </c>
      <c r="AC10" s="13" t="str">
        <f t="shared" si="10"/>
        <v>D+</v>
      </c>
      <c r="AD10" s="18">
        <f t="shared" si="162"/>
        <v>1.5</v>
      </c>
      <c r="AE10" s="15" t="str">
        <f t="shared" si="12"/>
        <v>1.5</v>
      </c>
      <c r="AF10" s="19">
        <v>4</v>
      </c>
      <c r="AG10" s="68">
        <v>4</v>
      </c>
      <c r="AH10" s="28">
        <v>7.3</v>
      </c>
      <c r="AI10" s="26">
        <v>6</v>
      </c>
      <c r="AJ10" s="27"/>
      <c r="AK10" s="82"/>
      <c r="AL10" s="82">
        <f t="shared" si="94"/>
        <v>6</v>
      </c>
      <c r="AM10" s="21">
        <f t="shared" si="13"/>
        <v>6.5</v>
      </c>
      <c r="AN10" s="21" t="str">
        <f t="shared" si="14"/>
        <v>6.5</v>
      </c>
      <c r="AO10" s="13" t="str">
        <f t="shared" si="15"/>
        <v>C+</v>
      </c>
      <c r="AP10" s="18">
        <f t="shared" si="16"/>
        <v>2.5</v>
      </c>
      <c r="AQ10" s="15" t="str">
        <f t="shared" si="17"/>
        <v>2.5</v>
      </c>
      <c r="AR10" s="19">
        <v>2</v>
      </c>
      <c r="AS10" s="68">
        <v>2</v>
      </c>
      <c r="AT10" s="100">
        <v>5</v>
      </c>
      <c r="AU10" s="101">
        <v>3</v>
      </c>
      <c r="AV10" s="102">
        <v>2</v>
      </c>
      <c r="AW10" s="102"/>
      <c r="AX10" s="82">
        <f t="shared" si="95"/>
        <v>3</v>
      </c>
      <c r="AY10" s="21">
        <f t="shared" si="18"/>
        <v>3.8</v>
      </c>
      <c r="AZ10" s="21" t="str">
        <f t="shared" si="19"/>
        <v>3.8</v>
      </c>
      <c r="BA10" s="13" t="str">
        <f t="shared" si="20"/>
        <v>F</v>
      </c>
      <c r="BB10" s="18">
        <f t="shared" si="21"/>
        <v>0</v>
      </c>
      <c r="BC10" s="15" t="str">
        <f t="shared" si="22"/>
        <v>0.0</v>
      </c>
      <c r="BD10" s="19">
        <v>3</v>
      </c>
      <c r="BE10" s="68"/>
      <c r="BF10" s="28">
        <v>6.5</v>
      </c>
      <c r="BG10" s="26">
        <v>5</v>
      </c>
      <c r="BH10" s="27"/>
      <c r="BI10" s="82"/>
      <c r="BJ10" s="82">
        <f t="shared" si="96"/>
        <v>5</v>
      </c>
      <c r="BK10" s="21">
        <f t="shared" si="23"/>
        <v>5.6</v>
      </c>
      <c r="BL10" s="21" t="str">
        <f t="shared" si="24"/>
        <v>5.6</v>
      </c>
      <c r="BM10" s="13" t="str">
        <f t="shared" si="25"/>
        <v>C</v>
      </c>
      <c r="BN10" s="18">
        <f t="shared" si="26"/>
        <v>2</v>
      </c>
      <c r="BO10" s="15" t="str">
        <f t="shared" si="27"/>
        <v>2.0</v>
      </c>
      <c r="BP10" s="19">
        <v>2</v>
      </c>
      <c r="BQ10" s="68">
        <v>2</v>
      </c>
      <c r="BR10" s="28">
        <v>5.7</v>
      </c>
      <c r="BS10" s="26">
        <v>6</v>
      </c>
      <c r="BT10" s="27"/>
      <c r="BU10" s="82"/>
      <c r="BV10" s="82">
        <f t="shared" si="97"/>
        <v>6</v>
      </c>
      <c r="BW10" s="21">
        <f t="shared" si="28"/>
        <v>5.9</v>
      </c>
      <c r="BX10" s="21" t="str">
        <f t="shared" si="29"/>
        <v>5.9</v>
      </c>
      <c r="BY10" s="13" t="str">
        <f t="shared" si="30"/>
        <v>C</v>
      </c>
      <c r="BZ10" s="18">
        <f t="shared" si="31"/>
        <v>2</v>
      </c>
      <c r="CA10" s="15" t="str">
        <f t="shared" si="32"/>
        <v>2.0</v>
      </c>
      <c r="CB10" s="19">
        <v>3</v>
      </c>
      <c r="CC10" s="68">
        <v>3</v>
      </c>
      <c r="CD10" s="28">
        <v>6.2</v>
      </c>
      <c r="CE10" s="26">
        <v>7</v>
      </c>
      <c r="CF10" s="27"/>
      <c r="CG10" s="82"/>
      <c r="CH10" s="82">
        <f t="shared" si="98"/>
        <v>7</v>
      </c>
      <c r="CI10" s="21">
        <f t="shared" si="33"/>
        <v>6.7</v>
      </c>
      <c r="CJ10" s="21" t="str">
        <f t="shared" si="34"/>
        <v>6.7</v>
      </c>
      <c r="CK10" s="13" t="str">
        <f t="shared" si="35"/>
        <v>C+</v>
      </c>
      <c r="CL10" s="18">
        <f t="shared" si="36"/>
        <v>2.5</v>
      </c>
      <c r="CM10" s="15" t="str">
        <f t="shared" si="37"/>
        <v>2.5</v>
      </c>
      <c r="CN10" s="19">
        <v>3</v>
      </c>
      <c r="CO10" s="68">
        <v>3</v>
      </c>
      <c r="CP10" s="69">
        <f t="shared" si="38"/>
        <v>17</v>
      </c>
      <c r="CQ10" s="22">
        <f t="shared" si="39"/>
        <v>5.5176470588235302</v>
      </c>
      <c r="CR10" s="24" t="str">
        <f t="shared" si="40"/>
        <v>5.52</v>
      </c>
      <c r="CS10" s="22">
        <f t="shared" si="41"/>
        <v>1.6764705882352942</v>
      </c>
      <c r="CT10" s="24" t="str">
        <f t="shared" si="42"/>
        <v>1.68</v>
      </c>
      <c r="CU10" s="77" t="str">
        <f t="shared" si="43"/>
        <v>Lên lớp</v>
      </c>
      <c r="CV10" s="77">
        <f t="shared" si="44"/>
        <v>14</v>
      </c>
      <c r="CW10" s="22">
        <f t="shared" si="99"/>
        <v>5.8857142857142861</v>
      </c>
      <c r="CX10" s="77" t="str">
        <f t="shared" si="45"/>
        <v>5.89</v>
      </c>
      <c r="CY10" s="22">
        <f t="shared" si="100"/>
        <v>2.0357142857142856</v>
      </c>
      <c r="CZ10" s="77" t="str">
        <f t="shared" si="46"/>
        <v>2.04</v>
      </c>
      <c r="DA10" s="42">
        <v>0</v>
      </c>
      <c r="DB10" s="99"/>
      <c r="DC10" s="30"/>
      <c r="DD10" s="30"/>
      <c r="DE10" s="82">
        <f t="shared" si="101"/>
        <v>0</v>
      </c>
      <c r="DF10" s="21">
        <f t="shared" si="102"/>
        <v>0</v>
      </c>
      <c r="DG10" s="21" t="str">
        <f t="shared" si="103"/>
        <v>0.0</v>
      </c>
      <c r="DH10" s="13" t="str">
        <f t="shared" si="104"/>
        <v>F</v>
      </c>
      <c r="DI10" s="18">
        <f t="shared" si="105"/>
        <v>0</v>
      </c>
      <c r="DJ10" s="15" t="str">
        <f t="shared" si="106"/>
        <v>0.0</v>
      </c>
      <c r="DK10" s="19">
        <v>1.5</v>
      </c>
      <c r="DL10" s="68">
        <v>1.5</v>
      </c>
      <c r="DM10" s="28">
        <v>5</v>
      </c>
      <c r="DN10" s="26">
        <v>7</v>
      </c>
      <c r="DO10" s="27"/>
      <c r="DP10" s="82"/>
      <c r="DQ10" s="82">
        <f t="shared" si="107"/>
        <v>7</v>
      </c>
      <c r="DR10" s="21">
        <f t="shared" si="108"/>
        <v>6.2</v>
      </c>
      <c r="DS10" s="21" t="str">
        <f t="shared" si="109"/>
        <v>6.2</v>
      </c>
      <c r="DT10" s="13" t="str">
        <f t="shared" si="110"/>
        <v>C</v>
      </c>
      <c r="DU10" s="18">
        <f t="shared" si="111"/>
        <v>2</v>
      </c>
      <c r="DV10" s="15" t="str">
        <f t="shared" si="112"/>
        <v>2.0</v>
      </c>
      <c r="DW10" s="19">
        <v>1.5</v>
      </c>
      <c r="DX10" s="68">
        <v>1.5</v>
      </c>
      <c r="DY10" s="21">
        <f t="shared" si="113"/>
        <v>3.1</v>
      </c>
      <c r="DZ10" s="21" t="str">
        <f t="shared" si="114"/>
        <v>3.1</v>
      </c>
      <c r="EA10" s="13" t="str">
        <f t="shared" si="115"/>
        <v>F</v>
      </c>
      <c r="EB10" s="18">
        <f t="shared" si="116"/>
        <v>0</v>
      </c>
      <c r="EC10" s="18" t="str">
        <f t="shared" si="117"/>
        <v>0.0</v>
      </c>
      <c r="ED10" s="19">
        <v>3</v>
      </c>
      <c r="EE10" s="152">
        <v>3</v>
      </c>
      <c r="EF10" s="28">
        <v>6</v>
      </c>
      <c r="EG10" s="28">
        <v>5</v>
      </c>
      <c r="EH10" s="27"/>
      <c r="EI10" s="27"/>
      <c r="EJ10" s="27">
        <f t="shared" si="118"/>
        <v>5</v>
      </c>
      <c r="EK10" s="21">
        <f t="shared" si="119"/>
        <v>5.4</v>
      </c>
      <c r="EL10" s="21" t="str">
        <f t="shared" si="120"/>
        <v>5.4</v>
      </c>
      <c r="EM10" s="13" t="str">
        <f t="shared" si="121"/>
        <v>D+</v>
      </c>
      <c r="EN10" s="18">
        <f t="shared" si="122"/>
        <v>1.5</v>
      </c>
      <c r="EO10" s="15" t="str">
        <f t="shared" si="123"/>
        <v>1.5</v>
      </c>
      <c r="EP10" s="19">
        <v>3</v>
      </c>
      <c r="EQ10" s="68">
        <v>3</v>
      </c>
      <c r="ER10" s="70">
        <v>5</v>
      </c>
      <c r="ES10" s="16">
        <v>5</v>
      </c>
      <c r="ET10" s="17"/>
      <c r="EU10" s="82"/>
      <c r="EV10" s="82">
        <f t="shared" si="124"/>
        <v>5</v>
      </c>
      <c r="EW10" s="21">
        <f t="shared" si="125"/>
        <v>5</v>
      </c>
      <c r="EX10" s="21" t="str">
        <f t="shared" si="126"/>
        <v>5.0</v>
      </c>
      <c r="EY10" s="13" t="str">
        <f t="shared" si="127"/>
        <v>D+</v>
      </c>
      <c r="EZ10" s="18">
        <f t="shared" si="128"/>
        <v>1.5</v>
      </c>
      <c r="FA10" s="15" t="str">
        <f t="shared" si="129"/>
        <v>1.5</v>
      </c>
      <c r="FB10" s="19">
        <v>3</v>
      </c>
      <c r="FC10" s="68">
        <v>3</v>
      </c>
      <c r="FD10" s="42">
        <v>0</v>
      </c>
      <c r="FE10" s="99"/>
      <c r="FF10" s="30"/>
      <c r="FG10" s="30"/>
      <c r="FH10" s="82">
        <f t="shared" si="130"/>
        <v>0</v>
      </c>
      <c r="FI10" s="21">
        <f t="shared" si="131"/>
        <v>0</v>
      </c>
      <c r="FJ10" s="21" t="str">
        <f t="shared" si="132"/>
        <v>0.0</v>
      </c>
      <c r="FK10" s="13" t="str">
        <f t="shared" si="133"/>
        <v>F</v>
      </c>
      <c r="FL10" s="18">
        <f t="shared" si="134"/>
        <v>0</v>
      </c>
      <c r="FM10" s="15" t="str">
        <f t="shared" si="135"/>
        <v>0.0</v>
      </c>
      <c r="FN10" s="19">
        <v>2</v>
      </c>
      <c r="FO10" s="68">
        <v>2</v>
      </c>
      <c r="FP10" s="42">
        <v>2.1</v>
      </c>
      <c r="FQ10" s="99"/>
      <c r="FR10" s="30"/>
      <c r="FS10" s="30"/>
      <c r="FT10" s="30">
        <f t="shared" si="136"/>
        <v>0</v>
      </c>
      <c r="FU10" s="21">
        <f t="shared" si="137"/>
        <v>0.8</v>
      </c>
      <c r="FV10" s="21" t="str">
        <f t="shared" si="138"/>
        <v>0.8</v>
      </c>
      <c r="FW10" s="13" t="str">
        <f t="shared" si="139"/>
        <v>F</v>
      </c>
      <c r="FX10" s="18">
        <f t="shared" si="140"/>
        <v>0</v>
      </c>
      <c r="FY10" s="15" t="str">
        <f t="shared" si="141"/>
        <v>0.0</v>
      </c>
      <c r="FZ10" s="19">
        <v>3</v>
      </c>
      <c r="GA10" s="68">
        <v>3</v>
      </c>
      <c r="GB10" s="42">
        <v>0</v>
      </c>
      <c r="GC10" s="99"/>
      <c r="GD10" s="30"/>
      <c r="GE10" s="30"/>
      <c r="GF10" s="30">
        <f t="shared" si="142"/>
        <v>0</v>
      </c>
      <c r="GG10" s="21">
        <f t="shared" si="143"/>
        <v>0</v>
      </c>
      <c r="GH10" s="21" t="str">
        <f t="shared" si="163"/>
        <v>0.0</v>
      </c>
      <c r="GI10" s="13" t="str">
        <f t="shared" si="144"/>
        <v>F</v>
      </c>
      <c r="GJ10" s="18">
        <f t="shared" si="145"/>
        <v>0</v>
      </c>
      <c r="GK10" s="15" t="str">
        <f t="shared" si="146"/>
        <v>0.0</v>
      </c>
      <c r="GL10" s="19">
        <v>2</v>
      </c>
      <c r="GM10" s="68">
        <v>2</v>
      </c>
      <c r="GN10" s="42">
        <v>2.2999999999999998</v>
      </c>
      <c r="GO10" s="99"/>
      <c r="GP10" s="30"/>
      <c r="GQ10" s="30"/>
      <c r="GR10" s="30">
        <f t="shared" si="147"/>
        <v>0</v>
      </c>
      <c r="GS10" s="21">
        <f t="shared" si="148"/>
        <v>0.9</v>
      </c>
      <c r="GT10" s="21" t="str">
        <f t="shared" si="149"/>
        <v>0.9</v>
      </c>
      <c r="GU10" s="13" t="str">
        <f t="shared" si="150"/>
        <v>F</v>
      </c>
      <c r="GV10" s="18">
        <f t="shared" si="151"/>
        <v>0</v>
      </c>
      <c r="GW10" s="15" t="str">
        <f t="shared" si="152"/>
        <v>0.0</v>
      </c>
      <c r="GX10" s="19">
        <v>2</v>
      </c>
      <c r="GY10" s="68">
        <v>2</v>
      </c>
      <c r="GZ10" s="69">
        <f t="shared" si="153"/>
        <v>18</v>
      </c>
      <c r="HA10" s="22">
        <f t="shared" si="154"/>
        <v>2.4833333333333334</v>
      </c>
      <c r="HB10" s="24" t="str">
        <f t="shared" si="155"/>
        <v>2.48</v>
      </c>
      <c r="HC10" s="22">
        <f t="shared" si="156"/>
        <v>0.66666666666666663</v>
      </c>
      <c r="HD10" s="24" t="str">
        <f t="shared" si="157"/>
        <v>0.67</v>
      </c>
    </row>
    <row r="11" spans="1:212" s="4" customFormat="1" ht="28.5">
      <c r="A11" s="2">
        <v>10</v>
      </c>
      <c r="B11" s="5" t="s">
        <v>320</v>
      </c>
      <c r="C11" s="6" t="s">
        <v>347</v>
      </c>
      <c r="D11" s="7" t="s">
        <v>60</v>
      </c>
      <c r="E11" s="8" t="s">
        <v>68</v>
      </c>
      <c r="G11" s="10" t="s">
        <v>420</v>
      </c>
      <c r="H11" s="36" t="s">
        <v>89</v>
      </c>
      <c r="I11" s="36" t="s">
        <v>316</v>
      </c>
      <c r="J11" s="138">
        <v>7.1</v>
      </c>
      <c r="K11" s="21" t="str">
        <f t="shared" si="0"/>
        <v>7.1</v>
      </c>
      <c r="L11" s="13" t="str">
        <f t="shared" si="158"/>
        <v>B</v>
      </c>
      <c r="M11" s="14">
        <f t="shared" si="159"/>
        <v>3</v>
      </c>
      <c r="N11" s="15" t="str">
        <f t="shared" si="3"/>
        <v>3.0</v>
      </c>
      <c r="O11" s="19">
        <v>2</v>
      </c>
      <c r="P11" s="12">
        <v>6</v>
      </c>
      <c r="Q11" s="21" t="str">
        <f t="shared" si="4"/>
        <v>6.0</v>
      </c>
      <c r="R11" s="13" t="str">
        <f t="shared" si="160"/>
        <v>C</v>
      </c>
      <c r="S11" s="14">
        <f t="shared" si="161"/>
        <v>2</v>
      </c>
      <c r="T11" s="15" t="str">
        <f t="shared" si="7"/>
        <v>2.0</v>
      </c>
      <c r="U11" s="19">
        <v>3</v>
      </c>
      <c r="V11" s="28">
        <v>7.8</v>
      </c>
      <c r="W11" s="26">
        <v>5</v>
      </c>
      <c r="X11" s="27"/>
      <c r="Y11" s="82"/>
      <c r="Z11" s="82">
        <f t="shared" si="93"/>
        <v>5</v>
      </c>
      <c r="AA11" s="21">
        <f t="shared" si="8"/>
        <v>6.1</v>
      </c>
      <c r="AB11" s="21" t="str">
        <f t="shared" si="9"/>
        <v>6.1</v>
      </c>
      <c r="AC11" s="13" t="str">
        <f t="shared" si="10"/>
        <v>C</v>
      </c>
      <c r="AD11" s="18">
        <f t="shared" si="162"/>
        <v>2</v>
      </c>
      <c r="AE11" s="15" t="str">
        <f t="shared" si="12"/>
        <v>2.0</v>
      </c>
      <c r="AF11" s="19">
        <v>4</v>
      </c>
      <c r="AG11" s="68">
        <v>4</v>
      </c>
      <c r="AH11" s="28">
        <v>7</v>
      </c>
      <c r="AI11" s="26">
        <v>7</v>
      </c>
      <c r="AJ11" s="27"/>
      <c r="AK11" s="82"/>
      <c r="AL11" s="82">
        <f t="shared" si="94"/>
        <v>7</v>
      </c>
      <c r="AM11" s="21">
        <f t="shared" si="13"/>
        <v>7</v>
      </c>
      <c r="AN11" s="21" t="str">
        <f t="shared" si="14"/>
        <v>7.0</v>
      </c>
      <c r="AO11" s="13" t="str">
        <f t="shared" si="15"/>
        <v>B</v>
      </c>
      <c r="AP11" s="18">
        <f t="shared" si="16"/>
        <v>3</v>
      </c>
      <c r="AQ11" s="15" t="str">
        <f t="shared" si="17"/>
        <v>3.0</v>
      </c>
      <c r="AR11" s="19">
        <v>2</v>
      </c>
      <c r="AS11" s="68">
        <v>2</v>
      </c>
      <c r="AT11" s="28">
        <v>7.2</v>
      </c>
      <c r="AU11" s="26">
        <v>5</v>
      </c>
      <c r="AV11" s="27"/>
      <c r="AW11" s="82"/>
      <c r="AX11" s="82">
        <f t="shared" si="95"/>
        <v>5</v>
      </c>
      <c r="AY11" s="21">
        <f t="shared" si="18"/>
        <v>5.9</v>
      </c>
      <c r="AZ11" s="21" t="str">
        <f t="shared" si="19"/>
        <v>5.9</v>
      </c>
      <c r="BA11" s="13" t="str">
        <f t="shared" si="20"/>
        <v>C</v>
      </c>
      <c r="BB11" s="18">
        <f t="shared" si="21"/>
        <v>2</v>
      </c>
      <c r="BC11" s="15" t="str">
        <f t="shared" si="22"/>
        <v>2.0</v>
      </c>
      <c r="BD11" s="19">
        <v>3</v>
      </c>
      <c r="BE11" s="68">
        <v>3</v>
      </c>
      <c r="BF11" s="28">
        <v>6.4</v>
      </c>
      <c r="BG11" s="26">
        <v>7</v>
      </c>
      <c r="BH11" s="27"/>
      <c r="BI11" s="82"/>
      <c r="BJ11" s="82">
        <f t="shared" si="96"/>
        <v>7</v>
      </c>
      <c r="BK11" s="21">
        <f t="shared" si="23"/>
        <v>6.8</v>
      </c>
      <c r="BL11" s="21" t="str">
        <f t="shared" si="24"/>
        <v>6.8</v>
      </c>
      <c r="BM11" s="13" t="str">
        <f t="shared" si="25"/>
        <v>C+</v>
      </c>
      <c r="BN11" s="18">
        <f t="shared" si="26"/>
        <v>2.5</v>
      </c>
      <c r="BO11" s="15" t="str">
        <f t="shared" si="27"/>
        <v>2.5</v>
      </c>
      <c r="BP11" s="19">
        <v>2</v>
      </c>
      <c r="BQ11" s="68">
        <v>2</v>
      </c>
      <c r="BR11" s="28">
        <v>6.4</v>
      </c>
      <c r="BS11" s="26">
        <v>7</v>
      </c>
      <c r="BT11" s="27"/>
      <c r="BU11" s="82"/>
      <c r="BV11" s="82">
        <f t="shared" si="97"/>
        <v>7</v>
      </c>
      <c r="BW11" s="21">
        <f t="shared" si="28"/>
        <v>6.8</v>
      </c>
      <c r="BX11" s="21" t="str">
        <f t="shared" si="29"/>
        <v>6.8</v>
      </c>
      <c r="BY11" s="13" t="str">
        <f t="shared" si="30"/>
        <v>C+</v>
      </c>
      <c r="BZ11" s="18">
        <f t="shared" si="31"/>
        <v>2.5</v>
      </c>
      <c r="CA11" s="15" t="str">
        <f t="shared" si="32"/>
        <v>2.5</v>
      </c>
      <c r="CB11" s="19">
        <v>3</v>
      </c>
      <c r="CC11" s="68">
        <v>3</v>
      </c>
      <c r="CD11" s="28">
        <v>7.7</v>
      </c>
      <c r="CE11" s="26">
        <v>6</v>
      </c>
      <c r="CF11" s="27"/>
      <c r="CG11" s="82"/>
      <c r="CH11" s="82">
        <f t="shared" si="98"/>
        <v>6</v>
      </c>
      <c r="CI11" s="21">
        <f t="shared" si="33"/>
        <v>6.7</v>
      </c>
      <c r="CJ11" s="21" t="str">
        <f t="shared" si="34"/>
        <v>6.7</v>
      </c>
      <c r="CK11" s="13" t="str">
        <f t="shared" si="35"/>
        <v>C+</v>
      </c>
      <c r="CL11" s="18">
        <f t="shared" si="36"/>
        <v>2.5</v>
      </c>
      <c r="CM11" s="15" t="str">
        <f t="shared" si="37"/>
        <v>2.5</v>
      </c>
      <c r="CN11" s="19">
        <v>3</v>
      </c>
      <c r="CO11" s="68">
        <v>3</v>
      </c>
      <c r="CP11" s="69">
        <f t="shared" si="38"/>
        <v>17</v>
      </c>
      <c r="CQ11" s="22">
        <f t="shared" si="39"/>
        <v>6.4823529411764698</v>
      </c>
      <c r="CR11" s="24" t="str">
        <f t="shared" si="40"/>
        <v>6.48</v>
      </c>
      <c r="CS11" s="22">
        <f t="shared" si="41"/>
        <v>2.3529411764705883</v>
      </c>
      <c r="CT11" s="24" t="str">
        <f t="shared" si="42"/>
        <v>2.35</v>
      </c>
      <c r="CU11" s="77" t="str">
        <f t="shared" si="43"/>
        <v>Lên lớp</v>
      </c>
      <c r="CV11" s="77">
        <f t="shared" si="44"/>
        <v>17</v>
      </c>
      <c r="CW11" s="22">
        <f t="shared" si="99"/>
        <v>6.4823529411764698</v>
      </c>
      <c r="CX11" s="77" t="str">
        <f t="shared" si="45"/>
        <v>6.48</v>
      </c>
      <c r="CY11" s="22">
        <f t="shared" si="100"/>
        <v>2.3529411764705883</v>
      </c>
      <c r="CZ11" s="77" t="str">
        <f t="shared" si="46"/>
        <v>2.35</v>
      </c>
      <c r="DA11" s="28">
        <v>6.6</v>
      </c>
      <c r="DB11" s="26">
        <v>6</v>
      </c>
      <c r="DC11" s="27"/>
      <c r="DD11" s="82"/>
      <c r="DE11" s="82">
        <f t="shared" si="101"/>
        <v>6</v>
      </c>
      <c r="DF11" s="21">
        <f t="shared" si="102"/>
        <v>6.2</v>
      </c>
      <c r="DG11" s="21" t="str">
        <f t="shared" si="103"/>
        <v>6.2</v>
      </c>
      <c r="DH11" s="13" t="str">
        <f t="shared" si="104"/>
        <v>C</v>
      </c>
      <c r="DI11" s="18">
        <f t="shared" si="105"/>
        <v>2</v>
      </c>
      <c r="DJ11" s="15" t="str">
        <f t="shared" si="106"/>
        <v>2.0</v>
      </c>
      <c r="DK11" s="19">
        <v>1.5</v>
      </c>
      <c r="DL11" s="68">
        <v>1.5</v>
      </c>
      <c r="DM11" s="28">
        <v>7.4</v>
      </c>
      <c r="DN11" s="26">
        <v>8</v>
      </c>
      <c r="DO11" s="27"/>
      <c r="DP11" s="82"/>
      <c r="DQ11" s="82">
        <f t="shared" si="107"/>
        <v>8</v>
      </c>
      <c r="DR11" s="21">
        <f t="shared" si="108"/>
        <v>7.8</v>
      </c>
      <c r="DS11" s="21" t="str">
        <f t="shared" si="109"/>
        <v>7.8</v>
      </c>
      <c r="DT11" s="13" t="str">
        <f t="shared" si="110"/>
        <v>B</v>
      </c>
      <c r="DU11" s="18">
        <f t="shared" si="111"/>
        <v>3</v>
      </c>
      <c r="DV11" s="15" t="str">
        <f t="shared" si="112"/>
        <v>3.0</v>
      </c>
      <c r="DW11" s="19">
        <v>1.5</v>
      </c>
      <c r="DX11" s="68">
        <v>1.5</v>
      </c>
      <c r="DY11" s="21">
        <f t="shared" si="113"/>
        <v>7</v>
      </c>
      <c r="DZ11" s="21" t="str">
        <f t="shared" si="114"/>
        <v>7.0</v>
      </c>
      <c r="EA11" s="13" t="str">
        <f t="shared" si="115"/>
        <v>B</v>
      </c>
      <c r="EB11" s="18">
        <f t="shared" si="116"/>
        <v>3</v>
      </c>
      <c r="EC11" s="18" t="str">
        <f t="shared" si="117"/>
        <v>3.0</v>
      </c>
      <c r="ED11" s="19">
        <v>3</v>
      </c>
      <c r="EE11" s="152">
        <v>3</v>
      </c>
      <c r="EF11" s="28">
        <v>5.8</v>
      </c>
      <c r="EG11" s="28">
        <v>5</v>
      </c>
      <c r="EH11" s="27"/>
      <c r="EI11" s="27"/>
      <c r="EJ11" s="27">
        <f t="shared" si="118"/>
        <v>5</v>
      </c>
      <c r="EK11" s="21">
        <f t="shared" si="119"/>
        <v>5.3</v>
      </c>
      <c r="EL11" s="21" t="str">
        <f t="shared" si="120"/>
        <v>5.3</v>
      </c>
      <c r="EM11" s="13" t="str">
        <f t="shared" si="121"/>
        <v>D+</v>
      </c>
      <c r="EN11" s="18">
        <f t="shared" si="122"/>
        <v>1.5</v>
      </c>
      <c r="EO11" s="15" t="str">
        <f t="shared" si="123"/>
        <v>1.5</v>
      </c>
      <c r="EP11" s="19">
        <v>3</v>
      </c>
      <c r="EQ11" s="68">
        <v>3</v>
      </c>
      <c r="ER11" s="70">
        <v>7</v>
      </c>
      <c r="ES11" s="16">
        <v>8</v>
      </c>
      <c r="ET11" s="17"/>
      <c r="EU11" s="82"/>
      <c r="EV11" s="82">
        <f t="shared" si="124"/>
        <v>8</v>
      </c>
      <c r="EW11" s="21">
        <f t="shared" si="125"/>
        <v>7.6</v>
      </c>
      <c r="EX11" s="21" t="str">
        <f t="shared" si="126"/>
        <v>7.6</v>
      </c>
      <c r="EY11" s="13" t="str">
        <f t="shared" si="127"/>
        <v>B</v>
      </c>
      <c r="EZ11" s="18">
        <f t="shared" si="128"/>
        <v>3</v>
      </c>
      <c r="FA11" s="15" t="str">
        <f t="shared" si="129"/>
        <v>3.0</v>
      </c>
      <c r="FB11" s="19">
        <v>3</v>
      </c>
      <c r="FC11" s="68">
        <v>3</v>
      </c>
      <c r="FD11" s="70">
        <v>5</v>
      </c>
      <c r="FE11" s="16">
        <v>5</v>
      </c>
      <c r="FF11" s="17"/>
      <c r="FG11" s="82"/>
      <c r="FH11" s="82">
        <f t="shared" si="130"/>
        <v>5</v>
      </c>
      <c r="FI11" s="21">
        <f t="shared" si="131"/>
        <v>5</v>
      </c>
      <c r="FJ11" s="21" t="str">
        <f t="shared" si="132"/>
        <v>5.0</v>
      </c>
      <c r="FK11" s="13" t="str">
        <f t="shared" si="133"/>
        <v>D+</v>
      </c>
      <c r="FL11" s="18">
        <f t="shared" si="134"/>
        <v>1.5</v>
      </c>
      <c r="FM11" s="15" t="str">
        <f t="shared" si="135"/>
        <v>1.5</v>
      </c>
      <c r="FN11" s="19">
        <v>2</v>
      </c>
      <c r="FO11" s="68">
        <v>2</v>
      </c>
      <c r="FP11" s="70">
        <v>7.1</v>
      </c>
      <c r="FQ11" s="16">
        <v>5</v>
      </c>
      <c r="FR11" s="17"/>
      <c r="FS11" s="82"/>
      <c r="FT11" s="82">
        <f t="shared" si="136"/>
        <v>5</v>
      </c>
      <c r="FU11" s="21">
        <f t="shared" si="137"/>
        <v>5.8</v>
      </c>
      <c r="FV11" s="21" t="str">
        <f t="shared" si="138"/>
        <v>5.8</v>
      </c>
      <c r="FW11" s="13" t="str">
        <f t="shared" si="139"/>
        <v>C</v>
      </c>
      <c r="FX11" s="18">
        <f t="shared" si="140"/>
        <v>2</v>
      </c>
      <c r="FY11" s="15" t="str">
        <f t="shared" si="141"/>
        <v>2.0</v>
      </c>
      <c r="FZ11" s="19">
        <v>3</v>
      </c>
      <c r="GA11" s="68">
        <v>3</v>
      </c>
      <c r="GB11" s="28">
        <v>8</v>
      </c>
      <c r="GC11" s="26">
        <v>7</v>
      </c>
      <c r="GD11" s="27"/>
      <c r="GE11" s="82"/>
      <c r="GF11" s="82">
        <f t="shared" si="142"/>
        <v>7</v>
      </c>
      <c r="GG11" s="21">
        <f t="shared" si="143"/>
        <v>7.4</v>
      </c>
      <c r="GH11" s="21" t="str">
        <f t="shared" si="163"/>
        <v>7.4</v>
      </c>
      <c r="GI11" s="13" t="str">
        <f t="shared" si="144"/>
        <v>B</v>
      </c>
      <c r="GJ11" s="18">
        <f t="shared" si="145"/>
        <v>3</v>
      </c>
      <c r="GK11" s="15" t="str">
        <f t="shared" si="146"/>
        <v>3.0</v>
      </c>
      <c r="GL11" s="19">
        <v>2</v>
      </c>
      <c r="GM11" s="68">
        <v>2</v>
      </c>
      <c r="GN11" s="28">
        <v>7.3</v>
      </c>
      <c r="GO11" s="26">
        <v>9</v>
      </c>
      <c r="GP11" s="27"/>
      <c r="GQ11" s="27"/>
      <c r="GR11" s="27">
        <f t="shared" si="147"/>
        <v>9</v>
      </c>
      <c r="GS11" s="21">
        <f t="shared" si="148"/>
        <v>8.3000000000000007</v>
      </c>
      <c r="GT11" s="21" t="str">
        <f t="shared" si="149"/>
        <v>8.3</v>
      </c>
      <c r="GU11" s="13" t="str">
        <f t="shared" si="150"/>
        <v>B+</v>
      </c>
      <c r="GV11" s="18">
        <f t="shared" si="151"/>
        <v>3.5</v>
      </c>
      <c r="GW11" s="15" t="str">
        <f t="shared" si="152"/>
        <v>3.5</v>
      </c>
      <c r="GX11" s="19">
        <v>2</v>
      </c>
      <c r="GY11" s="68">
        <v>2</v>
      </c>
      <c r="GZ11" s="69">
        <f t="shared" si="153"/>
        <v>18</v>
      </c>
      <c r="HA11" s="22">
        <f t="shared" si="154"/>
        <v>6.583333333333333</v>
      </c>
      <c r="HB11" s="24" t="str">
        <f t="shared" si="155"/>
        <v>6.58</v>
      </c>
      <c r="HC11" s="22">
        <f t="shared" si="156"/>
        <v>2.3888888888888888</v>
      </c>
      <c r="HD11" s="24" t="str">
        <f t="shared" si="157"/>
        <v>2.39</v>
      </c>
    </row>
    <row r="12" spans="1:212" s="4" customFormat="1" ht="28.5">
      <c r="A12" s="2">
        <v>11</v>
      </c>
      <c r="B12" s="5" t="s">
        <v>320</v>
      </c>
      <c r="C12" s="6" t="s">
        <v>348</v>
      </c>
      <c r="D12" s="7" t="s">
        <v>349</v>
      </c>
      <c r="E12" s="8" t="s">
        <v>49</v>
      </c>
      <c r="G12" s="10" t="s">
        <v>421</v>
      </c>
      <c r="H12" s="36" t="s">
        <v>89</v>
      </c>
      <c r="I12" s="36" t="s">
        <v>199</v>
      </c>
      <c r="J12" s="138">
        <v>6.9</v>
      </c>
      <c r="K12" s="21" t="str">
        <f t="shared" si="0"/>
        <v>6.9</v>
      </c>
      <c r="L12" s="13" t="str">
        <f t="shared" si="158"/>
        <v>C+</v>
      </c>
      <c r="M12" s="14">
        <f t="shared" si="159"/>
        <v>2.5</v>
      </c>
      <c r="N12" s="15" t="str">
        <f t="shared" si="3"/>
        <v>2.5</v>
      </c>
      <c r="O12" s="19">
        <v>2</v>
      </c>
      <c r="P12" s="12">
        <v>5</v>
      </c>
      <c r="Q12" s="21" t="str">
        <f t="shared" si="4"/>
        <v>5.0</v>
      </c>
      <c r="R12" s="13" t="str">
        <f t="shared" si="160"/>
        <v>D+</v>
      </c>
      <c r="S12" s="14">
        <f t="shared" si="161"/>
        <v>1.5</v>
      </c>
      <c r="T12" s="15" t="str">
        <f t="shared" si="7"/>
        <v>1.5</v>
      </c>
      <c r="U12" s="19">
        <v>3</v>
      </c>
      <c r="V12" s="28">
        <v>7.8</v>
      </c>
      <c r="W12" s="26">
        <v>8</v>
      </c>
      <c r="X12" s="27"/>
      <c r="Y12" s="82"/>
      <c r="Z12" s="82">
        <f t="shared" si="93"/>
        <v>8</v>
      </c>
      <c r="AA12" s="21">
        <f t="shared" si="8"/>
        <v>7.9</v>
      </c>
      <c r="AB12" s="21" t="str">
        <f t="shared" si="9"/>
        <v>7.9</v>
      </c>
      <c r="AC12" s="13" t="str">
        <f t="shared" si="10"/>
        <v>B</v>
      </c>
      <c r="AD12" s="18">
        <f t="shared" si="162"/>
        <v>3</v>
      </c>
      <c r="AE12" s="15" t="str">
        <f t="shared" si="12"/>
        <v>3.0</v>
      </c>
      <c r="AF12" s="19">
        <v>4</v>
      </c>
      <c r="AG12" s="68">
        <v>4</v>
      </c>
      <c r="AH12" s="28">
        <v>7.7</v>
      </c>
      <c r="AI12" s="26">
        <v>7</v>
      </c>
      <c r="AJ12" s="27"/>
      <c r="AK12" s="82"/>
      <c r="AL12" s="82">
        <f t="shared" si="94"/>
        <v>7</v>
      </c>
      <c r="AM12" s="21">
        <f t="shared" si="13"/>
        <v>7.3</v>
      </c>
      <c r="AN12" s="21" t="str">
        <f t="shared" si="14"/>
        <v>7.3</v>
      </c>
      <c r="AO12" s="13" t="str">
        <f t="shared" si="15"/>
        <v>B</v>
      </c>
      <c r="AP12" s="18">
        <f t="shared" si="16"/>
        <v>3</v>
      </c>
      <c r="AQ12" s="15" t="str">
        <f t="shared" si="17"/>
        <v>3.0</v>
      </c>
      <c r="AR12" s="19">
        <v>2</v>
      </c>
      <c r="AS12" s="68">
        <v>2</v>
      </c>
      <c r="AT12" s="28">
        <v>6.6</v>
      </c>
      <c r="AU12" s="26">
        <v>6</v>
      </c>
      <c r="AV12" s="27"/>
      <c r="AW12" s="82"/>
      <c r="AX12" s="82">
        <f t="shared" si="95"/>
        <v>6</v>
      </c>
      <c r="AY12" s="21">
        <f t="shared" si="18"/>
        <v>6.2</v>
      </c>
      <c r="AZ12" s="21" t="str">
        <f t="shared" si="19"/>
        <v>6.2</v>
      </c>
      <c r="BA12" s="13" t="str">
        <f t="shared" si="20"/>
        <v>C</v>
      </c>
      <c r="BB12" s="18">
        <f t="shared" si="21"/>
        <v>2</v>
      </c>
      <c r="BC12" s="15" t="str">
        <f t="shared" si="22"/>
        <v>2.0</v>
      </c>
      <c r="BD12" s="19">
        <v>3</v>
      </c>
      <c r="BE12" s="68">
        <v>3</v>
      </c>
      <c r="BF12" s="28">
        <v>6.2</v>
      </c>
      <c r="BG12" s="26">
        <v>7</v>
      </c>
      <c r="BH12" s="27"/>
      <c r="BI12" s="82"/>
      <c r="BJ12" s="82">
        <f t="shared" si="96"/>
        <v>7</v>
      </c>
      <c r="BK12" s="21">
        <f t="shared" si="23"/>
        <v>6.7</v>
      </c>
      <c r="BL12" s="21" t="str">
        <f t="shared" si="24"/>
        <v>6.7</v>
      </c>
      <c r="BM12" s="13" t="str">
        <f t="shared" si="25"/>
        <v>C+</v>
      </c>
      <c r="BN12" s="18">
        <f t="shared" si="26"/>
        <v>2.5</v>
      </c>
      <c r="BO12" s="15" t="str">
        <f t="shared" si="27"/>
        <v>2.5</v>
      </c>
      <c r="BP12" s="19">
        <v>2</v>
      </c>
      <c r="BQ12" s="68">
        <v>2</v>
      </c>
      <c r="BR12" s="28">
        <v>5.9</v>
      </c>
      <c r="BS12" s="26">
        <v>9</v>
      </c>
      <c r="BT12" s="27"/>
      <c r="BU12" s="82"/>
      <c r="BV12" s="82">
        <f t="shared" si="97"/>
        <v>9</v>
      </c>
      <c r="BW12" s="21">
        <f t="shared" si="28"/>
        <v>7.8</v>
      </c>
      <c r="BX12" s="21" t="str">
        <f t="shared" si="29"/>
        <v>7.8</v>
      </c>
      <c r="BY12" s="13" t="str">
        <f t="shared" si="30"/>
        <v>B</v>
      </c>
      <c r="BZ12" s="18">
        <f t="shared" si="31"/>
        <v>3</v>
      </c>
      <c r="CA12" s="15" t="str">
        <f t="shared" si="32"/>
        <v>3.0</v>
      </c>
      <c r="CB12" s="19">
        <v>3</v>
      </c>
      <c r="CC12" s="68">
        <v>3</v>
      </c>
      <c r="CD12" s="28">
        <v>6.7</v>
      </c>
      <c r="CE12" s="26">
        <v>5</v>
      </c>
      <c r="CF12" s="27"/>
      <c r="CG12" s="82"/>
      <c r="CH12" s="82">
        <f t="shared" si="98"/>
        <v>5</v>
      </c>
      <c r="CI12" s="21">
        <f t="shared" si="33"/>
        <v>5.7</v>
      </c>
      <c r="CJ12" s="21" t="str">
        <f t="shared" si="34"/>
        <v>5.7</v>
      </c>
      <c r="CK12" s="13" t="str">
        <f t="shared" si="35"/>
        <v>C</v>
      </c>
      <c r="CL12" s="18">
        <f t="shared" si="36"/>
        <v>2</v>
      </c>
      <c r="CM12" s="15" t="str">
        <f t="shared" si="37"/>
        <v>2.0</v>
      </c>
      <c r="CN12" s="19">
        <v>3</v>
      </c>
      <c r="CO12" s="68">
        <v>3</v>
      </c>
      <c r="CP12" s="69">
        <f t="shared" si="38"/>
        <v>17</v>
      </c>
      <c r="CQ12" s="22">
        <f t="shared" si="39"/>
        <v>6.9823529411764715</v>
      </c>
      <c r="CR12" s="24" t="str">
        <f t="shared" si="40"/>
        <v>6.98</v>
      </c>
      <c r="CS12" s="22">
        <f t="shared" si="41"/>
        <v>2.5882352941176472</v>
      </c>
      <c r="CT12" s="24" t="str">
        <f t="shared" si="42"/>
        <v>2.59</v>
      </c>
      <c r="CU12" s="77" t="str">
        <f t="shared" si="43"/>
        <v>Lên lớp</v>
      </c>
      <c r="CV12" s="77">
        <f t="shared" si="44"/>
        <v>17</v>
      </c>
      <c r="CW12" s="22">
        <f t="shared" si="99"/>
        <v>6.9823529411764715</v>
      </c>
      <c r="CX12" s="77" t="str">
        <f t="shared" si="45"/>
        <v>6.98</v>
      </c>
      <c r="CY12" s="22">
        <f t="shared" si="100"/>
        <v>2.5882352941176472</v>
      </c>
      <c r="CZ12" s="77" t="str">
        <f t="shared" si="46"/>
        <v>2.59</v>
      </c>
      <c r="DA12" s="28">
        <v>7.4</v>
      </c>
      <c r="DB12" s="26">
        <v>5</v>
      </c>
      <c r="DC12" s="27"/>
      <c r="DD12" s="82"/>
      <c r="DE12" s="82">
        <f t="shared" si="101"/>
        <v>5</v>
      </c>
      <c r="DF12" s="21">
        <f t="shared" si="102"/>
        <v>6</v>
      </c>
      <c r="DG12" s="21" t="str">
        <f t="shared" si="103"/>
        <v>6.0</v>
      </c>
      <c r="DH12" s="13" t="str">
        <f t="shared" si="104"/>
        <v>C</v>
      </c>
      <c r="DI12" s="18">
        <f t="shared" si="105"/>
        <v>2</v>
      </c>
      <c r="DJ12" s="15" t="str">
        <f t="shared" si="106"/>
        <v>2.0</v>
      </c>
      <c r="DK12" s="19">
        <v>1.5</v>
      </c>
      <c r="DL12" s="68">
        <v>1.5</v>
      </c>
      <c r="DM12" s="28">
        <v>6.4</v>
      </c>
      <c r="DN12" s="26">
        <v>8</v>
      </c>
      <c r="DO12" s="27"/>
      <c r="DP12" s="82"/>
      <c r="DQ12" s="82">
        <f t="shared" si="107"/>
        <v>8</v>
      </c>
      <c r="DR12" s="21">
        <f t="shared" si="108"/>
        <v>7.4</v>
      </c>
      <c r="DS12" s="21" t="str">
        <f t="shared" si="109"/>
        <v>7.4</v>
      </c>
      <c r="DT12" s="13" t="str">
        <f t="shared" si="110"/>
        <v>B</v>
      </c>
      <c r="DU12" s="18">
        <f t="shared" si="111"/>
        <v>3</v>
      </c>
      <c r="DV12" s="15" t="str">
        <f t="shared" si="112"/>
        <v>3.0</v>
      </c>
      <c r="DW12" s="19">
        <v>1.5</v>
      </c>
      <c r="DX12" s="68">
        <v>1.5</v>
      </c>
      <c r="DY12" s="21">
        <f t="shared" si="113"/>
        <v>6.7</v>
      </c>
      <c r="DZ12" s="21" t="str">
        <f t="shared" si="114"/>
        <v>6.7</v>
      </c>
      <c r="EA12" s="13" t="str">
        <f t="shared" si="115"/>
        <v>C+</v>
      </c>
      <c r="EB12" s="18">
        <f t="shared" si="116"/>
        <v>2.5</v>
      </c>
      <c r="EC12" s="18" t="str">
        <f t="shared" si="117"/>
        <v>2.5</v>
      </c>
      <c r="ED12" s="19">
        <v>3</v>
      </c>
      <c r="EE12" s="152">
        <v>3</v>
      </c>
      <c r="EF12" s="28">
        <v>6.7</v>
      </c>
      <c r="EG12" s="28">
        <v>6</v>
      </c>
      <c r="EH12" s="27"/>
      <c r="EI12" s="27"/>
      <c r="EJ12" s="27">
        <f t="shared" si="118"/>
        <v>6</v>
      </c>
      <c r="EK12" s="21">
        <f t="shared" si="119"/>
        <v>6.3</v>
      </c>
      <c r="EL12" s="21" t="str">
        <f t="shared" si="120"/>
        <v>6.3</v>
      </c>
      <c r="EM12" s="13" t="str">
        <f t="shared" si="121"/>
        <v>C</v>
      </c>
      <c r="EN12" s="18">
        <f t="shared" si="122"/>
        <v>2</v>
      </c>
      <c r="EO12" s="15" t="str">
        <f t="shared" si="123"/>
        <v>2.0</v>
      </c>
      <c r="EP12" s="19">
        <v>3</v>
      </c>
      <c r="EQ12" s="68">
        <v>3</v>
      </c>
      <c r="ER12" s="70">
        <v>5.7</v>
      </c>
      <c r="ES12" s="16">
        <v>7</v>
      </c>
      <c r="ET12" s="17"/>
      <c r="EU12" s="82"/>
      <c r="EV12" s="82">
        <f t="shared" si="124"/>
        <v>7</v>
      </c>
      <c r="EW12" s="21">
        <f t="shared" si="125"/>
        <v>6.5</v>
      </c>
      <c r="EX12" s="21" t="str">
        <f t="shared" si="126"/>
        <v>6.5</v>
      </c>
      <c r="EY12" s="13" t="str">
        <f t="shared" si="127"/>
        <v>C+</v>
      </c>
      <c r="EZ12" s="18">
        <f t="shared" si="128"/>
        <v>2.5</v>
      </c>
      <c r="FA12" s="15" t="str">
        <f t="shared" si="129"/>
        <v>2.5</v>
      </c>
      <c r="FB12" s="19">
        <v>3</v>
      </c>
      <c r="FC12" s="68">
        <v>3</v>
      </c>
      <c r="FD12" s="70">
        <v>6.3</v>
      </c>
      <c r="FE12" s="16">
        <v>6</v>
      </c>
      <c r="FF12" s="17"/>
      <c r="FG12" s="82"/>
      <c r="FH12" s="82">
        <f t="shared" si="130"/>
        <v>6</v>
      </c>
      <c r="FI12" s="21">
        <f t="shared" si="131"/>
        <v>6.1</v>
      </c>
      <c r="FJ12" s="21" t="str">
        <f t="shared" si="132"/>
        <v>6.1</v>
      </c>
      <c r="FK12" s="13" t="str">
        <f t="shared" si="133"/>
        <v>C</v>
      </c>
      <c r="FL12" s="18">
        <f t="shared" si="134"/>
        <v>2</v>
      </c>
      <c r="FM12" s="15" t="str">
        <f t="shared" si="135"/>
        <v>2.0</v>
      </c>
      <c r="FN12" s="19">
        <v>2</v>
      </c>
      <c r="FO12" s="68">
        <v>2</v>
      </c>
      <c r="FP12" s="70">
        <v>7.3</v>
      </c>
      <c r="FQ12" s="16">
        <v>7</v>
      </c>
      <c r="FR12" s="17"/>
      <c r="FS12" s="82"/>
      <c r="FT12" s="82">
        <f t="shared" si="136"/>
        <v>7</v>
      </c>
      <c r="FU12" s="21">
        <f t="shared" si="137"/>
        <v>7.1</v>
      </c>
      <c r="FV12" s="21" t="str">
        <f t="shared" si="138"/>
        <v>7.1</v>
      </c>
      <c r="FW12" s="13" t="str">
        <f t="shared" si="139"/>
        <v>B</v>
      </c>
      <c r="FX12" s="18">
        <f t="shared" si="140"/>
        <v>3</v>
      </c>
      <c r="FY12" s="15" t="str">
        <f t="shared" si="141"/>
        <v>3.0</v>
      </c>
      <c r="FZ12" s="19">
        <v>3</v>
      </c>
      <c r="GA12" s="68">
        <v>3</v>
      </c>
      <c r="GB12" s="28">
        <v>6.8</v>
      </c>
      <c r="GC12" s="26">
        <v>7</v>
      </c>
      <c r="GD12" s="27"/>
      <c r="GE12" s="82"/>
      <c r="GF12" s="82">
        <f t="shared" si="142"/>
        <v>7</v>
      </c>
      <c r="GG12" s="21">
        <f t="shared" si="143"/>
        <v>6.9</v>
      </c>
      <c r="GH12" s="21" t="str">
        <f t="shared" si="163"/>
        <v>6.9</v>
      </c>
      <c r="GI12" s="13" t="str">
        <f t="shared" si="144"/>
        <v>C+</v>
      </c>
      <c r="GJ12" s="18">
        <f t="shared" si="145"/>
        <v>2.5</v>
      </c>
      <c r="GK12" s="15" t="str">
        <f t="shared" si="146"/>
        <v>2.5</v>
      </c>
      <c r="GL12" s="19">
        <v>2</v>
      </c>
      <c r="GM12" s="68">
        <v>2</v>
      </c>
      <c r="GN12" s="28">
        <v>7</v>
      </c>
      <c r="GO12" s="26">
        <v>8</v>
      </c>
      <c r="GP12" s="27"/>
      <c r="GQ12" s="27"/>
      <c r="GR12" s="27">
        <f t="shared" si="147"/>
        <v>8</v>
      </c>
      <c r="GS12" s="21">
        <f t="shared" si="148"/>
        <v>7.6</v>
      </c>
      <c r="GT12" s="21" t="str">
        <f t="shared" si="149"/>
        <v>7.6</v>
      </c>
      <c r="GU12" s="13" t="str">
        <f t="shared" si="150"/>
        <v>B</v>
      </c>
      <c r="GV12" s="18">
        <f t="shared" si="151"/>
        <v>3</v>
      </c>
      <c r="GW12" s="15" t="str">
        <f t="shared" si="152"/>
        <v>3.0</v>
      </c>
      <c r="GX12" s="19">
        <v>2</v>
      </c>
      <c r="GY12" s="68">
        <v>2</v>
      </c>
      <c r="GZ12" s="69">
        <f t="shared" si="153"/>
        <v>18</v>
      </c>
      <c r="HA12" s="22">
        <f t="shared" si="154"/>
        <v>6.7222222222222223</v>
      </c>
      <c r="HB12" s="24" t="str">
        <f t="shared" si="155"/>
        <v>6.72</v>
      </c>
      <c r="HC12" s="22">
        <f t="shared" si="156"/>
        <v>2.5</v>
      </c>
      <c r="HD12" s="24" t="str">
        <f t="shared" si="157"/>
        <v>2.50</v>
      </c>
    </row>
    <row r="13" spans="1:212" s="4" customFormat="1" ht="28.5">
      <c r="A13" s="2">
        <v>12</v>
      </c>
      <c r="B13" s="5" t="s">
        <v>320</v>
      </c>
      <c r="C13" s="6" t="s">
        <v>350</v>
      </c>
      <c r="D13" s="7" t="s">
        <v>351</v>
      </c>
      <c r="E13" s="8" t="s">
        <v>104</v>
      </c>
      <c r="G13" s="10" t="s">
        <v>422</v>
      </c>
      <c r="H13" s="36" t="s">
        <v>89</v>
      </c>
      <c r="I13" s="36" t="s">
        <v>200</v>
      </c>
      <c r="J13" s="138"/>
      <c r="K13" s="21" t="str">
        <f t="shared" si="0"/>
        <v>0.0</v>
      </c>
      <c r="L13" s="13" t="str">
        <f t="shared" si="158"/>
        <v>F</v>
      </c>
      <c r="M13" s="14">
        <f t="shared" si="159"/>
        <v>0</v>
      </c>
      <c r="N13" s="15" t="str">
        <f t="shared" si="3"/>
        <v>0.0</v>
      </c>
      <c r="O13" s="19">
        <v>2</v>
      </c>
      <c r="P13" s="12">
        <v>6</v>
      </c>
      <c r="Q13" s="21" t="str">
        <f t="shared" si="4"/>
        <v>6.0</v>
      </c>
      <c r="R13" s="13" t="str">
        <f t="shared" si="160"/>
        <v>C</v>
      </c>
      <c r="S13" s="14">
        <f t="shared" si="161"/>
        <v>2</v>
      </c>
      <c r="T13" s="15" t="str">
        <f t="shared" si="7"/>
        <v>2.0</v>
      </c>
      <c r="U13" s="19">
        <v>3</v>
      </c>
      <c r="V13" s="95">
        <v>7.3</v>
      </c>
      <c r="W13" s="96">
        <v>4</v>
      </c>
      <c r="X13" s="97"/>
      <c r="Y13" s="97">
        <v>6</v>
      </c>
      <c r="Z13" s="82">
        <f t="shared" si="93"/>
        <v>6</v>
      </c>
      <c r="AA13" s="21">
        <f t="shared" si="8"/>
        <v>6.5</v>
      </c>
      <c r="AB13" s="21" t="str">
        <f t="shared" si="9"/>
        <v>6.5</v>
      </c>
      <c r="AC13" s="13" t="str">
        <f t="shared" si="10"/>
        <v>C+</v>
      </c>
      <c r="AD13" s="18">
        <f t="shared" si="162"/>
        <v>2.5</v>
      </c>
      <c r="AE13" s="15" t="str">
        <f t="shared" si="12"/>
        <v>2.5</v>
      </c>
      <c r="AF13" s="19">
        <v>4</v>
      </c>
      <c r="AG13" s="68">
        <v>4</v>
      </c>
      <c r="AH13" s="28">
        <v>7</v>
      </c>
      <c r="AI13" s="26">
        <v>8</v>
      </c>
      <c r="AJ13" s="27"/>
      <c r="AK13" s="82"/>
      <c r="AL13" s="82">
        <f t="shared" si="94"/>
        <v>8</v>
      </c>
      <c r="AM13" s="21">
        <f t="shared" si="13"/>
        <v>7.6</v>
      </c>
      <c r="AN13" s="21" t="str">
        <f t="shared" si="14"/>
        <v>7.6</v>
      </c>
      <c r="AO13" s="13" t="str">
        <f t="shared" si="15"/>
        <v>B</v>
      </c>
      <c r="AP13" s="18">
        <f t="shared" si="16"/>
        <v>3</v>
      </c>
      <c r="AQ13" s="15" t="str">
        <f t="shared" si="17"/>
        <v>3.0</v>
      </c>
      <c r="AR13" s="19">
        <v>2</v>
      </c>
      <c r="AS13" s="68">
        <v>2</v>
      </c>
      <c r="AT13" s="146">
        <v>6.4</v>
      </c>
      <c r="AU13" s="147">
        <v>6</v>
      </c>
      <c r="AV13" s="148"/>
      <c r="AW13" s="148"/>
      <c r="AX13" s="82">
        <f t="shared" si="95"/>
        <v>6</v>
      </c>
      <c r="AY13" s="21">
        <f t="shared" si="18"/>
        <v>6.2</v>
      </c>
      <c r="AZ13" s="21" t="str">
        <f t="shared" si="19"/>
        <v>6.2</v>
      </c>
      <c r="BA13" s="13" t="str">
        <f t="shared" si="20"/>
        <v>C</v>
      </c>
      <c r="BB13" s="18">
        <f t="shared" si="21"/>
        <v>2</v>
      </c>
      <c r="BC13" s="15" t="str">
        <f t="shared" si="22"/>
        <v>2.0</v>
      </c>
      <c r="BD13" s="19">
        <v>3</v>
      </c>
      <c r="BE13" s="68">
        <v>3</v>
      </c>
      <c r="BF13" s="28">
        <v>5.3</v>
      </c>
      <c r="BG13" s="26">
        <v>5</v>
      </c>
      <c r="BH13" s="27"/>
      <c r="BI13" s="82"/>
      <c r="BJ13" s="82">
        <f t="shared" si="96"/>
        <v>5</v>
      </c>
      <c r="BK13" s="21">
        <f t="shared" si="23"/>
        <v>5.0999999999999996</v>
      </c>
      <c r="BL13" s="21" t="str">
        <f t="shared" si="24"/>
        <v>5.1</v>
      </c>
      <c r="BM13" s="13" t="str">
        <f t="shared" si="25"/>
        <v>D+</v>
      </c>
      <c r="BN13" s="18">
        <f t="shared" si="26"/>
        <v>1.5</v>
      </c>
      <c r="BO13" s="15" t="str">
        <f t="shared" si="27"/>
        <v>1.5</v>
      </c>
      <c r="BP13" s="19">
        <v>2</v>
      </c>
      <c r="BQ13" s="68">
        <v>2</v>
      </c>
      <c r="BR13" s="28">
        <v>5.7</v>
      </c>
      <c r="BS13" s="26">
        <v>5</v>
      </c>
      <c r="BT13" s="27"/>
      <c r="BU13" s="82"/>
      <c r="BV13" s="82">
        <f t="shared" si="97"/>
        <v>5</v>
      </c>
      <c r="BW13" s="21">
        <f t="shared" si="28"/>
        <v>5.3</v>
      </c>
      <c r="BX13" s="21" t="str">
        <f t="shared" si="29"/>
        <v>5.3</v>
      </c>
      <c r="BY13" s="13" t="str">
        <f t="shared" si="30"/>
        <v>D+</v>
      </c>
      <c r="BZ13" s="18">
        <f t="shared" si="31"/>
        <v>1.5</v>
      </c>
      <c r="CA13" s="15" t="str">
        <f t="shared" si="32"/>
        <v>1.5</v>
      </c>
      <c r="CB13" s="19">
        <v>3</v>
      </c>
      <c r="CC13" s="68">
        <v>3</v>
      </c>
      <c r="CD13" s="28">
        <v>6.5</v>
      </c>
      <c r="CE13" s="26">
        <v>6</v>
      </c>
      <c r="CF13" s="27"/>
      <c r="CG13" s="82"/>
      <c r="CH13" s="82">
        <f t="shared" si="98"/>
        <v>6</v>
      </c>
      <c r="CI13" s="21">
        <f t="shared" si="33"/>
        <v>6.2</v>
      </c>
      <c r="CJ13" s="21" t="str">
        <f t="shared" si="34"/>
        <v>6.2</v>
      </c>
      <c r="CK13" s="13" t="str">
        <f t="shared" si="35"/>
        <v>C</v>
      </c>
      <c r="CL13" s="18">
        <f t="shared" si="36"/>
        <v>2</v>
      </c>
      <c r="CM13" s="15" t="str">
        <f t="shared" si="37"/>
        <v>2.0</v>
      </c>
      <c r="CN13" s="19">
        <v>3</v>
      </c>
      <c r="CO13" s="68">
        <v>3</v>
      </c>
      <c r="CP13" s="69">
        <f t="shared" si="38"/>
        <v>17</v>
      </c>
      <c r="CQ13" s="22">
        <f t="shared" si="39"/>
        <v>6.1470588235294121</v>
      </c>
      <c r="CR13" s="24" t="str">
        <f t="shared" si="40"/>
        <v>6.15</v>
      </c>
      <c r="CS13" s="22">
        <f t="shared" si="41"/>
        <v>2.0882352941176472</v>
      </c>
      <c r="CT13" s="24" t="str">
        <f t="shared" si="42"/>
        <v>2.09</v>
      </c>
      <c r="CU13" s="77" t="str">
        <f t="shared" si="43"/>
        <v>Lên lớp</v>
      </c>
      <c r="CV13" s="77">
        <f t="shared" si="44"/>
        <v>17</v>
      </c>
      <c r="CW13" s="22">
        <f t="shared" si="99"/>
        <v>6.1470588235294121</v>
      </c>
      <c r="CX13" s="77" t="str">
        <f t="shared" si="45"/>
        <v>6.15</v>
      </c>
      <c r="CY13" s="22">
        <f t="shared" si="100"/>
        <v>2.0882352941176472</v>
      </c>
      <c r="CZ13" s="77" t="str">
        <f t="shared" si="46"/>
        <v>2.09</v>
      </c>
      <c r="DA13" s="42">
        <v>0</v>
      </c>
      <c r="DB13" s="99"/>
      <c r="DC13" s="30"/>
      <c r="DD13" s="30"/>
      <c r="DE13" s="82">
        <f t="shared" si="101"/>
        <v>0</v>
      </c>
      <c r="DF13" s="21">
        <f t="shared" si="102"/>
        <v>0</v>
      </c>
      <c r="DG13" s="21" t="str">
        <f t="shared" si="103"/>
        <v>0.0</v>
      </c>
      <c r="DH13" s="13" t="str">
        <f t="shared" si="104"/>
        <v>F</v>
      </c>
      <c r="DI13" s="18">
        <f t="shared" si="105"/>
        <v>0</v>
      </c>
      <c r="DJ13" s="15" t="str">
        <f t="shared" si="106"/>
        <v>0.0</v>
      </c>
      <c r="DK13" s="19">
        <v>1.5</v>
      </c>
      <c r="DL13" s="68">
        <v>1.5</v>
      </c>
      <c r="DM13" s="28"/>
      <c r="DN13" s="26"/>
      <c r="DO13" s="27"/>
      <c r="DP13" s="82"/>
      <c r="DQ13" s="82">
        <f t="shared" si="107"/>
        <v>0</v>
      </c>
      <c r="DR13" s="21">
        <f t="shared" si="108"/>
        <v>0</v>
      </c>
      <c r="DS13" s="21" t="str">
        <f t="shared" si="109"/>
        <v>0.0</v>
      </c>
      <c r="DT13" s="13" t="str">
        <f t="shared" si="110"/>
        <v>F</v>
      </c>
      <c r="DU13" s="18">
        <f t="shared" si="111"/>
        <v>0</v>
      </c>
      <c r="DV13" s="15" t="str">
        <f t="shared" si="112"/>
        <v>0.0</v>
      </c>
      <c r="DW13" s="19">
        <v>1.5</v>
      </c>
      <c r="DX13" s="68">
        <v>1.5</v>
      </c>
      <c r="DY13" s="21">
        <f t="shared" si="113"/>
        <v>0</v>
      </c>
      <c r="DZ13" s="21" t="str">
        <f t="shared" si="114"/>
        <v>0.0</v>
      </c>
      <c r="EA13" s="13" t="str">
        <f t="shared" si="115"/>
        <v>F</v>
      </c>
      <c r="EB13" s="18">
        <f t="shared" si="116"/>
        <v>0</v>
      </c>
      <c r="EC13" s="18" t="str">
        <f t="shared" si="117"/>
        <v>0.0</v>
      </c>
      <c r="ED13" s="19">
        <v>3</v>
      </c>
      <c r="EE13" s="152">
        <v>3</v>
      </c>
      <c r="EF13" s="42"/>
      <c r="EG13" s="42"/>
      <c r="EH13" s="30"/>
      <c r="EI13" s="30"/>
      <c r="EJ13" s="30">
        <f t="shared" si="118"/>
        <v>0</v>
      </c>
      <c r="EK13" s="21">
        <f t="shared" si="119"/>
        <v>0</v>
      </c>
      <c r="EL13" s="21" t="str">
        <f t="shared" si="120"/>
        <v>0.0</v>
      </c>
      <c r="EM13" s="13" t="str">
        <f t="shared" si="121"/>
        <v>F</v>
      </c>
      <c r="EN13" s="18">
        <f t="shared" si="122"/>
        <v>0</v>
      </c>
      <c r="EO13" s="15" t="str">
        <f t="shared" si="123"/>
        <v>0.0</v>
      </c>
      <c r="EP13" s="19">
        <v>3</v>
      </c>
      <c r="EQ13" s="68">
        <v>3</v>
      </c>
      <c r="ER13" s="28">
        <v>5.0999999999999996</v>
      </c>
      <c r="ES13" s="26"/>
      <c r="ET13" s="27">
        <v>7</v>
      </c>
      <c r="EU13" s="27"/>
      <c r="EV13" s="27">
        <f t="shared" si="124"/>
        <v>7</v>
      </c>
      <c r="EW13" s="21">
        <f t="shared" si="125"/>
        <v>6.2</v>
      </c>
      <c r="EX13" s="21" t="str">
        <f t="shared" si="126"/>
        <v>6.2</v>
      </c>
      <c r="EY13" s="13" t="str">
        <f t="shared" si="127"/>
        <v>C</v>
      </c>
      <c r="EZ13" s="18">
        <f t="shared" si="128"/>
        <v>2</v>
      </c>
      <c r="FA13" s="15" t="str">
        <f t="shared" si="129"/>
        <v>2.0</v>
      </c>
      <c r="FB13" s="19">
        <v>3</v>
      </c>
      <c r="FC13" s="68">
        <v>3</v>
      </c>
      <c r="FD13" s="42">
        <v>2</v>
      </c>
      <c r="FE13" s="99"/>
      <c r="FF13" s="30"/>
      <c r="FG13" s="30"/>
      <c r="FH13" s="82">
        <f t="shared" si="130"/>
        <v>0</v>
      </c>
      <c r="FI13" s="21">
        <f t="shared" si="131"/>
        <v>0.8</v>
      </c>
      <c r="FJ13" s="21" t="str">
        <f t="shared" si="132"/>
        <v>0.8</v>
      </c>
      <c r="FK13" s="13" t="str">
        <f t="shared" si="133"/>
        <v>F</v>
      </c>
      <c r="FL13" s="18">
        <f t="shared" si="134"/>
        <v>0</v>
      </c>
      <c r="FM13" s="15" t="str">
        <f t="shared" si="135"/>
        <v>0.0</v>
      </c>
      <c r="FN13" s="19">
        <v>2</v>
      </c>
      <c r="FO13" s="68">
        <v>2</v>
      </c>
      <c r="FP13" s="42">
        <v>2.6</v>
      </c>
      <c r="FQ13" s="99"/>
      <c r="FR13" s="30"/>
      <c r="FS13" s="30"/>
      <c r="FT13" s="30">
        <f t="shared" si="136"/>
        <v>0</v>
      </c>
      <c r="FU13" s="21">
        <f t="shared" si="137"/>
        <v>1</v>
      </c>
      <c r="FV13" s="21" t="str">
        <f t="shared" si="138"/>
        <v>1.0</v>
      </c>
      <c r="FW13" s="13" t="str">
        <f t="shared" si="139"/>
        <v>F</v>
      </c>
      <c r="FX13" s="18">
        <f t="shared" si="140"/>
        <v>0</v>
      </c>
      <c r="FY13" s="15" t="str">
        <f t="shared" si="141"/>
        <v>0.0</v>
      </c>
      <c r="FZ13" s="19">
        <v>3</v>
      </c>
      <c r="GA13" s="68">
        <v>3</v>
      </c>
      <c r="GB13" s="42">
        <v>0</v>
      </c>
      <c r="GC13" s="99"/>
      <c r="GD13" s="30"/>
      <c r="GE13" s="30"/>
      <c r="GF13" s="30">
        <f t="shared" si="142"/>
        <v>0</v>
      </c>
      <c r="GG13" s="21">
        <f t="shared" si="143"/>
        <v>0</v>
      </c>
      <c r="GH13" s="21" t="str">
        <f t="shared" si="163"/>
        <v>0.0</v>
      </c>
      <c r="GI13" s="13" t="str">
        <f t="shared" si="144"/>
        <v>F</v>
      </c>
      <c r="GJ13" s="18">
        <f t="shared" si="145"/>
        <v>0</v>
      </c>
      <c r="GK13" s="15" t="str">
        <f t="shared" si="146"/>
        <v>0.0</v>
      </c>
      <c r="GL13" s="19">
        <v>2</v>
      </c>
      <c r="GM13" s="68">
        <v>2</v>
      </c>
      <c r="GN13" s="42">
        <v>0</v>
      </c>
      <c r="GO13" s="99"/>
      <c r="GP13" s="30"/>
      <c r="GQ13" s="30"/>
      <c r="GR13" s="30">
        <f t="shared" si="147"/>
        <v>0</v>
      </c>
      <c r="GS13" s="21">
        <f t="shared" si="148"/>
        <v>0</v>
      </c>
      <c r="GT13" s="21" t="str">
        <f t="shared" si="149"/>
        <v>0.0</v>
      </c>
      <c r="GU13" s="13" t="str">
        <f t="shared" si="150"/>
        <v>F</v>
      </c>
      <c r="GV13" s="18">
        <f t="shared" si="151"/>
        <v>0</v>
      </c>
      <c r="GW13" s="15" t="str">
        <f t="shared" si="152"/>
        <v>0.0</v>
      </c>
      <c r="GX13" s="19">
        <v>2</v>
      </c>
      <c r="GY13" s="68">
        <v>2</v>
      </c>
      <c r="GZ13" s="69">
        <f t="shared" si="153"/>
        <v>18</v>
      </c>
      <c r="HA13" s="22">
        <f t="shared" si="154"/>
        <v>1.288888888888889</v>
      </c>
      <c r="HB13" s="24" t="str">
        <f t="shared" si="155"/>
        <v>1.29</v>
      </c>
      <c r="HC13" s="22">
        <f t="shared" si="156"/>
        <v>0.33333333333333331</v>
      </c>
      <c r="HD13" s="24" t="str">
        <f t="shared" si="157"/>
        <v>0.33</v>
      </c>
    </row>
    <row r="14" spans="1:212" s="4" customFormat="1" ht="28.5">
      <c r="A14" s="2">
        <v>13</v>
      </c>
      <c r="B14" s="5" t="s">
        <v>320</v>
      </c>
      <c r="C14" s="6" t="s">
        <v>354</v>
      </c>
      <c r="D14" s="7" t="s">
        <v>62</v>
      </c>
      <c r="E14" s="8" t="s">
        <v>48</v>
      </c>
      <c r="G14" s="10" t="s">
        <v>424</v>
      </c>
      <c r="H14" s="36" t="s">
        <v>89</v>
      </c>
      <c r="I14" s="36" t="s">
        <v>316</v>
      </c>
      <c r="J14" s="138">
        <v>8.4</v>
      </c>
      <c r="K14" s="21" t="str">
        <f t="shared" si="0"/>
        <v>8.4</v>
      </c>
      <c r="L14" s="13" t="str">
        <f t="shared" si="158"/>
        <v>B+</v>
      </c>
      <c r="M14" s="14">
        <f t="shared" si="159"/>
        <v>3.5</v>
      </c>
      <c r="N14" s="15" t="str">
        <f t="shared" si="3"/>
        <v>3.5</v>
      </c>
      <c r="O14" s="19">
        <v>2</v>
      </c>
      <c r="P14" s="12">
        <v>6</v>
      </c>
      <c r="Q14" s="21" t="str">
        <f t="shared" si="4"/>
        <v>6.0</v>
      </c>
      <c r="R14" s="13" t="str">
        <f t="shared" si="160"/>
        <v>C</v>
      </c>
      <c r="S14" s="14">
        <f t="shared" si="161"/>
        <v>2</v>
      </c>
      <c r="T14" s="15" t="str">
        <f t="shared" si="7"/>
        <v>2.0</v>
      </c>
      <c r="U14" s="19">
        <v>3</v>
      </c>
      <c r="V14" s="28">
        <v>7.5</v>
      </c>
      <c r="W14" s="26">
        <v>7</v>
      </c>
      <c r="X14" s="27"/>
      <c r="Y14" s="82"/>
      <c r="Z14" s="82">
        <f t="shared" si="93"/>
        <v>7</v>
      </c>
      <c r="AA14" s="21">
        <f t="shared" si="8"/>
        <v>7.2</v>
      </c>
      <c r="AB14" s="21" t="str">
        <f t="shared" si="9"/>
        <v>7.2</v>
      </c>
      <c r="AC14" s="13" t="str">
        <f t="shared" si="10"/>
        <v>B</v>
      </c>
      <c r="AD14" s="18">
        <f t="shared" si="162"/>
        <v>3</v>
      </c>
      <c r="AE14" s="15" t="str">
        <f t="shared" si="12"/>
        <v>3.0</v>
      </c>
      <c r="AF14" s="19">
        <v>4</v>
      </c>
      <c r="AG14" s="68">
        <v>4</v>
      </c>
      <c r="AH14" s="28">
        <v>7</v>
      </c>
      <c r="AI14" s="26">
        <v>7</v>
      </c>
      <c r="AJ14" s="27"/>
      <c r="AK14" s="82"/>
      <c r="AL14" s="82">
        <f t="shared" si="94"/>
        <v>7</v>
      </c>
      <c r="AM14" s="21">
        <f t="shared" si="13"/>
        <v>7</v>
      </c>
      <c r="AN14" s="21" t="str">
        <f t="shared" si="14"/>
        <v>7.0</v>
      </c>
      <c r="AO14" s="13" t="str">
        <f t="shared" si="15"/>
        <v>B</v>
      </c>
      <c r="AP14" s="18">
        <f t="shared" si="16"/>
        <v>3</v>
      </c>
      <c r="AQ14" s="15" t="str">
        <f t="shared" si="17"/>
        <v>3.0</v>
      </c>
      <c r="AR14" s="19">
        <v>2</v>
      </c>
      <c r="AS14" s="68">
        <v>2</v>
      </c>
      <c r="AT14" s="28">
        <v>6.2</v>
      </c>
      <c r="AU14" s="26">
        <v>3</v>
      </c>
      <c r="AV14" s="27">
        <v>2</v>
      </c>
      <c r="AW14" s="27">
        <v>5</v>
      </c>
      <c r="AX14" s="82">
        <f t="shared" si="95"/>
        <v>5</v>
      </c>
      <c r="AY14" s="21">
        <f t="shared" si="18"/>
        <v>5.5</v>
      </c>
      <c r="AZ14" s="21" t="str">
        <f t="shared" si="19"/>
        <v>5.5</v>
      </c>
      <c r="BA14" s="13" t="str">
        <f t="shared" si="20"/>
        <v>C</v>
      </c>
      <c r="BB14" s="18">
        <f t="shared" si="21"/>
        <v>2</v>
      </c>
      <c r="BC14" s="15" t="str">
        <f t="shared" si="22"/>
        <v>2.0</v>
      </c>
      <c r="BD14" s="19">
        <v>3</v>
      </c>
      <c r="BE14" s="68">
        <v>3</v>
      </c>
      <c r="BF14" s="28">
        <v>7</v>
      </c>
      <c r="BG14" s="26">
        <v>6</v>
      </c>
      <c r="BH14" s="27"/>
      <c r="BI14" s="82"/>
      <c r="BJ14" s="82">
        <f t="shared" si="96"/>
        <v>6</v>
      </c>
      <c r="BK14" s="21">
        <f t="shared" si="23"/>
        <v>6.4</v>
      </c>
      <c r="BL14" s="21" t="str">
        <f t="shared" si="24"/>
        <v>6.4</v>
      </c>
      <c r="BM14" s="13" t="str">
        <f t="shared" si="25"/>
        <v>C</v>
      </c>
      <c r="BN14" s="18">
        <f t="shared" si="26"/>
        <v>2</v>
      </c>
      <c r="BO14" s="15" t="str">
        <f t="shared" si="27"/>
        <v>2.0</v>
      </c>
      <c r="BP14" s="19">
        <v>2</v>
      </c>
      <c r="BQ14" s="68">
        <v>2</v>
      </c>
      <c r="BR14" s="28">
        <v>5.7</v>
      </c>
      <c r="BS14" s="26">
        <v>9</v>
      </c>
      <c r="BT14" s="27"/>
      <c r="BU14" s="82"/>
      <c r="BV14" s="82">
        <f t="shared" si="97"/>
        <v>9</v>
      </c>
      <c r="BW14" s="21">
        <f t="shared" si="28"/>
        <v>7.7</v>
      </c>
      <c r="BX14" s="21" t="str">
        <f t="shared" si="29"/>
        <v>7.7</v>
      </c>
      <c r="BY14" s="13" t="str">
        <f t="shared" si="30"/>
        <v>B</v>
      </c>
      <c r="BZ14" s="18">
        <f t="shared" si="31"/>
        <v>3</v>
      </c>
      <c r="CA14" s="15" t="str">
        <f t="shared" si="32"/>
        <v>3.0</v>
      </c>
      <c r="CB14" s="19">
        <v>3</v>
      </c>
      <c r="CC14" s="68">
        <v>3</v>
      </c>
      <c r="CD14" s="28">
        <v>6.3</v>
      </c>
      <c r="CE14" s="26">
        <v>6</v>
      </c>
      <c r="CF14" s="27"/>
      <c r="CG14" s="82"/>
      <c r="CH14" s="82">
        <f t="shared" si="98"/>
        <v>6</v>
      </c>
      <c r="CI14" s="21">
        <f t="shared" si="33"/>
        <v>6.1</v>
      </c>
      <c r="CJ14" s="21" t="str">
        <f t="shared" si="34"/>
        <v>6.1</v>
      </c>
      <c r="CK14" s="13" t="str">
        <f t="shared" si="35"/>
        <v>C</v>
      </c>
      <c r="CL14" s="18">
        <f t="shared" si="36"/>
        <v>2</v>
      </c>
      <c r="CM14" s="15" t="str">
        <f t="shared" si="37"/>
        <v>2.0</v>
      </c>
      <c r="CN14" s="19">
        <v>3</v>
      </c>
      <c r="CO14" s="68">
        <v>3</v>
      </c>
      <c r="CP14" s="69">
        <f t="shared" si="38"/>
        <v>17</v>
      </c>
      <c r="CQ14" s="22">
        <f t="shared" si="39"/>
        <v>6.6764705882352935</v>
      </c>
      <c r="CR14" s="24" t="str">
        <f t="shared" si="40"/>
        <v>6.68</v>
      </c>
      <c r="CS14" s="22">
        <f t="shared" si="41"/>
        <v>2.5294117647058822</v>
      </c>
      <c r="CT14" s="24" t="str">
        <f t="shared" si="42"/>
        <v>2.53</v>
      </c>
      <c r="CU14" s="77" t="str">
        <f t="shared" si="43"/>
        <v>Lên lớp</v>
      </c>
      <c r="CV14" s="77">
        <f t="shared" si="44"/>
        <v>17</v>
      </c>
      <c r="CW14" s="22">
        <f t="shared" si="99"/>
        <v>6.6764705882352935</v>
      </c>
      <c r="CX14" s="77" t="str">
        <f t="shared" si="45"/>
        <v>6.68</v>
      </c>
      <c r="CY14" s="22">
        <f t="shared" si="100"/>
        <v>2.5294117647058822</v>
      </c>
      <c r="CZ14" s="77" t="str">
        <f t="shared" si="46"/>
        <v>2.53</v>
      </c>
      <c r="DA14" s="28">
        <v>6.4</v>
      </c>
      <c r="DB14" s="26">
        <v>4</v>
      </c>
      <c r="DC14" s="27">
        <v>6</v>
      </c>
      <c r="DD14" s="27"/>
      <c r="DE14" s="27">
        <f t="shared" si="101"/>
        <v>6</v>
      </c>
      <c r="DF14" s="21">
        <f t="shared" si="102"/>
        <v>6.2</v>
      </c>
      <c r="DG14" s="21" t="str">
        <f t="shared" si="103"/>
        <v>6.2</v>
      </c>
      <c r="DH14" s="13" t="str">
        <f t="shared" si="104"/>
        <v>C</v>
      </c>
      <c r="DI14" s="18">
        <f t="shared" si="105"/>
        <v>2</v>
      </c>
      <c r="DJ14" s="15" t="str">
        <f t="shared" si="106"/>
        <v>2.0</v>
      </c>
      <c r="DK14" s="19">
        <v>1.5</v>
      </c>
      <c r="DL14" s="68">
        <v>1.5</v>
      </c>
      <c r="DM14" s="28">
        <v>7.4</v>
      </c>
      <c r="DN14" s="26">
        <v>4</v>
      </c>
      <c r="DO14" s="27">
        <v>7</v>
      </c>
      <c r="DP14" s="27"/>
      <c r="DQ14" s="27">
        <f t="shared" si="107"/>
        <v>7</v>
      </c>
      <c r="DR14" s="21">
        <f t="shared" si="108"/>
        <v>7.2</v>
      </c>
      <c r="DS14" s="21" t="str">
        <f t="shared" si="109"/>
        <v>7.2</v>
      </c>
      <c r="DT14" s="13" t="str">
        <f t="shared" si="110"/>
        <v>B</v>
      </c>
      <c r="DU14" s="18">
        <f t="shared" si="111"/>
        <v>3</v>
      </c>
      <c r="DV14" s="15" t="str">
        <f t="shared" si="112"/>
        <v>3.0</v>
      </c>
      <c r="DW14" s="19">
        <v>1.5</v>
      </c>
      <c r="DX14" s="68">
        <v>1.5</v>
      </c>
      <c r="DY14" s="21">
        <f t="shared" si="113"/>
        <v>6.7</v>
      </c>
      <c r="DZ14" s="21" t="str">
        <f t="shared" si="114"/>
        <v>6.7</v>
      </c>
      <c r="EA14" s="13" t="str">
        <f t="shared" si="115"/>
        <v>C+</v>
      </c>
      <c r="EB14" s="18">
        <f t="shared" si="116"/>
        <v>2.5</v>
      </c>
      <c r="EC14" s="18" t="str">
        <f t="shared" si="117"/>
        <v>2.5</v>
      </c>
      <c r="ED14" s="19">
        <v>3</v>
      </c>
      <c r="EE14" s="152">
        <v>3</v>
      </c>
      <c r="EF14" s="28">
        <v>7</v>
      </c>
      <c r="EG14" s="28">
        <v>3.5</v>
      </c>
      <c r="EH14" s="28">
        <v>5</v>
      </c>
      <c r="EI14" s="27"/>
      <c r="EJ14" s="27">
        <f t="shared" si="118"/>
        <v>5</v>
      </c>
      <c r="EK14" s="21">
        <f t="shared" si="119"/>
        <v>5.8</v>
      </c>
      <c r="EL14" s="21" t="str">
        <f t="shared" si="120"/>
        <v>5.8</v>
      </c>
      <c r="EM14" s="13" t="str">
        <f t="shared" si="121"/>
        <v>C</v>
      </c>
      <c r="EN14" s="18">
        <f t="shared" si="122"/>
        <v>2</v>
      </c>
      <c r="EO14" s="15" t="str">
        <f t="shared" si="123"/>
        <v>2.0</v>
      </c>
      <c r="EP14" s="19">
        <v>3</v>
      </c>
      <c r="EQ14" s="68">
        <v>3</v>
      </c>
      <c r="ER14" s="28">
        <v>6</v>
      </c>
      <c r="ES14" s="26">
        <v>2</v>
      </c>
      <c r="ET14" s="27">
        <v>6</v>
      </c>
      <c r="EU14" s="27"/>
      <c r="EV14" s="27">
        <f t="shared" si="124"/>
        <v>6</v>
      </c>
      <c r="EW14" s="21">
        <f t="shared" si="125"/>
        <v>6</v>
      </c>
      <c r="EX14" s="21" t="str">
        <f t="shared" si="126"/>
        <v>6.0</v>
      </c>
      <c r="EY14" s="13" t="str">
        <f t="shared" si="127"/>
        <v>C</v>
      </c>
      <c r="EZ14" s="18">
        <f t="shared" si="128"/>
        <v>2</v>
      </c>
      <c r="FA14" s="15" t="str">
        <f t="shared" si="129"/>
        <v>2.0</v>
      </c>
      <c r="FB14" s="19">
        <v>3</v>
      </c>
      <c r="FC14" s="68">
        <v>3</v>
      </c>
      <c r="FD14" s="28">
        <v>5</v>
      </c>
      <c r="FE14" s="26">
        <v>4</v>
      </c>
      <c r="FF14" s="27">
        <v>6</v>
      </c>
      <c r="FG14" s="27"/>
      <c r="FH14" s="27">
        <f t="shared" si="130"/>
        <v>6</v>
      </c>
      <c r="FI14" s="21">
        <f t="shared" si="131"/>
        <v>5.6</v>
      </c>
      <c r="FJ14" s="21" t="str">
        <f t="shared" si="132"/>
        <v>5.6</v>
      </c>
      <c r="FK14" s="13" t="str">
        <f t="shared" si="133"/>
        <v>C</v>
      </c>
      <c r="FL14" s="18">
        <f t="shared" si="134"/>
        <v>2</v>
      </c>
      <c r="FM14" s="15" t="str">
        <f t="shared" si="135"/>
        <v>2.0</v>
      </c>
      <c r="FN14" s="19">
        <v>2</v>
      </c>
      <c r="FO14" s="68">
        <v>2</v>
      </c>
      <c r="FP14" s="70">
        <v>6.4</v>
      </c>
      <c r="FQ14" s="16">
        <v>5</v>
      </c>
      <c r="FR14" s="17"/>
      <c r="FS14" s="82"/>
      <c r="FT14" s="82">
        <f t="shared" si="136"/>
        <v>5</v>
      </c>
      <c r="FU14" s="21">
        <f t="shared" si="137"/>
        <v>5.6</v>
      </c>
      <c r="FV14" s="21" t="str">
        <f t="shared" si="138"/>
        <v>5.6</v>
      </c>
      <c r="FW14" s="13" t="str">
        <f t="shared" si="139"/>
        <v>C</v>
      </c>
      <c r="FX14" s="18">
        <f t="shared" si="140"/>
        <v>2</v>
      </c>
      <c r="FY14" s="15" t="str">
        <f t="shared" si="141"/>
        <v>2.0</v>
      </c>
      <c r="FZ14" s="19">
        <v>3</v>
      </c>
      <c r="GA14" s="68">
        <v>3</v>
      </c>
      <c r="GB14" s="28">
        <v>6.2</v>
      </c>
      <c r="GC14" s="26">
        <v>7</v>
      </c>
      <c r="GD14" s="27"/>
      <c r="GE14" s="82"/>
      <c r="GF14" s="82">
        <f t="shared" si="142"/>
        <v>7</v>
      </c>
      <c r="GG14" s="21">
        <f t="shared" si="143"/>
        <v>6.7</v>
      </c>
      <c r="GH14" s="21" t="str">
        <f t="shared" si="163"/>
        <v>6.7</v>
      </c>
      <c r="GI14" s="13" t="str">
        <f t="shared" si="144"/>
        <v>C+</v>
      </c>
      <c r="GJ14" s="18">
        <f t="shared" si="145"/>
        <v>2.5</v>
      </c>
      <c r="GK14" s="15" t="str">
        <f t="shared" si="146"/>
        <v>2.5</v>
      </c>
      <c r="GL14" s="19">
        <v>2</v>
      </c>
      <c r="GM14" s="68">
        <v>2</v>
      </c>
      <c r="GN14" s="28">
        <v>7</v>
      </c>
      <c r="GO14" s="26">
        <v>8</v>
      </c>
      <c r="GP14" s="27"/>
      <c r="GQ14" s="27"/>
      <c r="GR14" s="27">
        <f t="shared" si="147"/>
        <v>8</v>
      </c>
      <c r="GS14" s="21">
        <f t="shared" si="148"/>
        <v>7.6</v>
      </c>
      <c r="GT14" s="21" t="str">
        <f t="shared" si="149"/>
        <v>7.6</v>
      </c>
      <c r="GU14" s="13" t="str">
        <f t="shared" si="150"/>
        <v>B</v>
      </c>
      <c r="GV14" s="18">
        <f t="shared" si="151"/>
        <v>3</v>
      </c>
      <c r="GW14" s="15" t="str">
        <f t="shared" si="152"/>
        <v>3.0</v>
      </c>
      <c r="GX14" s="19">
        <v>2</v>
      </c>
      <c r="GY14" s="68">
        <v>2</v>
      </c>
      <c r="GZ14" s="69">
        <f t="shared" si="153"/>
        <v>18</v>
      </c>
      <c r="HA14" s="22">
        <f t="shared" si="154"/>
        <v>6.2277777777777779</v>
      </c>
      <c r="HB14" s="24" t="str">
        <f t="shared" si="155"/>
        <v>6.23</v>
      </c>
      <c r="HC14" s="22">
        <f t="shared" si="156"/>
        <v>2.25</v>
      </c>
      <c r="HD14" s="24" t="str">
        <f t="shared" si="157"/>
        <v>2.25</v>
      </c>
    </row>
    <row r="15" spans="1:212" s="34" customFormat="1" ht="28.5">
      <c r="A15" s="2">
        <v>14</v>
      </c>
      <c r="B15" s="5" t="s">
        <v>320</v>
      </c>
      <c r="C15" s="6" t="s">
        <v>355</v>
      </c>
      <c r="D15" s="7" t="s">
        <v>356</v>
      </c>
      <c r="E15" s="8" t="s">
        <v>48</v>
      </c>
      <c r="G15" s="10" t="s">
        <v>425</v>
      </c>
      <c r="H15" s="36" t="s">
        <v>89</v>
      </c>
      <c r="I15" s="49" t="s">
        <v>452</v>
      </c>
      <c r="J15" s="138">
        <v>7.1</v>
      </c>
      <c r="K15" s="29" t="str">
        <f t="shared" si="0"/>
        <v>7.1</v>
      </c>
      <c r="L15" s="31" t="str">
        <f t="shared" si="158"/>
        <v>B</v>
      </c>
      <c r="M15" s="43">
        <f t="shared" si="159"/>
        <v>3</v>
      </c>
      <c r="N15" s="35" t="str">
        <f t="shared" si="3"/>
        <v>3.0</v>
      </c>
      <c r="O15" s="19">
        <v>2</v>
      </c>
      <c r="P15" s="25">
        <v>6</v>
      </c>
      <c r="Q15" s="21" t="str">
        <f t="shared" si="4"/>
        <v>6.0</v>
      </c>
      <c r="R15" s="31" t="str">
        <f t="shared" si="160"/>
        <v>C</v>
      </c>
      <c r="S15" s="43">
        <f t="shared" si="161"/>
        <v>2</v>
      </c>
      <c r="T15" s="35" t="str">
        <f t="shared" si="7"/>
        <v>2.0</v>
      </c>
      <c r="U15" s="19">
        <v>3</v>
      </c>
      <c r="V15" s="95">
        <v>7.2</v>
      </c>
      <c r="W15" s="96">
        <v>4</v>
      </c>
      <c r="X15" s="97">
        <v>3</v>
      </c>
      <c r="Y15" s="97">
        <v>7</v>
      </c>
      <c r="Z15" s="82">
        <f t="shared" si="93"/>
        <v>7</v>
      </c>
      <c r="AA15" s="21">
        <f t="shared" si="8"/>
        <v>7.1</v>
      </c>
      <c r="AB15" s="21" t="str">
        <f t="shared" si="9"/>
        <v>7.1</v>
      </c>
      <c r="AC15" s="31" t="str">
        <f t="shared" si="10"/>
        <v>B</v>
      </c>
      <c r="AD15" s="29">
        <f t="shared" si="162"/>
        <v>3</v>
      </c>
      <c r="AE15" s="35" t="str">
        <f t="shared" si="12"/>
        <v>3.0</v>
      </c>
      <c r="AF15" s="19">
        <v>4</v>
      </c>
      <c r="AG15" s="68">
        <v>4</v>
      </c>
      <c r="AH15" s="28">
        <v>7.3</v>
      </c>
      <c r="AI15" s="26">
        <v>8</v>
      </c>
      <c r="AJ15" s="27"/>
      <c r="AK15" s="82"/>
      <c r="AL15" s="82">
        <f t="shared" si="94"/>
        <v>8</v>
      </c>
      <c r="AM15" s="21">
        <f t="shared" si="13"/>
        <v>7.7</v>
      </c>
      <c r="AN15" s="21" t="str">
        <f t="shared" si="14"/>
        <v>7.7</v>
      </c>
      <c r="AO15" s="13" t="str">
        <f t="shared" si="15"/>
        <v>B</v>
      </c>
      <c r="AP15" s="18">
        <f t="shared" si="16"/>
        <v>3</v>
      </c>
      <c r="AQ15" s="15" t="str">
        <f t="shared" si="17"/>
        <v>3.0</v>
      </c>
      <c r="AR15" s="19">
        <v>2</v>
      </c>
      <c r="AS15" s="68">
        <v>2</v>
      </c>
      <c r="AT15" s="28">
        <v>6.2</v>
      </c>
      <c r="AU15" s="26">
        <v>3</v>
      </c>
      <c r="AV15" s="27">
        <v>3</v>
      </c>
      <c r="AW15" s="27">
        <v>7</v>
      </c>
      <c r="AX15" s="82">
        <f t="shared" si="95"/>
        <v>7</v>
      </c>
      <c r="AY15" s="21">
        <f t="shared" si="18"/>
        <v>6.7</v>
      </c>
      <c r="AZ15" s="21" t="str">
        <f t="shared" si="19"/>
        <v>6.7</v>
      </c>
      <c r="BA15" s="13" t="str">
        <f t="shared" si="20"/>
        <v>C+</v>
      </c>
      <c r="BB15" s="18">
        <f t="shared" si="21"/>
        <v>2.5</v>
      </c>
      <c r="BC15" s="15" t="str">
        <f t="shared" si="22"/>
        <v>2.5</v>
      </c>
      <c r="BD15" s="19">
        <v>3</v>
      </c>
      <c r="BE15" s="68">
        <v>3</v>
      </c>
      <c r="BF15" s="28">
        <v>5.8</v>
      </c>
      <c r="BG15" s="26">
        <v>6</v>
      </c>
      <c r="BH15" s="27"/>
      <c r="BI15" s="82"/>
      <c r="BJ15" s="82">
        <f t="shared" si="96"/>
        <v>6</v>
      </c>
      <c r="BK15" s="21">
        <f t="shared" si="23"/>
        <v>5.9</v>
      </c>
      <c r="BL15" s="21" t="str">
        <f t="shared" si="24"/>
        <v>5.9</v>
      </c>
      <c r="BM15" s="13" t="str">
        <f t="shared" si="25"/>
        <v>C</v>
      </c>
      <c r="BN15" s="18">
        <f t="shared" si="26"/>
        <v>2</v>
      </c>
      <c r="BO15" s="15" t="str">
        <f t="shared" si="27"/>
        <v>2.0</v>
      </c>
      <c r="BP15" s="19">
        <v>2</v>
      </c>
      <c r="BQ15" s="68">
        <v>2</v>
      </c>
      <c r="BR15" s="28">
        <v>5.0999999999999996</v>
      </c>
      <c r="BS15" s="26">
        <v>6</v>
      </c>
      <c r="BT15" s="27"/>
      <c r="BU15" s="82"/>
      <c r="BV15" s="82">
        <f t="shared" si="97"/>
        <v>6</v>
      </c>
      <c r="BW15" s="21">
        <f t="shared" si="28"/>
        <v>5.6</v>
      </c>
      <c r="BX15" s="21" t="str">
        <f t="shared" si="29"/>
        <v>5.6</v>
      </c>
      <c r="BY15" s="13" t="str">
        <f t="shared" si="30"/>
        <v>C</v>
      </c>
      <c r="BZ15" s="18">
        <f t="shared" si="31"/>
        <v>2</v>
      </c>
      <c r="CA15" s="15" t="str">
        <f t="shared" si="32"/>
        <v>2.0</v>
      </c>
      <c r="CB15" s="19">
        <v>3</v>
      </c>
      <c r="CC15" s="68">
        <v>3</v>
      </c>
      <c r="CD15" s="28">
        <v>5.7</v>
      </c>
      <c r="CE15" s="26">
        <v>6</v>
      </c>
      <c r="CF15" s="27"/>
      <c r="CG15" s="82"/>
      <c r="CH15" s="82">
        <f t="shared" si="98"/>
        <v>6</v>
      </c>
      <c r="CI15" s="21">
        <f t="shared" si="33"/>
        <v>5.9</v>
      </c>
      <c r="CJ15" s="21" t="str">
        <f t="shared" si="34"/>
        <v>5.9</v>
      </c>
      <c r="CK15" s="13" t="str">
        <f t="shared" si="35"/>
        <v>C</v>
      </c>
      <c r="CL15" s="18">
        <f t="shared" si="36"/>
        <v>2</v>
      </c>
      <c r="CM15" s="15" t="str">
        <f t="shared" si="37"/>
        <v>2.0</v>
      </c>
      <c r="CN15" s="19">
        <v>3</v>
      </c>
      <c r="CO15" s="68">
        <v>3</v>
      </c>
      <c r="CP15" s="69">
        <f t="shared" si="38"/>
        <v>17</v>
      </c>
      <c r="CQ15" s="22">
        <f t="shared" si="39"/>
        <v>6.4823529411764707</v>
      </c>
      <c r="CR15" s="24" t="str">
        <f t="shared" si="40"/>
        <v>6.48</v>
      </c>
      <c r="CS15" s="22">
        <f t="shared" si="41"/>
        <v>2.4411764705882355</v>
      </c>
      <c r="CT15" s="24" t="str">
        <f t="shared" si="42"/>
        <v>2.44</v>
      </c>
      <c r="CU15" s="77" t="str">
        <f t="shared" si="43"/>
        <v>Lên lớp</v>
      </c>
      <c r="CV15" s="77">
        <f t="shared" si="44"/>
        <v>17</v>
      </c>
      <c r="CW15" s="22">
        <f t="shared" si="99"/>
        <v>6.4823529411764707</v>
      </c>
      <c r="CX15" s="77" t="str">
        <f t="shared" si="45"/>
        <v>6.48</v>
      </c>
      <c r="CY15" s="22">
        <f t="shared" si="100"/>
        <v>2.4411764705882355</v>
      </c>
      <c r="CZ15" s="77" t="str">
        <f t="shared" si="46"/>
        <v>2.44</v>
      </c>
      <c r="DA15" s="28">
        <v>7.2</v>
      </c>
      <c r="DB15" s="26">
        <v>5</v>
      </c>
      <c r="DC15" s="27"/>
      <c r="DD15" s="82"/>
      <c r="DE15" s="82">
        <f t="shared" si="101"/>
        <v>5</v>
      </c>
      <c r="DF15" s="21">
        <f t="shared" si="102"/>
        <v>5.9</v>
      </c>
      <c r="DG15" s="21" t="str">
        <f t="shared" si="103"/>
        <v>5.9</v>
      </c>
      <c r="DH15" s="13" t="str">
        <f t="shared" si="104"/>
        <v>C</v>
      </c>
      <c r="DI15" s="18">
        <f t="shared" si="105"/>
        <v>2</v>
      </c>
      <c r="DJ15" s="15" t="str">
        <f t="shared" si="106"/>
        <v>2.0</v>
      </c>
      <c r="DK15" s="19">
        <v>1.5</v>
      </c>
      <c r="DL15" s="68">
        <v>1.5</v>
      </c>
      <c r="DM15" s="28">
        <v>7</v>
      </c>
      <c r="DN15" s="26">
        <v>7</v>
      </c>
      <c r="DO15" s="27"/>
      <c r="DP15" s="82"/>
      <c r="DQ15" s="82">
        <f t="shared" si="107"/>
        <v>7</v>
      </c>
      <c r="DR15" s="21">
        <f t="shared" si="108"/>
        <v>7</v>
      </c>
      <c r="DS15" s="21" t="str">
        <f t="shared" si="109"/>
        <v>7.0</v>
      </c>
      <c r="DT15" s="13" t="str">
        <f t="shared" si="110"/>
        <v>B</v>
      </c>
      <c r="DU15" s="18">
        <f t="shared" si="111"/>
        <v>3</v>
      </c>
      <c r="DV15" s="15" t="str">
        <f t="shared" si="112"/>
        <v>3.0</v>
      </c>
      <c r="DW15" s="19">
        <v>1.5</v>
      </c>
      <c r="DX15" s="68">
        <v>1.5</v>
      </c>
      <c r="DY15" s="21">
        <f t="shared" si="113"/>
        <v>6.45</v>
      </c>
      <c r="DZ15" s="21" t="str">
        <f t="shared" si="114"/>
        <v>6.5</v>
      </c>
      <c r="EA15" s="13" t="str">
        <f t="shared" si="115"/>
        <v>C</v>
      </c>
      <c r="EB15" s="18">
        <f t="shared" si="116"/>
        <v>2</v>
      </c>
      <c r="EC15" s="18" t="str">
        <f t="shared" si="117"/>
        <v>2.0</v>
      </c>
      <c r="ED15" s="19">
        <v>3</v>
      </c>
      <c r="EE15" s="152">
        <v>3</v>
      </c>
      <c r="EF15" s="28">
        <v>5.7</v>
      </c>
      <c r="EG15" s="28">
        <v>2</v>
      </c>
      <c r="EH15" s="28">
        <v>5</v>
      </c>
      <c r="EI15" s="27"/>
      <c r="EJ15" s="27">
        <f t="shared" si="118"/>
        <v>5</v>
      </c>
      <c r="EK15" s="21">
        <f t="shared" si="119"/>
        <v>5.3</v>
      </c>
      <c r="EL15" s="21" t="str">
        <f t="shared" si="120"/>
        <v>5.3</v>
      </c>
      <c r="EM15" s="13" t="str">
        <f t="shared" si="121"/>
        <v>D+</v>
      </c>
      <c r="EN15" s="18">
        <f t="shared" si="122"/>
        <v>1.5</v>
      </c>
      <c r="EO15" s="15" t="str">
        <f t="shared" si="123"/>
        <v>1.5</v>
      </c>
      <c r="EP15" s="19">
        <v>3</v>
      </c>
      <c r="EQ15" s="68">
        <v>3</v>
      </c>
      <c r="ER15" s="28">
        <v>5.9</v>
      </c>
      <c r="ES15" s="26">
        <v>4</v>
      </c>
      <c r="ET15" s="27">
        <v>5</v>
      </c>
      <c r="EU15" s="27"/>
      <c r="EV15" s="27">
        <f t="shared" si="124"/>
        <v>5</v>
      </c>
      <c r="EW15" s="21">
        <f t="shared" si="125"/>
        <v>5.4</v>
      </c>
      <c r="EX15" s="21" t="str">
        <f t="shared" si="126"/>
        <v>5.4</v>
      </c>
      <c r="EY15" s="13" t="str">
        <f t="shared" si="127"/>
        <v>D+</v>
      </c>
      <c r="EZ15" s="18">
        <f t="shared" si="128"/>
        <v>1.5</v>
      </c>
      <c r="FA15" s="15" t="str">
        <f t="shared" si="129"/>
        <v>1.5</v>
      </c>
      <c r="FB15" s="19">
        <v>3</v>
      </c>
      <c r="FC15" s="68">
        <v>3</v>
      </c>
      <c r="FD15" s="108">
        <v>7</v>
      </c>
      <c r="FE15" s="109">
        <v>6</v>
      </c>
      <c r="FF15" s="110"/>
      <c r="FG15" s="110"/>
      <c r="FH15" s="82">
        <f t="shared" si="130"/>
        <v>6</v>
      </c>
      <c r="FI15" s="21">
        <f t="shared" si="131"/>
        <v>6.4</v>
      </c>
      <c r="FJ15" s="21" t="str">
        <f t="shared" si="132"/>
        <v>6.4</v>
      </c>
      <c r="FK15" s="13" t="str">
        <f t="shared" si="133"/>
        <v>C</v>
      </c>
      <c r="FL15" s="18">
        <f t="shared" si="134"/>
        <v>2</v>
      </c>
      <c r="FM15" s="15" t="str">
        <f t="shared" si="135"/>
        <v>2.0</v>
      </c>
      <c r="FN15" s="19">
        <v>2</v>
      </c>
      <c r="FO15" s="68">
        <v>2</v>
      </c>
      <c r="FP15" s="95">
        <v>5.0999999999999996</v>
      </c>
      <c r="FQ15" s="96"/>
      <c r="FR15" s="97"/>
      <c r="FS15" s="97"/>
      <c r="FT15" s="97">
        <f t="shared" si="136"/>
        <v>0</v>
      </c>
      <c r="FU15" s="21">
        <f t="shared" si="137"/>
        <v>2</v>
      </c>
      <c r="FV15" s="21" t="str">
        <f t="shared" si="138"/>
        <v>2.0</v>
      </c>
      <c r="FW15" s="13" t="str">
        <f t="shared" si="139"/>
        <v>F</v>
      </c>
      <c r="FX15" s="18">
        <f t="shared" si="140"/>
        <v>0</v>
      </c>
      <c r="FY15" s="15" t="str">
        <f t="shared" si="141"/>
        <v>0.0</v>
      </c>
      <c r="FZ15" s="19">
        <v>3</v>
      </c>
      <c r="GA15" s="68">
        <v>3</v>
      </c>
      <c r="GB15" s="42">
        <v>1.2</v>
      </c>
      <c r="GC15" s="99"/>
      <c r="GD15" s="30"/>
      <c r="GE15" s="30"/>
      <c r="GF15" s="30">
        <f t="shared" si="142"/>
        <v>0</v>
      </c>
      <c r="GG15" s="21">
        <f t="shared" si="143"/>
        <v>0.5</v>
      </c>
      <c r="GH15" s="21" t="str">
        <f t="shared" si="163"/>
        <v>0.5</v>
      </c>
      <c r="GI15" s="13" t="str">
        <f t="shared" si="144"/>
        <v>F</v>
      </c>
      <c r="GJ15" s="18">
        <f t="shared" si="145"/>
        <v>0</v>
      </c>
      <c r="GK15" s="15" t="str">
        <f t="shared" si="146"/>
        <v>0.0</v>
      </c>
      <c r="GL15" s="19">
        <v>2</v>
      </c>
      <c r="GM15" s="68">
        <v>2</v>
      </c>
      <c r="GN15" s="28">
        <v>5.7</v>
      </c>
      <c r="GO15" s="26">
        <v>7</v>
      </c>
      <c r="GP15" s="27"/>
      <c r="GQ15" s="27"/>
      <c r="GR15" s="27">
        <f t="shared" si="147"/>
        <v>7</v>
      </c>
      <c r="GS15" s="21">
        <f t="shared" si="148"/>
        <v>6.5</v>
      </c>
      <c r="GT15" s="21" t="str">
        <f t="shared" si="149"/>
        <v>6.5</v>
      </c>
      <c r="GU15" s="13" t="str">
        <f t="shared" si="150"/>
        <v>C+</v>
      </c>
      <c r="GV15" s="18">
        <f t="shared" si="151"/>
        <v>2.5</v>
      </c>
      <c r="GW15" s="15" t="str">
        <f t="shared" si="152"/>
        <v>2.5</v>
      </c>
      <c r="GX15" s="19">
        <v>2</v>
      </c>
      <c r="GY15" s="68">
        <v>2</v>
      </c>
      <c r="GZ15" s="69">
        <f t="shared" si="153"/>
        <v>18</v>
      </c>
      <c r="HA15" s="22">
        <f t="shared" si="154"/>
        <v>4.6805555555555554</v>
      </c>
      <c r="HB15" s="24" t="str">
        <f t="shared" si="155"/>
        <v>4.68</v>
      </c>
      <c r="HC15" s="22">
        <f t="shared" si="156"/>
        <v>1.4166666666666667</v>
      </c>
      <c r="HD15" s="24" t="str">
        <f t="shared" si="157"/>
        <v>1.42</v>
      </c>
    </row>
    <row r="16" spans="1:212" s="4" customFormat="1" ht="28.5">
      <c r="A16" s="2">
        <v>15</v>
      </c>
      <c r="B16" s="5" t="s">
        <v>320</v>
      </c>
      <c r="C16" s="6" t="s">
        <v>357</v>
      </c>
      <c r="D16" s="7" t="s">
        <v>60</v>
      </c>
      <c r="E16" s="8" t="s">
        <v>358</v>
      </c>
      <c r="G16" s="10" t="s">
        <v>426</v>
      </c>
      <c r="H16" s="36" t="s">
        <v>89</v>
      </c>
      <c r="I16" s="36" t="s">
        <v>198</v>
      </c>
      <c r="J16" s="138">
        <v>7.5</v>
      </c>
      <c r="K16" s="21" t="str">
        <f t="shared" si="0"/>
        <v>7.5</v>
      </c>
      <c r="L16" s="13" t="str">
        <f t="shared" si="158"/>
        <v>B</v>
      </c>
      <c r="M16" s="14">
        <f t="shared" si="159"/>
        <v>3</v>
      </c>
      <c r="N16" s="15" t="str">
        <f t="shared" si="3"/>
        <v>3.0</v>
      </c>
      <c r="O16" s="19">
        <v>2</v>
      </c>
      <c r="P16" s="12">
        <v>6</v>
      </c>
      <c r="Q16" s="21" t="str">
        <f t="shared" si="4"/>
        <v>6.0</v>
      </c>
      <c r="R16" s="13" t="str">
        <f t="shared" si="160"/>
        <v>C</v>
      </c>
      <c r="S16" s="14">
        <f t="shared" si="161"/>
        <v>2</v>
      </c>
      <c r="T16" s="15" t="str">
        <f t="shared" si="7"/>
        <v>2.0</v>
      </c>
      <c r="U16" s="19">
        <v>3</v>
      </c>
      <c r="V16" s="28">
        <v>8</v>
      </c>
      <c r="W16" s="26">
        <v>6</v>
      </c>
      <c r="X16" s="27"/>
      <c r="Y16" s="82"/>
      <c r="Z16" s="82">
        <f t="shared" si="93"/>
        <v>6</v>
      </c>
      <c r="AA16" s="21">
        <f t="shared" si="8"/>
        <v>6.8</v>
      </c>
      <c r="AB16" s="21" t="str">
        <f t="shared" si="9"/>
        <v>6.8</v>
      </c>
      <c r="AC16" s="13" t="str">
        <f t="shared" si="10"/>
        <v>C+</v>
      </c>
      <c r="AD16" s="18">
        <f t="shared" si="162"/>
        <v>2.5</v>
      </c>
      <c r="AE16" s="15" t="str">
        <f t="shared" si="12"/>
        <v>2.5</v>
      </c>
      <c r="AF16" s="19">
        <v>4</v>
      </c>
      <c r="AG16" s="68">
        <v>4</v>
      </c>
      <c r="AH16" s="28">
        <v>7.3</v>
      </c>
      <c r="AI16" s="26">
        <v>9</v>
      </c>
      <c r="AJ16" s="27"/>
      <c r="AK16" s="82"/>
      <c r="AL16" s="82">
        <f t="shared" si="94"/>
        <v>9</v>
      </c>
      <c r="AM16" s="21">
        <f t="shared" si="13"/>
        <v>8.3000000000000007</v>
      </c>
      <c r="AN16" s="21" t="str">
        <f t="shared" si="14"/>
        <v>8.3</v>
      </c>
      <c r="AO16" s="13" t="str">
        <f t="shared" si="15"/>
        <v>B+</v>
      </c>
      <c r="AP16" s="18">
        <f t="shared" si="16"/>
        <v>3.5</v>
      </c>
      <c r="AQ16" s="15" t="str">
        <f t="shared" si="17"/>
        <v>3.5</v>
      </c>
      <c r="AR16" s="19">
        <v>2</v>
      </c>
      <c r="AS16" s="68">
        <v>2</v>
      </c>
      <c r="AT16" s="28">
        <v>6.2</v>
      </c>
      <c r="AU16" s="26">
        <v>2</v>
      </c>
      <c r="AV16" s="27">
        <v>1</v>
      </c>
      <c r="AW16" s="27">
        <v>5</v>
      </c>
      <c r="AX16" s="82">
        <f t="shared" si="95"/>
        <v>5</v>
      </c>
      <c r="AY16" s="21">
        <f t="shared" si="18"/>
        <v>5.5</v>
      </c>
      <c r="AZ16" s="21" t="str">
        <f t="shared" si="19"/>
        <v>5.5</v>
      </c>
      <c r="BA16" s="13" t="str">
        <f t="shared" si="20"/>
        <v>C</v>
      </c>
      <c r="BB16" s="18">
        <f t="shared" si="21"/>
        <v>2</v>
      </c>
      <c r="BC16" s="15" t="str">
        <f t="shared" si="22"/>
        <v>2.0</v>
      </c>
      <c r="BD16" s="19">
        <v>3</v>
      </c>
      <c r="BE16" s="68">
        <v>3</v>
      </c>
      <c r="BF16" s="28">
        <v>6.4</v>
      </c>
      <c r="BG16" s="26">
        <v>7</v>
      </c>
      <c r="BH16" s="27"/>
      <c r="BI16" s="82"/>
      <c r="BJ16" s="82">
        <f t="shared" si="96"/>
        <v>7</v>
      </c>
      <c r="BK16" s="21">
        <f t="shared" si="23"/>
        <v>6.8</v>
      </c>
      <c r="BL16" s="21" t="str">
        <f t="shared" si="24"/>
        <v>6.8</v>
      </c>
      <c r="BM16" s="13" t="str">
        <f t="shared" si="25"/>
        <v>C+</v>
      </c>
      <c r="BN16" s="18">
        <f t="shared" si="26"/>
        <v>2.5</v>
      </c>
      <c r="BO16" s="15" t="str">
        <f t="shared" si="27"/>
        <v>2.5</v>
      </c>
      <c r="BP16" s="19">
        <v>2</v>
      </c>
      <c r="BQ16" s="68">
        <v>2</v>
      </c>
      <c r="BR16" s="28">
        <v>5.3</v>
      </c>
      <c r="BS16" s="26">
        <v>9</v>
      </c>
      <c r="BT16" s="27"/>
      <c r="BU16" s="82"/>
      <c r="BV16" s="82">
        <f t="shared" si="97"/>
        <v>9</v>
      </c>
      <c r="BW16" s="21">
        <f t="shared" si="28"/>
        <v>7.5</v>
      </c>
      <c r="BX16" s="21" t="str">
        <f t="shared" si="29"/>
        <v>7.5</v>
      </c>
      <c r="BY16" s="13" t="str">
        <f t="shared" si="30"/>
        <v>B</v>
      </c>
      <c r="BZ16" s="18">
        <f t="shared" si="31"/>
        <v>3</v>
      </c>
      <c r="CA16" s="15" t="str">
        <f t="shared" si="32"/>
        <v>3.0</v>
      </c>
      <c r="CB16" s="19">
        <v>3</v>
      </c>
      <c r="CC16" s="68">
        <v>3</v>
      </c>
      <c r="CD16" s="28">
        <v>5.7</v>
      </c>
      <c r="CE16" s="26">
        <v>5</v>
      </c>
      <c r="CF16" s="27"/>
      <c r="CG16" s="82"/>
      <c r="CH16" s="82">
        <f t="shared" si="98"/>
        <v>5</v>
      </c>
      <c r="CI16" s="21">
        <f t="shared" si="33"/>
        <v>5.3</v>
      </c>
      <c r="CJ16" s="21" t="str">
        <f t="shared" si="34"/>
        <v>5.3</v>
      </c>
      <c r="CK16" s="13" t="str">
        <f t="shared" si="35"/>
        <v>D+</v>
      </c>
      <c r="CL16" s="18">
        <f t="shared" si="36"/>
        <v>1.5</v>
      </c>
      <c r="CM16" s="15" t="str">
        <f t="shared" si="37"/>
        <v>1.5</v>
      </c>
      <c r="CN16" s="19">
        <v>3</v>
      </c>
      <c r="CO16" s="68">
        <v>3</v>
      </c>
      <c r="CP16" s="69">
        <f t="shared" si="38"/>
        <v>17</v>
      </c>
      <c r="CQ16" s="22">
        <f t="shared" si="39"/>
        <v>6.6058823529411752</v>
      </c>
      <c r="CR16" s="24" t="str">
        <f t="shared" si="40"/>
        <v>6.61</v>
      </c>
      <c r="CS16" s="22">
        <f t="shared" si="41"/>
        <v>2.4411764705882355</v>
      </c>
      <c r="CT16" s="24" t="str">
        <f t="shared" si="42"/>
        <v>2.44</v>
      </c>
      <c r="CU16" s="77" t="str">
        <f t="shared" si="43"/>
        <v>Lên lớp</v>
      </c>
      <c r="CV16" s="77">
        <f t="shared" si="44"/>
        <v>17</v>
      </c>
      <c r="CW16" s="22">
        <f t="shared" si="99"/>
        <v>6.6058823529411752</v>
      </c>
      <c r="CX16" s="77" t="str">
        <f t="shared" si="45"/>
        <v>6.61</v>
      </c>
      <c r="CY16" s="22">
        <f t="shared" si="100"/>
        <v>2.4411764705882355</v>
      </c>
      <c r="CZ16" s="77" t="str">
        <f t="shared" si="46"/>
        <v>2.44</v>
      </c>
      <c r="DA16" s="28">
        <v>7.8</v>
      </c>
      <c r="DB16" s="26">
        <v>4</v>
      </c>
      <c r="DC16" s="27">
        <v>8</v>
      </c>
      <c r="DD16" s="27"/>
      <c r="DE16" s="27">
        <f t="shared" si="101"/>
        <v>8</v>
      </c>
      <c r="DF16" s="21">
        <f t="shared" si="102"/>
        <v>7.9</v>
      </c>
      <c r="DG16" s="21" t="str">
        <f t="shared" si="103"/>
        <v>7.9</v>
      </c>
      <c r="DH16" s="13" t="str">
        <f t="shared" si="104"/>
        <v>B</v>
      </c>
      <c r="DI16" s="18">
        <f t="shared" si="105"/>
        <v>3</v>
      </c>
      <c r="DJ16" s="15" t="str">
        <f t="shared" si="106"/>
        <v>3.0</v>
      </c>
      <c r="DK16" s="19">
        <v>1.5</v>
      </c>
      <c r="DL16" s="68">
        <v>1.5</v>
      </c>
      <c r="DM16" s="28">
        <v>6</v>
      </c>
      <c r="DN16" s="26">
        <v>5</v>
      </c>
      <c r="DO16" s="27"/>
      <c r="DP16" s="82"/>
      <c r="DQ16" s="82">
        <f t="shared" si="107"/>
        <v>5</v>
      </c>
      <c r="DR16" s="21">
        <f t="shared" si="108"/>
        <v>5.4</v>
      </c>
      <c r="DS16" s="21" t="str">
        <f t="shared" si="109"/>
        <v>5.4</v>
      </c>
      <c r="DT16" s="13" t="str">
        <f t="shared" si="110"/>
        <v>D+</v>
      </c>
      <c r="DU16" s="18">
        <f t="shared" si="111"/>
        <v>1.5</v>
      </c>
      <c r="DV16" s="15" t="str">
        <f t="shared" si="112"/>
        <v>1.5</v>
      </c>
      <c r="DW16" s="19">
        <v>1.5</v>
      </c>
      <c r="DX16" s="68">
        <v>1.5</v>
      </c>
      <c r="DY16" s="21">
        <f t="shared" si="113"/>
        <v>6.65</v>
      </c>
      <c r="DZ16" s="21" t="str">
        <f t="shared" si="114"/>
        <v>6.7</v>
      </c>
      <c r="EA16" s="13" t="str">
        <f t="shared" si="115"/>
        <v>C+</v>
      </c>
      <c r="EB16" s="18">
        <f t="shared" si="116"/>
        <v>2.5</v>
      </c>
      <c r="EC16" s="18" t="str">
        <f t="shared" si="117"/>
        <v>2.5</v>
      </c>
      <c r="ED16" s="19">
        <v>3</v>
      </c>
      <c r="EE16" s="152">
        <v>3</v>
      </c>
      <c r="EF16" s="28">
        <v>6</v>
      </c>
      <c r="EG16" s="28">
        <v>4</v>
      </c>
      <c r="EH16" s="28">
        <v>5</v>
      </c>
      <c r="EI16" s="27"/>
      <c r="EJ16" s="27">
        <f t="shared" si="118"/>
        <v>5</v>
      </c>
      <c r="EK16" s="21">
        <f t="shared" si="119"/>
        <v>5.4</v>
      </c>
      <c r="EL16" s="21" t="str">
        <f t="shared" si="120"/>
        <v>5.4</v>
      </c>
      <c r="EM16" s="13" t="str">
        <f t="shared" si="121"/>
        <v>D+</v>
      </c>
      <c r="EN16" s="18">
        <f t="shared" si="122"/>
        <v>1.5</v>
      </c>
      <c r="EO16" s="15" t="str">
        <f t="shared" si="123"/>
        <v>1.5</v>
      </c>
      <c r="EP16" s="19">
        <v>3</v>
      </c>
      <c r="EQ16" s="68">
        <v>3</v>
      </c>
      <c r="ER16" s="70">
        <v>5.9</v>
      </c>
      <c r="ES16" s="16">
        <v>6</v>
      </c>
      <c r="ET16" s="17"/>
      <c r="EU16" s="82"/>
      <c r="EV16" s="82">
        <f t="shared" si="124"/>
        <v>6</v>
      </c>
      <c r="EW16" s="21">
        <f t="shared" si="125"/>
        <v>6</v>
      </c>
      <c r="EX16" s="21" t="str">
        <f t="shared" si="126"/>
        <v>6.0</v>
      </c>
      <c r="EY16" s="13" t="str">
        <f t="shared" si="127"/>
        <v>C</v>
      </c>
      <c r="EZ16" s="18">
        <f t="shared" si="128"/>
        <v>2</v>
      </c>
      <c r="FA16" s="15" t="str">
        <f t="shared" si="129"/>
        <v>2.0</v>
      </c>
      <c r="FB16" s="19">
        <v>3</v>
      </c>
      <c r="FC16" s="68">
        <v>3</v>
      </c>
      <c r="FD16" s="28">
        <v>5</v>
      </c>
      <c r="FE16" s="26">
        <v>3</v>
      </c>
      <c r="FF16" s="27">
        <v>6</v>
      </c>
      <c r="FG16" s="27"/>
      <c r="FH16" s="27">
        <f t="shared" si="130"/>
        <v>6</v>
      </c>
      <c r="FI16" s="21">
        <f t="shared" si="131"/>
        <v>5.6</v>
      </c>
      <c r="FJ16" s="21" t="str">
        <f t="shared" si="132"/>
        <v>5.6</v>
      </c>
      <c r="FK16" s="13" t="str">
        <f t="shared" si="133"/>
        <v>C</v>
      </c>
      <c r="FL16" s="18">
        <f t="shared" si="134"/>
        <v>2</v>
      </c>
      <c r="FM16" s="15" t="str">
        <f t="shared" si="135"/>
        <v>2.0</v>
      </c>
      <c r="FN16" s="19">
        <v>2</v>
      </c>
      <c r="FO16" s="68">
        <v>2</v>
      </c>
      <c r="FP16" s="70">
        <v>7.6</v>
      </c>
      <c r="FQ16" s="16">
        <v>7</v>
      </c>
      <c r="FR16" s="17"/>
      <c r="FS16" s="82"/>
      <c r="FT16" s="82">
        <f t="shared" si="136"/>
        <v>7</v>
      </c>
      <c r="FU16" s="21">
        <f t="shared" si="137"/>
        <v>7.2</v>
      </c>
      <c r="FV16" s="21" t="str">
        <f t="shared" si="138"/>
        <v>7.2</v>
      </c>
      <c r="FW16" s="13" t="str">
        <f t="shared" si="139"/>
        <v>B</v>
      </c>
      <c r="FX16" s="18">
        <f t="shared" si="140"/>
        <v>3</v>
      </c>
      <c r="FY16" s="15" t="str">
        <f t="shared" si="141"/>
        <v>3.0</v>
      </c>
      <c r="FZ16" s="19">
        <v>3</v>
      </c>
      <c r="GA16" s="68">
        <v>3</v>
      </c>
      <c r="GB16" s="28">
        <v>6.2</v>
      </c>
      <c r="GC16" s="26">
        <v>4</v>
      </c>
      <c r="GD16" s="27">
        <v>7</v>
      </c>
      <c r="GE16" s="82"/>
      <c r="GF16" s="82">
        <f t="shared" si="142"/>
        <v>7</v>
      </c>
      <c r="GG16" s="21">
        <f t="shared" si="143"/>
        <v>6.7</v>
      </c>
      <c r="GH16" s="21" t="str">
        <f t="shared" si="163"/>
        <v>6.7</v>
      </c>
      <c r="GI16" s="13" t="str">
        <f t="shared" si="144"/>
        <v>C+</v>
      </c>
      <c r="GJ16" s="18">
        <f t="shared" si="145"/>
        <v>2.5</v>
      </c>
      <c r="GK16" s="15" t="str">
        <f t="shared" si="146"/>
        <v>2.5</v>
      </c>
      <c r="GL16" s="19">
        <v>2</v>
      </c>
      <c r="GM16" s="68">
        <v>2</v>
      </c>
      <c r="GN16" s="28">
        <v>7</v>
      </c>
      <c r="GO16" s="26">
        <v>9</v>
      </c>
      <c r="GP16" s="27"/>
      <c r="GQ16" s="27"/>
      <c r="GR16" s="27">
        <f t="shared" si="147"/>
        <v>9</v>
      </c>
      <c r="GS16" s="21">
        <f t="shared" si="148"/>
        <v>8.1999999999999993</v>
      </c>
      <c r="GT16" s="21" t="str">
        <f t="shared" si="149"/>
        <v>8.2</v>
      </c>
      <c r="GU16" s="13" t="str">
        <f t="shared" si="150"/>
        <v>B+</v>
      </c>
      <c r="GV16" s="18">
        <f t="shared" si="151"/>
        <v>3.5</v>
      </c>
      <c r="GW16" s="15" t="str">
        <f t="shared" si="152"/>
        <v>3.5</v>
      </c>
      <c r="GX16" s="19">
        <v>2</v>
      </c>
      <c r="GY16" s="68">
        <v>2</v>
      </c>
      <c r="GZ16" s="69">
        <f t="shared" si="153"/>
        <v>18</v>
      </c>
      <c r="HA16" s="22">
        <f t="shared" si="154"/>
        <v>6.4861111111111107</v>
      </c>
      <c r="HB16" s="24" t="str">
        <f t="shared" si="155"/>
        <v>6.49</v>
      </c>
      <c r="HC16" s="22">
        <f t="shared" si="156"/>
        <v>2.3472222222222223</v>
      </c>
      <c r="HD16" s="24" t="str">
        <f t="shared" si="157"/>
        <v>2.35</v>
      </c>
    </row>
    <row r="17" spans="1:212" s="4" customFormat="1" ht="28.5">
      <c r="A17" s="2">
        <v>16</v>
      </c>
      <c r="B17" s="5" t="s">
        <v>320</v>
      </c>
      <c r="C17" s="6" t="s">
        <v>359</v>
      </c>
      <c r="D17" s="7" t="s">
        <v>360</v>
      </c>
      <c r="E17" s="8" t="s">
        <v>82</v>
      </c>
      <c r="F17" s="3"/>
      <c r="G17" s="10" t="s">
        <v>427</v>
      </c>
      <c r="H17" s="36" t="s">
        <v>89</v>
      </c>
      <c r="I17" s="36" t="s">
        <v>199</v>
      </c>
      <c r="J17" s="39">
        <v>8.3000000000000007</v>
      </c>
      <c r="K17" s="21" t="str">
        <f t="shared" si="0"/>
        <v>8.3</v>
      </c>
      <c r="L17" s="13" t="str">
        <f t="shared" si="158"/>
        <v>B+</v>
      </c>
      <c r="M17" s="14">
        <f t="shared" si="159"/>
        <v>3.5</v>
      </c>
      <c r="N17" s="15" t="str">
        <f t="shared" si="3"/>
        <v>3.5</v>
      </c>
      <c r="O17" s="19">
        <v>2</v>
      </c>
      <c r="P17" s="12">
        <v>6</v>
      </c>
      <c r="Q17" s="21" t="str">
        <f t="shared" si="4"/>
        <v>6.0</v>
      </c>
      <c r="R17" s="13" t="str">
        <f t="shared" si="160"/>
        <v>C</v>
      </c>
      <c r="S17" s="14">
        <f t="shared" si="161"/>
        <v>2</v>
      </c>
      <c r="T17" s="15" t="str">
        <f t="shared" si="7"/>
        <v>2.0</v>
      </c>
      <c r="U17" s="19">
        <v>3</v>
      </c>
      <c r="V17" s="28">
        <v>7</v>
      </c>
      <c r="W17" s="26">
        <v>6</v>
      </c>
      <c r="X17" s="27"/>
      <c r="Y17" s="82"/>
      <c r="Z17" s="82">
        <f t="shared" si="93"/>
        <v>6</v>
      </c>
      <c r="AA17" s="21">
        <f t="shared" si="8"/>
        <v>6.4</v>
      </c>
      <c r="AB17" s="21" t="str">
        <f t="shared" si="9"/>
        <v>6.4</v>
      </c>
      <c r="AC17" s="13" t="str">
        <f t="shared" si="10"/>
        <v>C</v>
      </c>
      <c r="AD17" s="18">
        <f t="shared" si="162"/>
        <v>2</v>
      </c>
      <c r="AE17" s="15" t="str">
        <f t="shared" si="12"/>
        <v>2.0</v>
      </c>
      <c r="AF17" s="19">
        <v>4</v>
      </c>
      <c r="AG17" s="68">
        <v>4</v>
      </c>
      <c r="AH17" s="28">
        <v>7.7</v>
      </c>
      <c r="AI17" s="26">
        <v>8</v>
      </c>
      <c r="AJ17" s="27"/>
      <c r="AK17" s="82"/>
      <c r="AL17" s="82">
        <f t="shared" si="94"/>
        <v>8</v>
      </c>
      <c r="AM17" s="21">
        <f t="shared" si="13"/>
        <v>7.9</v>
      </c>
      <c r="AN17" s="21" t="str">
        <f t="shared" si="14"/>
        <v>7.9</v>
      </c>
      <c r="AO17" s="13" t="str">
        <f t="shared" si="15"/>
        <v>B</v>
      </c>
      <c r="AP17" s="18">
        <f t="shared" si="16"/>
        <v>3</v>
      </c>
      <c r="AQ17" s="15" t="str">
        <f t="shared" si="17"/>
        <v>3.0</v>
      </c>
      <c r="AR17" s="19">
        <v>2</v>
      </c>
      <c r="AS17" s="68">
        <v>2</v>
      </c>
      <c r="AT17" s="28">
        <v>5.6</v>
      </c>
      <c r="AU17" s="26">
        <v>2</v>
      </c>
      <c r="AV17" s="27">
        <v>2</v>
      </c>
      <c r="AW17" s="27">
        <v>7</v>
      </c>
      <c r="AX17" s="82">
        <f t="shared" si="95"/>
        <v>7</v>
      </c>
      <c r="AY17" s="21">
        <f t="shared" si="18"/>
        <v>6.4</v>
      </c>
      <c r="AZ17" s="21" t="str">
        <f t="shared" si="19"/>
        <v>6.4</v>
      </c>
      <c r="BA17" s="13" t="str">
        <f t="shared" si="20"/>
        <v>C</v>
      </c>
      <c r="BB17" s="18">
        <f t="shared" si="21"/>
        <v>2</v>
      </c>
      <c r="BC17" s="15" t="str">
        <f t="shared" si="22"/>
        <v>2.0</v>
      </c>
      <c r="BD17" s="19">
        <v>3</v>
      </c>
      <c r="BE17" s="68">
        <v>3</v>
      </c>
      <c r="BF17" s="28">
        <v>5.7</v>
      </c>
      <c r="BG17" s="26">
        <v>5</v>
      </c>
      <c r="BH17" s="27"/>
      <c r="BI17" s="82"/>
      <c r="BJ17" s="82">
        <f t="shared" si="96"/>
        <v>5</v>
      </c>
      <c r="BK17" s="21">
        <f t="shared" si="23"/>
        <v>5.3</v>
      </c>
      <c r="BL17" s="21" t="str">
        <f t="shared" si="24"/>
        <v>5.3</v>
      </c>
      <c r="BM17" s="13" t="str">
        <f t="shared" si="25"/>
        <v>D+</v>
      </c>
      <c r="BN17" s="18">
        <f t="shared" si="26"/>
        <v>1.5</v>
      </c>
      <c r="BO17" s="15" t="str">
        <f t="shared" si="27"/>
        <v>1.5</v>
      </c>
      <c r="BP17" s="19">
        <v>2</v>
      </c>
      <c r="BQ17" s="68">
        <v>2</v>
      </c>
      <c r="BR17" s="28">
        <v>5.3</v>
      </c>
      <c r="BS17" s="26">
        <v>8</v>
      </c>
      <c r="BT17" s="27"/>
      <c r="BU17" s="82"/>
      <c r="BV17" s="82">
        <f t="shared" si="97"/>
        <v>8</v>
      </c>
      <c r="BW17" s="21">
        <f t="shared" si="28"/>
        <v>6.9</v>
      </c>
      <c r="BX17" s="21" t="str">
        <f t="shared" si="29"/>
        <v>6.9</v>
      </c>
      <c r="BY17" s="13" t="str">
        <f t="shared" si="30"/>
        <v>C+</v>
      </c>
      <c r="BZ17" s="18">
        <f t="shared" si="31"/>
        <v>2.5</v>
      </c>
      <c r="CA17" s="15" t="str">
        <f t="shared" si="32"/>
        <v>2.5</v>
      </c>
      <c r="CB17" s="19">
        <v>3</v>
      </c>
      <c r="CC17" s="68">
        <v>3</v>
      </c>
      <c r="CD17" s="28">
        <v>6.2</v>
      </c>
      <c r="CE17" s="26">
        <v>6</v>
      </c>
      <c r="CF17" s="27"/>
      <c r="CG17" s="82"/>
      <c r="CH17" s="82">
        <f t="shared" si="98"/>
        <v>6</v>
      </c>
      <c r="CI17" s="21">
        <f t="shared" si="33"/>
        <v>6.1</v>
      </c>
      <c r="CJ17" s="21" t="str">
        <f t="shared" si="34"/>
        <v>6.1</v>
      </c>
      <c r="CK17" s="13" t="str">
        <f t="shared" si="35"/>
        <v>C</v>
      </c>
      <c r="CL17" s="18">
        <f t="shared" si="36"/>
        <v>2</v>
      </c>
      <c r="CM17" s="15" t="str">
        <f t="shared" si="37"/>
        <v>2.0</v>
      </c>
      <c r="CN17" s="19">
        <v>3</v>
      </c>
      <c r="CO17" s="68">
        <v>3</v>
      </c>
      <c r="CP17" s="69">
        <f t="shared" si="38"/>
        <v>17</v>
      </c>
      <c r="CQ17" s="22">
        <f t="shared" si="39"/>
        <v>6.4823529411764707</v>
      </c>
      <c r="CR17" s="24" t="str">
        <f t="shared" si="40"/>
        <v>6.48</v>
      </c>
      <c r="CS17" s="22">
        <f t="shared" si="41"/>
        <v>2.1470588235294117</v>
      </c>
      <c r="CT17" s="24" t="str">
        <f t="shared" si="42"/>
        <v>2.15</v>
      </c>
      <c r="CU17" s="77" t="str">
        <f t="shared" si="43"/>
        <v>Lên lớp</v>
      </c>
      <c r="CV17" s="77">
        <f t="shared" si="44"/>
        <v>17</v>
      </c>
      <c r="CW17" s="22">
        <f t="shared" si="99"/>
        <v>6.4823529411764707</v>
      </c>
      <c r="CX17" s="77" t="str">
        <f t="shared" si="45"/>
        <v>6.48</v>
      </c>
      <c r="CY17" s="22">
        <f t="shared" si="100"/>
        <v>2.1470588235294117</v>
      </c>
      <c r="CZ17" s="77" t="str">
        <f t="shared" si="46"/>
        <v>2.15</v>
      </c>
      <c r="DA17" s="28">
        <v>7.2</v>
      </c>
      <c r="DB17" s="26">
        <v>5</v>
      </c>
      <c r="DC17" s="27"/>
      <c r="DD17" s="82"/>
      <c r="DE17" s="82">
        <f t="shared" si="101"/>
        <v>5</v>
      </c>
      <c r="DF17" s="21">
        <f t="shared" si="102"/>
        <v>5.9</v>
      </c>
      <c r="DG17" s="21" t="str">
        <f t="shared" si="103"/>
        <v>5.9</v>
      </c>
      <c r="DH17" s="13" t="str">
        <f t="shared" si="104"/>
        <v>C</v>
      </c>
      <c r="DI17" s="18">
        <f t="shared" si="105"/>
        <v>2</v>
      </c>
      <c r="DJ17" s="15" t="str">
        <f t="shared" si="106"/>
        <v>2.0</v>
      </c>
      <c r="DK17" s="19">
        <v>1.5</v>
      </c>
      <c r="DL17" s="68">
        <v>1.5</v>
      </c>
      <c r="DM17" s="28">
        <v>8</v>
      </c>
      <c r="DN17" s="26">
        <v>8</v>
      </c>
      <c r="DO17" s="27"/>
      <c r="DP17" s="82"/>
      <c r="DQ17" s="82">
        <f t="shared" si="107"/>
        <v>8</v>
      </c>
      <c r="DR17" s="21">
        <f t="shared" si="108"/>
        <v>8</v>
      </c>
      <c r="DS17" s="21" t="str">
        <f t="shared" si="109"/>
        <v>8.0</v>
      </c>
      <c r="DT17" s="13" t="str">
        <f t="shared" si="110"/>
        <v>B+</v>
      </c>
      <c r="DU17" s="18">
        <f t="shared" si="111"/>
        <v>3.5</v>
      </c>
      <c r="DV17" s="15" t="str">
        <f t="shared" si="112"/>
        <v>3.5</v>
      </c>
      <c r="DW17" s="19">
        <v>1.5</v>
      </c>
      <c r="DX17" s="68">
        <v>1.5</v>
      </c>
      <c r="DY17" s="21">
        <f t="shared" si="113"/>
        <v>6.95</v>
      </c>
      <c r="DZ17" s="21" t="str">
        <f t="shared" si="114"/>
        <v>7.0</v>
      </c>
      <c r="EA17" s="13" t="str">
        <f t="shared" si="115"/>
        <v>C+</v>
      </c>
      <c r="EB17" s="18">
        <f t="shared" si="116"/>
        <v>2.5</v>
      </c>
      <c r="EC17" s="18" t="str">
        <f t="shared" si="117"/>
        <v>2.5</v>
      </c>
      <c r="ED17" s="19">
        <v>3</v>
      </c>
      <c r="EE17" s="152">
        <v>3</v>
      </c>
      <c r="EF17" s="28">
        <v>5.8</v>
      </c>
      <c r="EG17" s="28">
        <v>3</v>
      </c>
      <c r="EH17" s="28">
        <v>5</v>
      </c>
      <c r="EI17" s="27"/>
      <c r="EJ17" s="27">
        <f t="shared" si="118"/>
        <v>5</v>
      </c>
      <c r="EK17" s="21">
        <f t="shared" si="119"/>
        <v>5.3</v>
      </c>
      <c r="EL17" s="21" t="str">
        <f t="shared" si="120"/>
        <v>5.3</v>
      </c>
      <c r="EM17" s="13" t="str">
        <f t="shared" si="121"/>
        <v>D+</v>
      </c>
      <c r="EN17" s="18">
        <f t="shared" si="122"/>
        <v>1.5</v>
      </c>
      <c r="EO17" s="15" t="str">
        <f t="shared" si="123"/>
        <v>1.5</v>
      </c>
      <c r="EP17" s="19">
        <v>3</v>
      </c>
      <c r="EQ17" s="68">
        <v>3</v>
      </c>
      <c r="ER17" s="70">
        <v>5.9</v>
      </c>
      <c r="ES17" s="16">
        <v>6</v>
      </c>
      <c r="ET17" s="17"/>
      <c r="EU17" s="82"/>
      <c r="EV17" s="82">
        <f t="shared" si="124"/>
        <v>6</v>
      </c>
      <c r="EW17" s="21">
        <f t="shared" si="125"/>
        <v>6</v>
      </c>
      <c r="EX17" s="21" t="str">
        <f t="shared" si="126"/>
        <v>6.0</v>
      </c>
      <c r="EY17" s="13" t="str">
        <f t="shared" si="127"/>
        <v>C</v>
      </c>
      <c r="EZ17" s="18">
        <f t="shared" si="128"/>
        <v>2</v>
      </c>
      <c r="FA17" s="15" t="str">
        <f t="shared" si="129"/>
        <v>2.0</v>
      </c>
      <c r="FB17" s="19">
        <v>3</v>
      </c>
      <c r="FC17" s="68">
        <v>3</v>
      </c>
      <c r="FD17" s="70">
        <v>5</v>
      </c>
      <c r="FE17" s="16">
        <v>5</v>
      </c>
      <c r="FF17" s="17"/>
      <c r="FG17" s="82"/>
      <c r="FH17" s="82">
        <f t="shared" si="130"/>
        <v>5</v>
      </c>
      <c r="FI17" s="21">
        <f t="shared" si="131"/>
        <v>5</v>
      </c>
      <c r="FJ17" s="21" t="str">
        <f t="shared" si="132"/>
        <v>5.0</v>
      </c>
      <c r="FK17" s="13" t="str">
        <f t="shared" si="133"/>
        <v>D+</v>
      </c>
      <c r="FL17" s="18">
        <f t="shared" si="134"/>
        <v>1.5</v>
      </c>
      <c r="FM17" s="15" t="str">
        <f t="shared" si="135"/>
        <v>1.5</v>
      </c>
      <c r="FN17" s="19">
        <v>2</v>
      </c>
      <c r="FO17" s="68">
        <v>2</v>
      </c>
      <c r="FP17" s="70">
        <v>6.1</v>
      </c>
      <c r="FQ17" s="16">
        <v>5</v>
      </c>
      <c r="FR17" s="17"/>
      <c r="FS17" s="82"/>
      <c r="FT17" s="82">
        <f t="shared" si="136"/>
        <v>5</v>
      </c>
      <c r="FU17" s="21">
        <f t="shared" si="137"/>
        <v>5.4</v>
      </c>
      <c r="FV17" s="21" t="str">
        <f t="shared" si="138"/>
        <v>5.4</v>
      </c>
      <c r="FW17" s="13" t="str">
        <f t="shared" si="139"/>
        <v>D+</v>
      </c>
      <c r="FX17" s="18">
        <f t="shared" si="140"/>
        <v>1.5</v>
      </c>
      <c r="FY17" s="15" t="str">
        <f t="shared" si="141"/>
        <v>1.5</v>
      </c>
      <c r="FZ17" s="19">
        <v>3</v>
      </c>
      <c r="GA17" s="68">
        <v>3</v>
      </c>
      <c r="GB17" s="28">
        <v>6.2</v>
      </c>
      <c r="GC17" s="26">
        <v>2</v>
      </c>
      <c r="GD17" s="27">
        <v>6</v>
      </c>
      <c r="GE17" s="82"/>
      <c r="GF17" s="82">
        <f t="shared" si="142"/>
        <v>6</v>
      </c>
      <c r="GG17" s="21">
        <f t="shared" si="143"/>
        <v>6.1</v>
      </c>
      <c r="GH17" s="21" t="str">
        <f t="shared" si="163"/>
        <v>6.1</v>
      </c>
      <c r="GI17" s="13" t="str">
        <f t="shared" si="144"/>
        <v>C</v>
      </c>
      <c r="GJ17" s="18">
        <f t="shared" si="145"/>
        <v>2</v>
      </c>
      <c r="GK17" s="15" t="str">
        <f t="shared" si="146"/>
        <v>2.0</v>
      </c>
      <c r="GL17" s="19">
        <v>2</v>
      </c>
      <c r="GM17" s="68">
        <v>2</v>
      </c>
      <c r="GN17" s="28">
        <v>7.3</v>
      </c>
      <c r="GO17" s="26">
        <v>7</v>
      </c>
      <c r="GP17" s="27"/>
      <c r="GQ17" s="27"/>
      <c r="GR17" s="27">
        <f t="shared" si="147"/>
        <v>7</v>
      </c>
      <c r="GS17" s="21">
        <f t="shared" si="148"/>
        <v>7.1</v>
      </c>
      <c r="GT17" s="21" t="str">
        <f t="shared" si="149"/>
        <v>7.1</v>
      </c>
      <c r="GU17" s="13" t="str">
        <f t="shared" si="150"/>
        <v>B</v>
      </c>
      <c r="GV17" s="18">
        <f t="shared" si="151"/>
        <v>3</v>
      </c>
      <c r="GW17" s="15" t="str">
        <f t="shared" si="152"/>
        <v>3.0</v>
      </c>
      <c r="GX17" s="19">
        <v>2</v>
      </c>
      <c r="GY17" s="68">
        <v>2</v>
      </c>
      <c r="GZ17" s="69">
        <f t="shared" si="153"/>
        <v>18</v>
      </c>
      <c r="HA17" s="22">
        <f t="shared" si="154"/>
        <v>5.9638888888888886</v>
      </c>
      <c r="HB17" s="24" t="str">
        <f t="shared" si="155"/>
        <v>5.96</v>
      </c>
      <c r="HC17" s="22">
        <f t="shared" si="156"/>
        <v>2.0138888888888888</v>
      </c>
      <c r="HD17" s="24" t="str">
        <f t="shared" si="157"/>
        <v>2.01</v>
      </c>
    </row>
    <row r="18" spans="1:212" s="4" customFormat="1" ht="28.5">
      <c r="A18" s="2">
        <v>17</v>
      </c>
      <c r="B18" s="5" t="s">
        <v>320</v>
      </c>
      <c r="C18" s="6" t="s">
        <v>362</v>
      </c>
      <c r="D18" s="7" t="s">
        <v>363</v>
      </c>
      <c r="E18" s="8" t="s">
        <v>70</v>
      </c>
      <c r="F18" s="3"/>
      <c r="G18" s="10" t="s">
        <v>297</v>
      </c>
      <c r="H18" s="36" t="s">
        <v>89</v>
      </c>
      <c r="I18" s="36" t="s">
        <v>200</v>
      </c>
      <c r="J18" s="138"/>
      <c r="K18" s="21" t="str">
        <f t="shared" si="0"/>
        <v>0.0</v>
      </c>
      <c r="L18" s="13" t="str">
        <f t="shared" si="158"/>
        <v>F</v>
      </c>
      <c r="M18" s="14">
        <f t="shared" si="159"/>
        <v>0</v>
      </c>
      <c r="N18" s="15" t="str">
        <f t="shared" si="3"/>
        <v>0.0</v>
      </c>
      <c r="O18" s="19">
        <v>2</v>
      </c>
      <c r="P18" s="12">
        <v>6</v>
      </c>
      <c r="Q18" s="21" t="str">
        <f t="shared" si="4"/>
        <v>6.0</v>
      </c>
      <c r="R18" s="13" t="str">
        <f t="shared" si="160"/>
        <v>C</v>
      </c>
      <c r="S18" s="14">
        <f t="shared" si="161"/>
        <v>2</v>
      </c>
      <c r="T18" s="15" t="str">
        <f t="shared" si="7"/>
        <v>2.0</v>
      </c>
      <c r="U18" s="19">
        <v>3</v>
      </c>
      <c r="V18" s="42">
        <v>2</v>
      </c>
      <c r="W18" s="99"/>
      <c r="X18" s="30"/>
      <c r="Y18" s="30"/>
      <c r="Z18" s="82">
        <f t="shared" si="93"/>
        <v>0</v>
      </c>
      <c r="AA18" s="21">
        <f t="shared" si="8"/>
        <v>0.8</v>
      </c>
      <c r="AB18" s="21" t="str">
        <f t="shared" si="9"/>
        <v>0.8</v>
      </c>
      <c r="AC18" s="13" t="str">
        <f t="shared" si="10"/>
        <v>F</v>
      </c>
      <c r="AD18" s="18">
        <f t="shared" si="162"/>
        <v>0</v>
      </c>
      <c r="AE18" s="15" t="str">
        <f t="shared" si="12"/>
        <v>0.0</v>
      </c>
      <c r="AF18" s="19">
        <v>4</v>
      </c>
      <c r="AG18" s="68"/>
      <c r="AH18" s="28">
        <v>7</v>
      </c>
      <c r="AI18" s="26">
        <v>6</v>
      </c>
      <c r="AJ18" s="27"/>
      <c r="AK18" s="82"/>
      <c r="AL18" s="82">
        <f t="shared" si="94"/>
        <v>6</v>
      </c>
      <c r="AM18" s="21">
        <f t="shared" si="13"/>
        <v>6.4</v>
      </c>
      <c r="AN18" s="21" t="str">
        <f t="shared" si="14"/>
        <v>6.4</v>
      </c>
      <c r="AO18" s="13" t="str">
        <f t="shared" si="15"/>
        <v>C</v>
      </c>
      <c r="AP18" s="18">
        <f t="shared" si="16"/>
        <v>2</v>
      </c>
      <c r="AQ18" s="15" t="str">
        <f t="shared" si="17"/>
        <v>2.0</v>
      </c>
      <c r="AR18" s="19">
        <v>2</v>
      </c>
      <c r="AS18" s="68">
        <v>2</v>
      </c>
      <c r="AT18" s="42">
        <v>1</v>
      </c>
      <c r="AU18" s="99"/>
      <c r="AV18" s="30"/>
      <c r="AW18" s="30"/>
      <c r="AX18" s="82">
        <f t="shared" si="95"/>
        <v>0</v>
      </c>
      <c r="AY18" s="21">
        <f t="shared" si="18"/>
        <v>0.4</v>
      </c>
      <c r="AZ18" s="21" t="str">
        <f t="shared" si="19"/>
        <v>0.4</v>
      </c>
      <c r="BA18" s="13" t="str">
        <f t="shared" si="20"/>
        <v>F</v>
      </c>
      <c r="BB18" s="18">
        <f t="shared" si="21"/>
        <v>0</v>
      </c>
      <c r="BC18" s="15" t="str">
        <f t="shared" si="22"/>
        <v>0.0</v>
      </c>
      <c r="BD18" s="19">
        <v>3</v>
      </c>
      <c r="BE18" s="68"/>
      <c r="BF18" s="42">
        <v>1.1000000000000001</v>
      </c>
      <c r="BG18" s="99"/>
      <c r="BH18" s="30"/>
      <c r="BI18" s="30"/>
      <c r="BJ18" s="82">
        <f t="shared" si="96"/>
        <v>0</v>
      </c>
      <c r="BK18" s="21">
        <f t="shared" si="23"/>
        <v>0.4</v>
      </c>
      <c r="BL18" s="21" t="str">
        <f t="shared" si="24"/>
        <v>0.4</v>
      </c>
      <c r="BM18" s="13" t="str">
        <f t="shared" si="25"/>
        <v>F</v>
      </c>
      <c r="BN18" s="18">
        <f t="shared" si="26"/>
        <v>0</v>
      </c>
      <c r="BO18" s="15" t="str">
        <f t="shared" si="27"/>
        <v>0.0</v>
      </c>
      <c r="BP18" s="19">
        <v>2</v>
      </c>
      <c r="BQ18" s="68"/>
      <c r="BR18" s="108">
        <v>5.7</v>
      </c>
      <c r="BS18" s="109">
        <v>1</v>
      </c>
      <c r="BT18" s="110">
        <v>6</v>
      </c>
      <c r="BU18" s="110"/>
      <c r="BV18" s="82">
        <f t="shared" si="97"/>
        <v>6</v>
      </c>
      <c r="BW18" s="21">
        <f t="shared" si="28"/>
        <v>5.9</v>
      </c>
      <c r="BX18" s="21" t="str">
        <f t="shared" si="29"/>
        <v>5.9</v>
      </c>
      <c r="BY18" s="13" t="str">
        <f t="shared" si="30"/>
        <v>C</v>
      </c>
      <c r="BZ18" s="18">
        <f t="shared" si="31"/>
        <v>2</v>
      </c>
      <c r="CA18" s="15" t="str">
        <f t="shared" si="32"/>
        <v>2.0</v>
      </c>
      <c r="CB18" s="19">
        <v>3</v>
      </c>
      <c r="CC18" s="68">
        <v>3</v>
      </c>
      <c r="CD18" s="28">
        <v>5.7</v>
      </c>
      <c r="CE18" s="26">
        <v>4</v>
      </c>
      <c r="CF18" s="27">
        <v>7</v>
      </c>
      <c r="CG18" s="82"/>
      <c r="CH18" s="82">
        <f t="shared" si="98"/>
        <v>7</v>
      </c>
      <c r="CI18" s="21">
        <f t="shared" si="33"/>
        <v>6.5</v>
      </c>
      <c r="CJ18" s="21" t="str">
        <f t="shared" si="34"/>
        <v>6.5</v>
      </c>
      <c r="CK18" s="13" t="str">
        <f t="shared" si="35"/>
        <v>C+</v>
      </c>
      <c r="CL18" s="18">
        <f t="shared" si="36"/>
        <v>2.5</v>
      </c>
      <c r="CM18" s="15" t="str">
        <f t="shared" si="37"/>
        <v>2.5</v>
      </c>
      <c r="CN18" s="19">
        <v>3</v>
      </c>
      <c r="CO18" s="68">
        <v>3</v>
      </c>
      <c r="CP18" s="69">
        <f t="shared" si="38"/>
        <v>17</v>
      </c>
      <c r="CQ18" s="22">
        <f t="shared" si="39"/>
        <v>3.2470588235294118</v>
      </c>
      <c r="CR18" s="24" t="str">
        <f t="shared" si="40"/>
        <v>3.25</v>
      </c>
      <c r="CS18" s="22">
        <f t="shared" si="41"/>
        <v>1.0294117647058822</v>
      </c>
      <c r="CT18" s="24" t="str">
        <f t="shared" si="42"/>
        <v>1.03</v>
      </c>
      <c r="CU18" s="77" t="str">
        <f t="shared" si="43"/>
        <v>Cảnh báo KQHT</v>
      </c>
      <c r="CV18" s="77">
        <f t="shared" si="44"/>
        <v>8</v>
      </c>
      <c r="CW18" s="22">
        <f t="shared" si="99"/>
        <v>6.25</v>
      </c>
      <c r="CX18" s="77" t="str">
        <f t="shared" si="45"/>
        <v>6.25</v>
      </c>
      <c r="CY18" s="22">
        <f t="shared" si="100"/>
        <v>2.1875</v>
      </c>
      <c r="CZ18" s="77" t="str">
        <f t="shared" si="46"/>
        <v>2.19</v>
      </c>
      <c r="DA18" s="42">
        <v>2.4</v>
      </c>
      <c r="DB18" s="99"/>
      <c r="DC18" s="30"/>
      <c r="DD18" s="30"/>
      <c r="DE18" s="82">
        <f t="shared" si="101"/>
        <v>0</v>
      </c>
      <c r="DF18" s="21">
        <f t="shared" si="102"/>
        <v>1</v>
      </c>
      <c r="DG18" s="21" t="str">
        <f t="shared" si="103"/>
        <v>1.0</v>
      </c>
      <c r="DH18" s="13" t="str">
        <f t="shared" si="104"/>
        <v>F</v>
      </c>
      <c r="DI18" s="18">
        <f t="shared" si="105"/>
        <v>0</v>
      </c>
      <c r="DJ18" s="15" t="str">
        <f t="shared" si="106"/>
        <v>0.0</v>
      </c>
      <c r="DK18" s="19">
        <v>1.5</v>
      </c>
      <c r="DL18" s="68">
        <v>1.5</v>
      </c>
      <c r="DM18" s="28">
        <v>5</v>
      </c>
      <c r="DN18" s="26">
        <v>6</v>
      </c>
      <c r="DO18" s="27"/>
      <c r="DP18" s="82"/>
      <c r="DQ18" s="82">
        <f t="shared" si="107"/>
        <v>6</v>
      </c>
      <c r="DR18" s="21">
        <f t="shared" si="108"/>
        <v>5.6</v>
      </c>
      <c r="DS18" s="21" t="str">
        <f t="shared" si="109"/>
        <v>5.6</v>
      </c>
      <c r="DT18" s="13" t="str">
        <f t="shared" si="110"/>
        <v>C</v>
      </c>
      <c r="DU18" s="18">
        <f t="shared" si="111"/>
        <v>2</v>
      </c>
      <c r="DV18" s="15" t="str">
        <f t="shared" si="112"/>
        <v>2.0</v>
      </c>
      <c r="DW18" s="19">
        <v>1.5</v>
      </c>
      <c r="DX18" s="68">
        <v>1.5</v>
      </c>
      <c r="DY18" s="21">
        <f t="shared" si="113"/>
        <v>3.3</v>
      </c>
      <c r="DZ18" s="21" t="str">
        <f t="shared" si="114"/>
        <v>3.3</v>
      </c>
      <c r="EA18" s="13" t="str">
        <f t="shared" si="115"/>
        <v>F</v>
      </c>
      <c r="EB18" s="18">
        <f t="shared" si="116"/>
        <v>0</v>
      </c>
      <c r="EC18" s="18" t="str">
        <f t="shared" si="117"/>
        <v>0.0</v>
      </c>
      <c r="ED18" s="19">
        <v>3</v>
      </c>
      <c r="EE18" s="152">
        <v>3</v>
      </c>
      <c r="EF18" s="42"/>
      <c r="EG18" s="42"/>
      <c r="EH18" s="30"/>
      <c r="EI18" s="30"/>
      <c r="EJ18" s="30">
        <f t="shared" si="118"/>
        <v>0</v>
      </c>
      <c r="EK18" s="21">
        <f t="shared" si="119"/>
        <v>0</v>
      </c>
      <c r="EL18" s="21" t="str">
        <f t="shared" si="120"/>
        <v>0.0</v>
      </c>
      <c r="EM18" s="13" t="str">
        <f t="shared" si="121"/>
        <v>F</v>
      </c>
      <c r="EN18" s="18">
        <f t="shared" si="122"/>
        <v>0</v>
      </c>
      <c r="EO18" s="15" t="str">
        <f t="shared" si="123"/>
        <v>0.0</v>
      </c>
      <c r="EP18" s="19">
        <v>3</v>
      </c>
      <c r="EQ18" s="68">
        <v>3</v>
      </c>
      <c r="ER18" s="42">
        <v>0</v>
      </c>
      <c r="ES18" s="99"/>
      <c r="ET18" s="30"/>
      <c r="EU18" s="30"/>
      <c r="EV18" s="30">
        <f t="shared" si="124"/>
        <v>0</v>
      </c>
      <c r="EW18" s="21">
        <f t="shared" si="125"/>
        <v>0</v>
      </c>
      <c r="EX18" s="21" t="str">
        <f t="shared" si="126"/>
        <v>0.0</v>
      </c>
      <c r="EY18" s="13" t="str">
        <f t="shared" si="127"/>
        <v>F</v>
      </c>
      <c r="EZ18" s="18">
        <f t="shared" si="128"/>
        <v>0</v>
      </c>
      <c r="FA18" s="15" t="str">
        <f t="shared" si="129"/>
        <v>0.0</v>
      </c>
      <c r="FB18" s="19">
        <v>3</v>
      </c>
      <c r="FC18" s="68">
        <v>3</v>
      </c>
      <c r="FD18" s="42">
        <v>0</v>
      </c>
      <c r="FE18" s="99"/>
      <c r="FF18" s="30"/>
      <c r="FG18" s="30"/>
      <c r="FH18" s="82">
        <f t="shared" si="130"/>
        <v>0</v>
      </c>
      <c r="FI18" s="21">
        <f t="shared" si="131"/>
        <v>0</v>
      </c>
      <c r="FJ18" s="21" t="str">
        <f t="shared" si="132"/>
        <v>0.0</v>
      </c>
      <c r="FK18" s="13" t="str">
        <f t="shared" si="133"/>
        <v>F</v>
      </c>
      <c r="FL18" s="18">
        <f t="shared" si="134"/>
        <v>0</v>
      </c>
      <c r="FM18" s="15" t="str">
        <f t="shared" si="135"/>
        <v>0.0</v>
      </c>
      <c r="FN18" s="19">
        <v>2</v>
      </c>
      <c r="FO18" s="68">
        <v>2</v>
      </c>
      <c r="FP18" s="42">
        <v>0</v>
      </c>
      <c r="FQ18" s="99"/>
      <c r="FR18" s="30"/>
      <c r="FS18" s="30"/>
      <c r="FT18" s="30">
        <f t="shared" si="136"/>
        <v>0</v>
      </c>
      <c r="FU18" s="21">
        <f t="shared" si="137"/>
        <v>0</v>
      </c>
      <c r="FV18" s="21" t="str">
        <f t="shared" si="138"/>
        <v>0.0</v>
      </c>
      <c r="FW18" s="13" t="str">
        <f t="shared" si="139"/>
        <v>F</v>
      </c>
      <c r="FX18" s="18">
        <f t="shared" si="140"/>
        <v>0</v>
      </c>
      <c r="FY18" s="15" t="str">
        <f t="shared" si="141"/>
        <v>0.0</v>
      </c>
      <c r="FZ18" s="19">
        <v>3</v>
      </c>
      <c r="GA18" s="68">
        <v>3</v>
      </c>
      <c r="GB18" s="42"/>
      <c r="GC18" s="99"/>
      <c r="GD18" s="30"/>
      <c r="GE18" s="30"/>
      <c r="GF18" s="30">
        <f t="shared" si="142"/>
        <v>0</v>
      </c>
      <c r="GG18" s="21">
        <f t="shared" si="143"/>
        <v>0</v>
      </c>
      <c r="GH18" s="21" t="str">
        <f t="shared" si="163"/>
        <v>0.0</v>
      </c>
      <c r="GI18" s="13" t="str">
        <f t="shared" si="144"/>
        <v>F</v>
      </c>
      <c r="GJ18" s="18">
        <f t="shared" si="145"/>
        <v>0</v>
      </c>
      <c r="GK18" s="15" t="str">
        <f t="shared" si="146"/>
        <v>0.0</v>
      </c>
      <c r="GL18" s="19">
        <v>2</v>
      </c>
      <c r="GM18" s="68">
        <v>2</v>
      </c>
      <c r="GN18" s="42">
        <v>0</v>
      </c>
      <c r="GO18" s="99"/>
      <c r="GP18" s="30"/>
      <c r="GQ18" s="30"/>
      <c r="GR18" s="30">
        <f t="shared" si="147"/>
        <v>0</v>
      </c>
      <c r="GS18" s="21">
        <f t="shared" si="148"/>
        <v>0</v>
      </c>
      <c r="GT18" s="21" t="str">
        <f t="shared" si="149"/>
        <v>0.0</v>
      </c>
      <c r="GU18" s="13" t="str">
        <f t="shared" si="150"/>
        <v>F</v>
      </c>
      <c r="GV18" s="18">
        <f t="shared" si="151"/>
        <v>0</v>
      </c>
      <c r="GW18" s="15" t="str">
        <f t="shared" si="152"/>
        <v>0.0</v>
      </c>
      <c r="GX18" s="19">
        <v>2</v>
      </c>
      <c r="GY18" s="68">
        <v>2</v>
      </c>
      <c r="GZ18" s="69">
        <f t="shared" si="153"/>
        <v>18</v>
      </c>
      <c r="HA18" s="22">
        <f t="shared" si="154"/>
        <v>0.54999999999999993</v>
      </c>
      <c r="HB18" s="24" t="str">
        <f t="shared" si="155"/>
        <v>0.55</v>
      </c>
      <c r="HC18" s="22">
        <f t="shared" si="156"/>
        <v>0.16666666666666666</v>
      </c>
      <c r="HD18" s="24" t="str">
        <f t="shared" si="157"/>
        <v>0.17</v>
      </c>
    </row>
    <row r="19" spans="1:212" s="4" customFormat="1" ht="28.5">
      <c r="A19" s="2">
        <v>18</v>
      </c>
      <c r="B19" s="5" t="s">
        <v>320</v>
      </c>
      <c r="C19" s="6" t="s">
        <v>364</v>
      </c>
      <c r="D19" s="7" t="s">
        <v>365</v>
      </c>
      <c r="E19" s="8" t="s">
        <v>366</v>
      </c>
      <c r="F19" s="3"/>
      <c r="G19" s="10" t="s">
        <v>429</v>
      </c>
      <c r="H19" s="36" t="s">
        <v>89</v>
      </c>
      <c r="I19" s="36" t="s">
        <v>199</v>
      </c>
      <c r="J19" s="138">
        <v>7.9</v>
      </c>
      <c r="K19" s="21" t="str">
        <f t="shared" si="0"/>
        <v>7.9</v>
      </c>
      <c r="L19" s="13" t="str">
        <f t="shared" si="158"/>
        <v>B</v>
      </c>
      <c r="M19" s="14">
        <f t="shared" si="159"/>
        <v>3</v>
      </c>
      <c r="N19" s="15" t="str">
        <f t="shared" si="3"/>
        <v>3.0</v>
      </c>
      <c r="O19" s="19">
        <v>2</v>
      </c>
      <c r="P19" s="181" t="s">
        <v>1303</v>
      </c>
      <c r="Q19" s="185" t="str">
        <f t="shared" si="4"/>
        <v>R</v>
      </c>
      <c r="R19" s="186" t="s">
        <v>1303</v>
      </c>
      <c r="S19" s="188">
        <f t="shared" si="161"/>
        <v>0</v>
      </c>
      <c r="T19" s="187" t="str">
        <f t="shared" si="7"/>
        <v>0.0</v>
      </c>
      <c r="U19" s="189">
        <v>3</v>
      </c>
      <c r="V19" s="28">
        <v>7.8</v>
      </c>
      <c r="W19" s="26">
        <v>8</v>
      </c>
      <c r="X19" s="27"/>
      <c r="Y19" s="82"/>
      <c r="Z19" s="82">
        <f t="shared" si="93"/>
        <v>8</v>
      </c>
      <c r="AA19" s="21">
        <f t="shared" si="8"/>
        <v>7.9</v>
      </c>
      <c r="AB19" s="21" t="str">
        <f t="shared" si="9"/>
        <v>7.9</v>
      </c>
      <c r="AC19" s="13" t="str">
        <f t="shared" si="10"/>
        <v>B</v>
      </c>
      <c r="AD19" s="18">
        <f t="shared" si="162"/>
        <v>3</v>
      </c>
      <c r="AE19" s="15" t="str">
        <f t="shared" si="12"/>
        <v>3.0</v>
      </c>
      <c r="AF19" s="19">
        <v>4</v>
      </c>
      <c r="AG19" s="68">
        <v>4</v>
      </c>
      <c r="AH19" s="28">
        <v>6.7</v>
      </c>
      <c r="AI19" s="26">
        <v>9</v>
      </c>
      <c r="AJ19" s="27"/>
      <c r="AK19" s="82"/>
      <c r="AL19" s="82">
        <f t="shared" si="94"/>
        <v>9</v>
      </c>
      <c r="AM19" s="21">
        <f t="shared" si="13"/>
        <v>8.1</v>
      </c>
      <c r="AN19" s="21" t="str">
        <f t="shared" si="14"/>
        <v>8.1</v>
      </c>
      <c r="AO19" s="13" t="str">
        <f t="shared" si="15"/>
        <v>B+</v>
      </c>
      <c r="AP19" s="18">
        <f t="shared" si="16"/>
        <v>3.5</v>
      </c>
      <c r="AQ19" s="15" t="str">
        <f t="shared" si="17"/>
        <v>3.5</v>
      </c>
      <c r="AR19" s="19">
        <v>2</v>
      </c>
      <c r="AS19" s="68">
        <v>2</v>
      </c>
      <c r="AT19" s="28">
        <v>7.2</v>
      </c>
      <c r="AU19" s="26">
        <v>7</v>
      </c>
      <c r="AV19" s="27"/>
      <c r="AW19" s="82"/>
      <c r="AX19" s="82">
        <f t="shared" si="95"/>
        <v>7</v>
      </c>
      <c r="AY19" s="21">
        <f t="shared" si="18"/>
        <v>7.1</v>
      </c>
      <c r="AZ19" s="21" t="str">
        <f t="shared" si="19"/>
        <v>7.1</v>
      </c>
      <c r="BA19" s="13" t="str">
        <f t="shared" si="20"/>
        <v>B</v>
      </c>
      <c r="BB19" s="18">
        <f t="shared" si="21"/>
        <v>3</v>
      </c>
      <c r="BC19" s="15" t="str">
        <f t="shared" si="22"/>
        <v>3.0</v>
      </c>
      <c r="BD19" s="19">
        <v>3</v>
      </c>
      <c r="BE19" s="68">
        <v>3</v>
      </c>
      <c r="BF19" s="28">
        <v>6.3</v>
      </c>
      <c r="BG19" s="26">
        <v>6</v>
      </c>
      <c r="BH19" s="27"/>
      <c r="BI19" s="82"/>
      <c r="BJ19" s="82">
        <f t="shared" si="96"/>
        <v>6</v>
      </c>
      <c r="BK19" s="21">
        <f t="shared" si="23"/>
        <v>6.1</v>
      </c>
      <c r="BL19" s="21" t="str">
        <f t="shared" si="24"/>
        <v>6.1</v>
      </c>
      <c r="BM19" s="13" t="str">
        <f t="shared" si="25"/>
        <v>C</v>
      </c>
      <c r="BN19" s="18">
        <f t="shared" si="26"/>
        <v>2</v>
      </c>
      <c r="BO19" s="15" t="str">
        <f t="shared" si="27"/>
        <v>2.0</v>
      </c>
      <c r="BP19" s="19">
        <v>2</v>
      </c>
      <c r="BQ19" s="68">
        <v>2</v>
      </c>
      <c r="BR19" s="28">
        <v>7.3</v>
      </c>
      <c r="BS19" s="26">
        <v>9</v>
      </c>
      <c r="BT19" s="27"/>
      <c r="BU19" s="82"/>
      <c r="BV19" s="82">
        <f t="shared" si="97"/>
        <v>9</v>
      </c>
      <c r="BW19" s="21">
        <f t="shared" si="28"/>
        <v>8.3000000000000007</v>
      </c>
      <c r="BX19" s="21" t="str">
        <f t="shared" si="29"/>
        <v>8.3</v>
      </c>
      <c r="BY19" s="13" t="str">
        <f t="shared" si="30"/>
        <v>B+</v>
      </c>
      <c r="BZ19" s="18">
        <f t="shared" si="31"/>
        <v>3.5</v>
      </c>
      <c r="CA19" s="15" t="str">
        <f t="shared" si="32"/>
        <v>3.5</v>
      </c>
      <c r="CB19" s="19">
        <v>3</v>
      </c>
      <c r="CC19" s="68">
        <v>3</v>
      </c>
      <c r="CD19" s="28">
        <v>7.7</v>
      </c>
      <c r="CE19" s="26">
        <v>8</v>
      </c>
      <c r="CF19" s="27"/>
      <c r="CG19" s="82"/>
      <c r="CH19" s="82">
        <f t="shared" si="98"/>
        <v>8</v>
      </c>
      <c r="CI19" s="21">
        <f t="shared" si="33"/>
        <v>7.9</v>
      </c>
      <c r="CJ19" s="21" t="str">
        <f t="shared" si="34"/>
        <v>7.9</v>
      </c>
      <c r="CK19" s="13" t="str">
        <f t="shared" si="35"/>
        <v>B</v>
      </c>
      <c r="CL19" s="18">
        <f t="shared" si="36"/>
        <v>3</v>
      </c>
      <c r="CM19" s="15" t="str">
        <f t="shared" si="37"/>
        <v>3.0</v>
      </c>
      <c r="CN19" s="19">
        <v>3</v>
      </c>
      <c r="CO19" s="68">
        <v>3</v>
      </c>
      <c r="CP19" s="69">
        <f t="shared" si="38"/>
        <v>17</v>
      </c>
      <c r="CQ19" s="22">
        <f t="shared" si="39"/>
        <v>7.6411764705882357</v>
      </c>
      <c r="CR19" s="24" t="str">
        <f t="shared" si="40"/>
        <v>7.64</v>
      </c>
      <c r="CS19" s="22">
        <f t="shared" si="41"/>
        <v>3.0294117647058822</v>
      </c>
      <c r="CT19" s="24" t="str">
        <f t="shared" si="42"/>
        <v>3.03</v>
      </c>
      <c r="CU19" s="77" t="str">
        <f t="shared" si="43"/>
        <v>Lên lớp</v>
      </c>
      <c r="CV19" s="77">
        <f t="shared" si="44"/>
        <v>17</v>
      </c>
      <c r="CW19" s="22">
        <f t="shared" si="99"/>
        <v>7.6411764705882357</v>
      </c>
      <c r="CX19" s="77" t="str">
        <f t="shared" si="45"/>
        <v>7.64</v>
      </c>
      <c r="CY19" s="22">
        <f t="shared" si="100"/>
        <v>3.0294117647058822</v>
      </c>
      <c r="CZ19" s="77" t="str">
        <f t="shared" si="46"/>
        <v>3.03</v>
      </c>
      <c r="DA19" s="28">
        <v>7</v>
      </c>
      <c r="DB19" s="26">
        <v>6</v>
      </c>
      <c r="DC19" s="27"/>
      <c r="DD19" s="82"/>
      <c r="DE19" s="82">
        <f t="shared" si="101"/>
        <v>6</v>
      </c>
      <c r="DF19" s="21">
        <f t="shared" si="102"/>
        <v>6.4</v>
      </c>
      <c r="DG19" s="21" t="str">
        <f t="shared" si="103"/>
        <v>6.4</v>
      </c>
      <c r="DH19" s="13" t="str">
        <f t="shared" si="104"/>
        <v>C</v>
      </c>
      <c r="DI19" s="18">
        <f t="shared" si="105"/>
        <v>2</v>
      </c>
      <c r="DJ19" s="15" t="str">
        <f t="shared" si="106"/>
        <v>2.0</v>
      </c>
      <c r="DK19" s="19">
        <v>1.5</v>
      </c>
      <c r="DL19" s="68">
        <v>1.5</v>
      </c>
      <c r="DM19" s="28">
        <v>8</v>
      </c>
      <c r="DN19" s="26">
        <v>5</v>
      </c>
      <c r="DO19" s="27"/>
      <c r="DP19" s="82"/>
      <c r="DQ19" s="82">
        <f t="shared" si="107"/>
        <v>5</v>
      </c>
      <c r="DR19" s="21">
        <f t="shared" si="108"/>
        <v>6.2</v>
      </c>
      <c r="DS19" s="21" t="str">
        <f t="shared" si="109"/>
        <v>6.2</v>
      </c>
      <c r="DT19" s="13" t="str">
        <f t="shared" si="110"/>
        <v>C</v>
      </c>
      <c r="DU19" s="18">
        <f t="shared" si="111"/>
        <v>2</v>
      </c>
      <c r="DV19" s="15" t="str">
        <f t="shared" si="112"/>
        <v>2.0</v>
      </c>
      <c r="DW19" s="19">
        <v>1.5</v>
      </c>
      <c r="DX19" s="68">
        <v>1.5</v>
      </c>
      <c r="DY19" s="21">
        <f t="shared" si="113"/>
        <v>6.3000000000000007</v>
      </c>
      <c r="DZ19" s="21" t="str">
        <f t="shared" si="114"/>
        <v>6.3</v>
      </c>
      <c r="EA19" s="13" t="str">
        <f t="shared" si="115"/>
        <v>C</v>
      </c>
      <c r="EB19" s="18">
        <f t="shared" si="116"/>
        <v>2</v>
      </c>
      <c r="EC19" s="18" t="str">
        <f t="shared" si="117"/>
        <v>2.0</v>
      </c>
      <c r="ED19" s="19">
        <v>3</v>
      </c>
      <c r="EE19" s="152">
        <v>3</v>
      </c>
      <c r="EF19" s="28">
        <v>6.8</v>
      </c>
      <c r="EG19" s="28">
        <v>5</v>
      </c>
      <c r="EH19" s="27"/>
      <c r="EI19" s="27"/>
      <c r="EJ19" s="27">
        <f t="shared" si="118"/>
        <v>5</v>
      </c>
      <c r="EK19" s="21">
        <f t="shared" si="119"/>
        <v>5.7</v>
      </c>
      <c r="EL19" s="21" t="str">
        <f t="shared" si="120"/>
        <v>5.7</v>
      </c>
      <c r="EM19" s="13" t="str">
        <f t="shared" si="121"/>
        <v>C</v>
      </c>
      <c r="EN19" s="18">
        <f t="shared" si="122"/>
        <v>2</v>
      </c>
      <c r="EO19" s="15" t="str">
        <f t="shared" si="123"/>
        <v>2.0</v>
      </c>
      <c r="EP19" s="19">
        <v>3</v>
      </c>
      <c r="EQ19" s="68">
        <v>3</v>
      </c>
      <c r="ER19" s="70">
        <v>6.7</v>
      </c>
      <c r="ES19" s="16">
        <v>7</v>
      </c>
      <c r="ET19" s="17"/>
      <c r="EU19" s="82"/>
      <c r="EV19" s="82">
        <f t="shared" si="124"/>
        <v>7</v>
      </c>
      <c r="EW19" s="21">
        <f t="shared" si="125"/>
        <v>6.9</v>
      </c>
      <c r="EX19" s="21" t="str">
        <f t="shared" si="126"/>
        <v>6.9</v>
      </c>
      <c r="EY19" s="13" t="str">
        <f t="shared" si="127"/>
        <v>C+</v>
      </c>
      <c r="EZ19" s="18">
        <f t="shared" si="128"/>
        <v>2.5</v>
      </c>
      <c r="FA19" s="15" t="str">
        <f t="shared" si="129"/>
        <v>2.5</v>
      </c>
      <c r="FB19" s="19">
        <v>3</v>
      </c>
      <c r="FC19" s="68">
        <v>3</v>
      </c>
      <c r="FD19" s="70">
        <v>6</v>
      </c>
      <c r="FE19" s="16">
        <v>6</v>
      </c>
      <c r="FF19" s="17"/>
      <c r="FG19" s="82"/>
      <c r="FH19" s="82">
        <f t="shared" si="130"/>
        <v>6</v>
      </c>
      <c r="FI19" s="21">
        <f t="shared" si="131"/>
        <v>6</v>
      </c>
      <c r="FJ19" s="21" t="str">
        <f t="shared" si="132"/>
        <v>6.0</v>
      </c>
      <c r="FK19" s="13" t="str">
        <f t="shared" si="133"/>
        <v>C</v>
      </c>
      <c r="FL19" s="18">
        <f t="shared" si="134"/>
        <v>2</v>
      </c>
      <c r="FM19" s="15" t="str">
        <f t="shared" si="135"/>
        <v>2.0</v>
      </c>
      <c r="FN19" s="19">
        <v>2</v>
      </c>
      <c r="FO19" s="68">
        <v>2</v>
      </c>
      <c r="FP19" s="70">
        <v>8.1</v>
      </c>
      <c r="FQ19" s="16">
        <v>8</v>
      </c>
      <c r="FR19" s="17"/>
      <c r="FS19" s="82"/>
      <c r="FT19" s="82">
        <f t="shared" si="136"/>
        <v>8</v>
      </c>
      <c r="FU19" s="21">
        <f t="shared" si="137"/>
        <v>8</v>
      </c>
      <c r="FV19" s="21" t="str">
        <f t="shared" si="138"/>
        <v>8.0</v>
      </c>
      <c r="FW19" s="13" t="str">
        <f t="shared" si="139"/>
        <v>B+</v>
      </c>
      <c r="FX19" s="18">
        <f t="shared" si="140"/>
        <v>3.5</v>
      </c>
      <c r="FY19" s="15" t="str">
        <f t="shared" si="141"/>
        <v>3.5</v>
      </c>
      <c r="FZ19" s="19">
        <v>3</v>
      </c>
      <c r="GA19" s="68">
        <v>3</v>
      </c>
      <c r="GB19" s="28">
        <v>7</v>
      </c>
      <c r="GC19" s="26">
        <v>5</v>
      </c>
      <c r="GD19" s="27"/>
      <c r="GE19" s="82"/>
      <c r="GF19" s="82">
        <f t="shared" si="142"/>
        <v>5</v>
      </c>
      <c r="GG19" s="21">
        <f t="shared" si="143"/>
        <v>5.8</v>
      </c>
      <c r="GH19" s="21" t="str">
        <f t="shared" si="163"/>
        <v>5.8</v>
      </c>
      <c r="GI19" s="13" t="str">
        <f t="shared" si="144"/>
        <v>C</v>
      </c>
      <c r="GJ19" s="18">
        <f t="shared" si="145"/>
        <v>2</v>
      </c>
      <c r="GK19" s="15" t="str">
        <f t="shared" si="146"/>
        <v>2.0</v>
      </c>
      <c r="GL19" s="19">
        <v>2</v>
      </c>
      <c r="GM19" s="68">
        <v>2</v>
      </c>
      <c r="GN19" s="28">
        <v>7.3</v>
      </c>
      <c r="GO19" s="26">
        <v>9</v>
      </c>
      <c r="GP19" s="27"/>
      <c r="GQ19" s="27"/>
      <c r="GR19" s="27">
        <f t="shared" si="147"/>
        <v>9</v>
      </c>
      <c r="GS19" s="21">
        <f t="shared" si="148"/>
        <v>8.3000000000000007</v>
      </c>
      <c r="GT19" s="21" t="str">
        <f t="shared" si="149"/>
        <v>8.3</v>
      </c>
      <c r="GU19" s="13" t="str">
        <f t="shared" si="150"/>
        <v>B+</v>
      </c>
      <c r="GV19" s="18">
        <f t="shared" si="151"/>
        <v>3.5</v>
      </c>
      <c r="GW19" s="15" t="str">
        <f t="shared" si="152"/>
        <v>3.5</v>
      </c>
      <c r="GX19" s="19">
        <v>2</v>
      </c>
      <c r="GY19" s="68">
        <v>2</v>
      </c>
      <c r="GZ19" s="69">
        <f t="shared" si="153"/>
        <v>18</v>
      </c>
      <c r="HA19" s="22">
        <f t="shared" si="154"/>
        <v>6.7166666666666668</v>
      </c>
      <c r="HB19" s="24" t="str">
        <f t="shared" si="155"/>
        <v>6.72</v>
      </c>
      <c r="HC19" s="22">
        <f t="shared" si="156"/>
        <v>2.5</v>
      </c>
      <c r="HD19" s="24" t="str">
        <f t="shared" si="157"/>
        <v>2.50</v>
      </c>
    </row>
    <row r="20" spans="1:212" s="4" customFormat="1" ht="28.5">
      <c r="A20" s="2">
        <v>19</v>
      </c>
      <c r="B20" s="5" t="s">
        <v>320</v>
      </c>
      <c r="C20" s="6" t="s">
        <v>367</v>
      </c>
      <c r="D20" s="7" t="s">
        <v>368</v>
      </c>
      <c r="E20" s="8" t="s">
        <v>369</v>
      </c>
      <c r="F20" s="3"/>
      <c r="G20" s="10" t="s">
        <v>430</v>
      </c>
      <c r="H20" s="36" t="s">
        <v>89</v>
      </c>
      <c r="I20" s="36" t="s">
        <v>198</v>
      </c>
      <c r="J20" s="138">
        <v>7.4</v>
      </c>
      <c r="K20" s="21" t="str">
        <f t="shared" si="0"/>
        <v>7.4</v>
      </c>
      <c r="L20" s="13" t="str">
        <f t="shared" si="158"/>
        <v>B</v>
      </c>
      <c r="M20" s="14">
        <f t="shared" si="159"/>
        <v>3</v>
      </c>
      <c r="N20" s="15" t="str">
        <f t="shared" si="3"/>
        <v>3.0</v>
      </c>
      <c r="O20" s="19">
        <v>2</v>
      </c>
      <c r="P20" s="12">
        <v>6</v>
      </c>
      <c r="Q20" s="21" t="str">
        <f t="shared" si="4"/>
        <v>6.0</v>
      </c>
      <c r="R20" s="13" t="str">
        <f t="shared" si="160"/>
        <v>C</v>
      </c>
      <c r="S20" s="14">
        <f t="shared" si="161"/>
        <v>2</v>
      </c>
      <c r="T20" s="15" t="str">
        <f t="shared" si="7"/>
        <v>2.0</v>
      </c>
      <c r="U20" s="19">
        <v>3</v>
      </c>
      <c r="V20" s="28">
        <v>6.8</v>
      </c>
      <c r="W20" s="26">
        <v>5</v>
      </c>
      <c r="X20" s="27"/>
      <c r="Y20" s="82"/>
      <c r="Z20" s="82">
        <f t="shared" si="93"/>
        <v>5</v>
      </c>
      <c r="AA20" s="21">
        <f t="shared" si="8"/>
        <v>5.7</v>
      </c>
      <c r="AB20" s="21" t="str">
        <f t="shared" si="9"/>
        <v>5.7</v>
      </c>
      <c r="AC20" s="13" t="str">
        <f t="shared" si="10"/>
        <v>C</v>
      </c>
      <c r="AD20" s="18">
        <f t="shared" si="162"/>
        <v>2</v>
      </c>
      <c r="AE20" s="15" t="str">
        <f t="shared" si="12"/>
        <v>2.0</v>
      </c>
      <c r="AF20" s="19">
        <v>4</v>
      </c>
      <c r="AG20" s="68">
        <v>4</v>
      </c>
      <c r="AH20" s="28">
        <v>6.7</v>
      </c>
      <c r="AI20" s="26">
        <v>7</v>
      </c>
      <c r="AJ20" s="27"/>
      <c r="AK20" s="82"/>
      <c r="AL20" s="82">
        <f t="shared" si="94"/>
        <v>7</v>
      </c>
      <c r="AM20" s="21">
        <f t="shared" si="13"/>
        <v>6.9</v>
      </c>
      <c r="AN20" s="21" t="str">
        <f t="shared" si="14"/>
        <v>6.9</v>
      </c>
      <c r="AO20" s="13" t="str">
        <f t="shared" si="15"/>
        <v>C+</v>
      </c>
      <c r="AP20" s="18">
        <f t="shared" si="16"/>
        <v>2.5</v>
      </c>
      <c r="AQ20" s="15" t="str">
        <f t="shared" si="17"/>
        <v>2.5</v>
      </c>
      <c r="AR20" s="19">
        <v>2</v>
      </c>
      <c r="AS20" s="68">
        <v>2</v>
      </c>
      <c r="AT20" s="28">
        <v>6.8</v>
      </c>
      <c r="AU20" s="26">
        <v>4</v>
      </c>
      <c r="AV20" s="27">
        <v>2</v>
      </c>
      <c r="AW20" s="27">
        <v>6</v>
      </c>
      <c r="AX20" s="82">
        <f t="shared" si="95"/>
        <v>6</v>
      </c>
      <c r="AY20" s="21">
        <f t="shared" si="18"/>
        <v>6.3</v>
      </c>
      <c r="AZ20" s="21" t="str">
        <f t="shared" si="19"/>
        <v>6.3</v>
      </c>
      <c r="BA20" s="13" t="str">
        <f t="shared" si="20"/>
        <v>C</v>
      </c>
      <c r="BB20" s="18">
        <f t="shared" si="21"/>
        <v>2</v>
      </c>
      <c r="BC20" s="15" t="str">
        <f t="shared" si="22"/>
        <v>2.0</v>
      </c>
      <c r="BD20" s="19">
        <v>3</v>
      </c>
      <c r="BE20" s="68">
        <v>3</v>
      </c>
      <c r="BF20" s="28">
        <v>6.3</v>
      </c>
      <c r="BG20" s="26">
        <v>6</v>
      </c>
      <c r="BH20" s="27"/>
      <c r="BI20" s="82"/>
      <c r="BJ20" s="82">
        <f t="shared" si="96"/>
        <v>6</v>
      </c>
      <c r="BK20" s="21">
        <f t="shared" si="23"/>
        <v>6.1</v>
      </c>
      <c r="BL20" s="21" t="str">
        <f t="shared" si="24"/>
        <v>6.1</v>
      </c>
      <c r="BM20" s="13" t="str">
        <f t="shared" si="25"/>
        <v>C</v>
      </c>
      <c r="BN20" s="18">
        <f t="shared" si="26"/>
        <v>2</v>
      </c>
      <c r="BO20" s="15" t="str">
        <f t="shared" si="27"/>
        <v>2.0</v>
      </c>
      <c r="BP20" s="19">
        <v>2</v>
      </c>
      <c r="BQ20" s="68">
        <v>2</v>
      </c>
      <c r="BR20" s="28">
        <v>5</v>
      </c>
      <c r="BS20" s="26">
        <v>6</v>
      </c>
      <c r="BT20" s="27"/>
      <c r="BU20" s="82"/>
      <c r="BV20" s="82">
        <f t="shared" si="97"/>
        <v>6</v>
      </c>
      <c r="BW20" s="21">
        <f t="shared" si="28"/>
        <v>5.6</v>
      </c>
      <c r="BX20" s="21" t="str">
        <f t="shared" si="29"/>
        <v>5.6</v>
      </c>
      <c r="BY20" s="13" t="str">
        <f t="shared" si="30"/>
        <v>C</v>
      </c>
      <c r="BZ20" s="18">
        <f t="shared" si="31"/>
        <v>2</v>
      </c>
      <c r="CA20" s="15" t="str">
        <f t="shared" si="32"/>
        <v>2.0</v>
      </c>
      <c r="CB20" s="19">
        <v>3</v>
      </c>
      <c r="CC20" s="68">
        <v>3</v>
      </c>
      <c r="CD20" s="28">
        <v>5.7</v>
      </c>
      <c r="CE20" s="26">
        <v>4</v>
      </c>
      <c r="CF20" s="27">
        <v>6</v>
      </c>
      <c r="CG20" s="82"/>
      <c r="CH20" s="82">
        <f t="shared" si="98"/>
        <v>6</v>
      </c>
      <c r="CI20" s="21">
        <f t="shared" si="33"/>
        <v>5.9</v>
      </c>
      <c r="CJ20" s="21" t="str">
        <f t="shared" si="34"/>
        <v>5.9</v>
      </c>
      <c r="CK20" s="13" t="str">
        <f t="shared" si="35"/>
        <v>C</v>
      </c>
      <c r="CL20" s="18">
        <f t="shared" si="36"/>
        <v>2</v>
      </c>
      <c r="CM20" s="15" t="str">
        <f t="shared" si="37"/>
        <v>2.0</v>
      </c>
      <c r="CN20" s="19">
        <v>3</v>
      </c>
      <c r="CO20" s="68">
        <v>3</v>
      </c>
      <c r="CP20" s="69">
        <f t="shared" si="38"/>
        <v>17</v>
      </c>
      <c r="CQ20" s="22">
        <f t="shared" si="39"/>
        <v>6.0117647058823529</v>
      </c>
      <c r="CR20" s="24" t="str">
        <f t="shared" si="40"/>
        <v>6.01</v>
      </c>
      <c r="CS20" s="22">
        <f t="shared" si="41"/>
        <v>2.0588235294117645</v>
      </c>
      <c r="CT20" s="24" t="str">
        <f t="shared" si="42"/>
        <v>2.06</v>
      </c>
      <c r="CU20" s="77" t="str">
        <f t="shared" si="43"/>
        <v>Lên lớp</v>
      </c>
      <c r="CV20" s="77">
        <f t="shared" si="44"/>
        <v>17</v>
      </c>
      <c r="CW20" s="22">
        <f t="shared" si="99"/>
        <v>6.0117647058823529</v>
      </c>
      <c r="CX20" s="77" t="str">
        <f t="shared" si="45"/>
        <v>6.01</v>
      </c>
      <c r="CY20" s="22">
        <f t="shared" si="100"/>
        <v>2.0588235294117645</v>
      </c>
      <c r="CZ20" s="77" t="str">
        <f t="shared" si="46"/>
        <v>2.06</v>
      </c>
      <c r="DA20" s="28">
        <v>6.8</v>
      </c>
      <c r="DB20" s="26">
        <v>3</v>
      </c>
      <c r="DC20" s="27">
        <v>9</v>
      </c>
      <c r="DD20" s="27"/>
      <c r="DE20" s="27">
        <f t="shared" si="101"/>
        <v>9</v>
      </c>
      <c r="DF20" s="21">
        <f t="shared" si="102"/>
        <v>8.1</v>
      </c>
      <c r="DG20" s="21" t="str">
        <f t="shared" si="103"/>
        <v>8.1</v>
      </c>
      <c r="DH20" s="13" t="str">
        <f t="shared" si="104"/>
        <v>B+</v>
      </c>
      <c r="DI20" s="18">
        <f t="shared" si="105"/>
        <v>3.5</v>
      </c>
      <c r="DJ20" s="15" t="str">
        <f t="shared" si="106"/>
        <v>3.5</v>
      </c>
      <c r="DK20" s="19">
        <v>1.5</v>
      </c>
      <c r="DL20" s="68">
        <v>1.5</v>
      </c>
      <c r="DM20" s="28">
        <v>7</v>
      </c>
      <c r="DN20" s="26">
        <v>4</v>
      </c>
      <c r="DO20" s="27">
        <v>5</v>
      </c>
      <c r="DP20" s="27"/>
      <c r="DQ20" s="27">
        <f t="shared" si="107"/>
        <v>5</v>
      </c>
      <c r="DR20" s="21">
        <f t="shared" si="108"/>
        <v>5.8</v>
      </c>
      <c r="DS20" s="21" t="str">
        <f t="shared" si="109"/>
        <v>5.8</v>
      </c>
      <c r="DT20" s="13" t="str">
        <f t="shared" si="110"/>
        <v>C</v>
      </c>
      <c r="DU20" s="18">
        <f t="shared" si="111"/>
        <v>2</v>
      </c>
      <c r="DV20" s="15" t="str">
        <f t="shared" si="112"/>
        <v>2.0</v>
      </c>
      <c r="DW20" s="19">
        <v>1.5</v>
      </c>
      <c r="DX20" s="68">
        <v>1.5</v>
      </c>
      <c r="DY20" s="21">
        <f t="shared" si="113"/>
        <v>6.9499999999999993</v>
      </c>
      <c r="DZ20" s="21" t="str">
        <f t="shared" si="114"/>
        <v>7.0</v>
      </c>
      <c r="EA20" s="13" t="str">
        <f t="shared" si="115"/>
        <v>C+</v>
      </c>
      <c r="EB20" s="18">
        <f t="shared" si="116"/>
        <v>2.5</v>
      </c>
      <c r="EC20" s="18" t="str">
        <f t="shared" si="117"/>
        <v>2.5</v>
      </c>
      <c r="ED20" s="19">
        <v>3</v>
      </c>
      <c r="EE20" s="152">
        <v>3</v>
      </c>
      <c r="EF20" s="28">
        <v>5</v>
      </c>
      <c r="EG20" s="28">
        <v>5</v>
      </c>
      <c r="EH20" s="27"/>
      <c r="EI20" s="27"/>
      <c r="EJ20" s="27">
        <f t="shared" si="118"/>
        <v>5</v>
      </c>
      <c r="EK20" s="21">
        <f t="shared" si="119"/>
        <v>5</v>
      </c>
      <c r="EL20" s="21" t="str">
        <f t="shared" si="120"/>
        <v>5.0</v>
      </c>
      <c r="EM20" s="13" t="str">
        <f t="shared" si="121"/>
        <v>D+</v>
      </c>
      <c r="EN20" s="18">
        <f t="shared" si="122"/>
        <v>1.5</v>
      </c>
      <c r="EO20" s="15" t="str">
        <f t="shared" si="123"/>
        <v>1.5</v>
      </c>
      <c r="EP20" s="19">
        <v>3</v>
      </c>
      <c r="EQ20" s="68">
        <v>3</v>
      </c>
      <c r="ER20" s="70">
        <v>5.6</v>
      </c>
      <c r="ES20" s="16">
        <v>6</v>
      </c>
      <c r="ET20" s="17"/>
      <c r="EU20" s="82"/>
      <c r="EV20" s="82">
        <f t="shared" si="124"/>
        <v>6</v>
      </c>
      <c r="EW20" s="21">
        <f t="shared" si="125"/>
        <v>5.8</v>
      </c>
      <c r="EX20" s="21" t="str">
        <f t="shared" si="126"/>
        <v>5.8</v>
      </c>
      <c r="EY20" s="13" t="str">
        <f t="shared" si="127"/>
        <v>C</v>
      </c>
      <c r="EZ20" s="18">
        <f t="shared" si="128"/>
        <v>2</v>
      </c>
      <c r="FA20" s="15" t="str">
        <f t="shared" si="129"/>
        <v>2.0</v>
      </c>
      <c r="FB20" s="19">
        <v>3</v>
      </c>
      <c r="FC20" s="68">
        <v>3</v>
      </c>
      <c r="FD20" s="42">
        <v>0.7</v>
      </c>
      <c r="FE20" s="99"/>
      <c r="FF20" s="30"/>
      <c r="FG20" s="30"/>
      <c r="FH20" s="82">
        <f t="shared" si="130"/>
        <v>0</v>
      </c>
      <c r="FI20" s="21">
        <f t="shared" si="131"/>
        <v>0.3</v>
      </c>
      <c r="FJ20" s="21" t="str">
        <f t="shared" si="132"/>
        <v>0.3</v>
      </c>
      <c r="FK20" s="13" t="str">
        <f t="shared" si="133"/>
        <v>F</v>
      </c>
      <c r="FL20" s="18">
        <f t="shared" si="134"/>
        <v>0</v>
      </c>
      <c r="FM20" s="15" t="str">
        <f t="shared" si="135"/>
        <v>0.0</v>
      </c>
      <c r="FN20" s="19">
        <v>2</v>
      </c>
      <c r="FO20" s="68">
        <v>2</v>
      </c>
      <c r="FP20" s="42">
        <v>2.9</v>
      </c>
      <c r="FQ20" s="99"/>
      <c r="FR20" s="30"/>
      <c r="FS20" s="30"/>
      <c r="FT20" s="30">
        <f t="shared" si="136"/>
        <v>0</v>
      </c>
      <c r="FU20" s="21">
        <f t="shared" si="137"/>
        <v>1.2</v>
      </c>
      <c r="FV20" s="21" t="str">
        <f t="shared" si="138"/>
        <v>1.2</v>
      </c>
      <c r="FW20" s="13" t="str">
        <f t="shared" si="139"/>
        <v>F</v>
      </c>
      <c r="FX20" s="18">
        <f t="shared" si="140"/>
        <v>0</v>
      </c>
      <c r="FY20" s="15" t="str">
        <f t="shared" si="141"/>
        <v>0.0</v>
      </c>
      <c r="FZ20" s="19">
        <v>3</v>
      </c>
      <c r="GA20" s="68">
        <v>3</v>
      </c>
      <c r="GB20" s="42">
        <v>3.2</v>
      </c>
      <c r="GC20" s="99"/>
      <c r="GD20" s="30"/>
      <c r="GE20" s="30"/>
      <c r="GF20" s="30">
        <f t="shared" si="142"/>
        <v>0</v>
      </c>
      <c r="GG20" s="21">
        <f t="shared" si="143"/>
        <v>1.3</v>
      </c>
      <c r="GH20" s="21" t="str">
        <f t="shared" si="163"/>
        <v>1.3</v>
      </c>
      <c r="GI20" s="13" t="str">
        <f t="shared" si="144"/>
        <v>F</v>
      </c>
      <c r="GJ20" s="18">
        <f t="shared" si="145"/>
        <v>0</v>
      </c>
      <c r="GK20" s="15" t="str">
        <f t="shared" si="146"/>
        <v>0.0</v>
      </c>
      <c r="GL20" s="19">
        <v>2</v>
      </c>
      <c r="GM20" s="68">
        <v>2</v>
      </c>
      <c r="GN20" s="42">
        <v>1.7</v>
      </c>
      <c r="GO20" s="99"/>
      <c r="GP20" s="30"/>
      <c r="GQ20" s="30"/>
      <c r="GR20" s="30">
        <f t="shared" si="147"/>
        <v>0</v>
      </c>
      <c r="GS20" s="21">
        <f t="shared" si="148"/>
        <v>0.7</v>
      </c>
      <c r="GT20" s="21" t="str">
        <f t="shared" si="149"/>
        <v>0.7</v>
      </c>
      <c r="GU20" s="13" t="str">
        <f t="shared" si="150"/>
        <v>F</v>
      </c>
      <c r="GV20" s="18">
        <f t="shared" si="151"/>
        <v>0</v>
      </c>
      <c r="GW20" s="15" t="str">
        <f t="shared" si="152"/>
        <v>0.0</v>
      </c>
      <c r="GX20" s="19">
        <v>2</v>
      </c>
      <c r="GY20" s="68">
        <v>2</v>
      </c>
      <c r="GZ20" s="69">
        <f t="shared" si="153"/>
        <v>18</v>
      </c>
      <c r="HA20" s="22">
        <f t="shared" si="154"/>
        <v>3.4138888888888888</v>
      </c>
      <c r="HB20" s="24" t="str">
        <f t="shared" si="155"/>
        <v>3.41</v>
      </c>
      <c r="HC20" s="22">
        <f t="shared" si="156"/>
        <v>1.0416666666666667</v>
      </c>
      <c r="HD20" s="24" t="str">
        <f t="shared" si="157"/>
        <v>1.04</v>
      </c>
    </row>
    <row r="21" spans="1:212" s="4" customFormat="1" ht="28.5">
      <c r="A21" s="2">
        <v>20</v>
      </c>
      <c r="B21" s="5" t="s">
        <v>320</v>
      </c>
      <c r="C21" s="6" t="s">
        <v>370</v>
      </c>
      <c r="D21" s="7" t="s">
        <v>371</v>
      </c>
      <c r="E21" s="8" t="s">
        <v>230</v>
      </c>
      <c r="F21" s="3"/>
      <c r="G21" s="10" t="s">
        <v>431</v>
      </c>
      <c r="H21" s="36" t="s">
        <v>89</v>
      </c>
      <c r="I21" s="36" t="s">
        <v>200</v>
      </c>
      <c r="J21" s="138">
        <v>8.4</v>
      </c>
      <c r="K21" s="21" t="str">
        <f t="shared" si="0"/>
        <v>8.4</v>
      </c>
      <c r="L21" s="13" t="str">
        <f t="shared" si="158"/>
        <v>B+</v>
      </c>
      <c r="M21" s="14">
        <f t="shared" si="159"/>
        <v>3.5</v>
      </c>
      <c r="N21" s="15" t="str">
        <f t="shared" si="3"/>
        <v>3.5</v>
      </c>
      <c r="O21" s="19">
        <v>2</v>
      </c>
      <c r="P21" s="12">
        <v>8</v>
      </c>
      <c r="Q21" s="21" t="str">
        <f t="shared" si="4"/>
        <v>8.0</v>
      </c>
      <c r="R21" s="13" t="str">
        <f t="shared" si="160"/>
        <v>B+</v>
      </c>
      <c r="S21" s="14">
        <f t="shared" si="161"/>
        <v>3.5</v>
      </c>
      <c r="T21" s="15" t="str">
        <f t="shared" si="7"/>
        <v>3.5</v>
      </c>
      <c r="U21" s="19">
        <v>3</v>
      </c>
      <c r="V21" s="28">
        <v>8.6999999999999993</v>
      </c>
      <c r="W21" s="26">
        <v>9</v>
      </c>
      <c r="X21" s="27"/>
      <c r="Y21" s="82"/>
      <c r="Z21" s="82">
        <f t="shared" si="93"/>
        <v>9</v>
      </c>
      <c r="AA21" s="21">
        <f t="shared" si="8"/>
        <v>8.9</v>
      </c>
      <c r="AB21" s="21" t="str">
        <f t="shared" si="9"/>
        <v>8.9</v>
      </c>
      <c r="AC21" s="13" t="str">
        <f t="shared" si="10"/>
        <v>A</v>
      </c>
      <c r="AD21" s="18">
        <f t="shared" si="162"/>
        <v>4</v>
      </c>
      <c r="AE21" s="15" t="str">
        <f t="shared" si="12"/>
        <v>4.0</v>
      </c>
      <c r="AF21" s="19">
        <v>4</v>
      </c>
      <c r="AG21" s="68">
        <v>4</v>
      </c>
      <c r="AH21" s="28">
        <v>9</v>
      </c>
      <c r="AI21" s="26">
        <v>9</v>
      </c>
      <c r="AJ21" s="27"/>
      <c r="AK21" s="82"/>
      <c r="AL21" s="82">
        <f t="shared" si="94"/>
        <v>9</v>
      </c>
      <c r="AM21" s="21">
        <f t="shared" si="13"/>
        <v>9</v>
      </c>
      <c r="AN21" s="21" t="str">
        <f t="shared" si="14"/>
        <v>9.0</v>
      </c>
      <c r="AO21" s="13" t="str">
        <f t="shared" si="15"/>
        <v>A</v>
      </c>
      <c r="AP21" s="18">
        <f t="shared" si="16"/>
        <v>4</v>
      </c>
      <c r="AQ21" s="15" t="str">
        <f t="shared" si="17"/>
        <v>4.0</v>
      </c>
      <c r="AR21" s="19">
        <v>2</v>
      </c>
      <c r="AS21" s="68">
        <v>2</v>
      </c>
      <c r="AT21" s="28">
        <v>8.8000000000000007</v>
      </c>
      <c r="AU21" s="26">
        <v>8</v>
      </c>
      <c r="AV21" s="27"/>
      <c r="AW21" s="82"/>
      <c r="AX21" s="82">
        <f t="shared" si="95"/>
        <v>8</v>
      </c>
      <c r="AY21" s="21">
        <f t="shared" si="18"/>
        <v>8.3000000000000007</v>
      </c>
      <c r="AZ21" s="21" t="str">
        <f t="shared" si="19"/>
        <v>8.3</v>
      </c>
      <c r="BA21" s="13" t="str">
        <f t="shared" si="20"/>
        <v>B+</v>
      </c>
      <c r="BB21" s="18">
        <f t="shared" si="21"/>
        <v>3.5</v>
      </c>
      <c r="BC21" s="15" t="str">
        <f t="shared" si="22"/>
        <v>3.5</v>
      </c>
      <c r="BD21" s="19">
        <v>3</v>
      </c>
      <c r="BE21" s="68">
        <v>3</v>
      </c>
      <c r="BF21" s="28">
        <v>7.2</v>
      </c>
      <c r="BG21" s="26">
        <v>7</v>
      </c>
      <c r="BH21" s="27"/>
      <c r="BI21" s="82"/>
      <c r="BJ21" s="82">
        <f t="shared" si="96"/>
        <v>7</v>
      </c>
      <c r="BK21" s="21">
        <f t="shared" si="23"/>
        <v>7.1</v>
      </c>
      <c r="BL21" s="21" t="str">
        <f t="shared" si="24"/>
        <v>7.1</v>
      </c>
      <c r="BM21" s="13" t="str">
        <f t="shared" si="25"/>
        <v>B</v>
      </c>
      <c r="BN21" s="18">
        <f t="shared" si="26"/>
        <v>3</v>
      </c>
      <c r="BO21" s="15" t="str">
        <f t="shared" si="27"/>
        <v>3.0</v>
      </c>
      <c r="BP21" s="19">
        <v>2</v>
      </c>
      <c r="BQ21" s="68">
        <v>2</v>
      </c>
      <c r="BR21" s="28">
        <v>8</v>
      </c>
      <c r="BS21" s="26">
        <v>10</v>
      </c>
      <c r="BT21" s="27"/>
      <c r="BU21" s="82"/>
      <c r="BV21" s="82">
        <f t="shared" si="97"/>
        <v>10</v>
      </c>
      <c r="BW21" s="21">
        <f t="shared" si="28"/>
        <v>9.1999999999999993</v>
      </c>
      <c r="BX21" s="21" t="str">
        <f t="shared" si="29"/>
        <v>9.2</v>
      </c>
      <c r="BY21" s="13" t="str">
        <f t="shared" si="30"/>
        <v>A</v>
      </c>
      <c r="BZ21" s="18">
        <f t="shared" si="31"/>
        <v>4</v>
      </c>
      <c r="CA21" s="15" t="str">
        <f t="shared" si="32"/>
        <v>4.0</v>
      </c>
      <c r="CB21" s="19">
        <v>3</v>
      </c>
      <c r="CC21" s="68">
        <v>3</v>
      </c>
      <c r="CD21" s="28">
        <v>9</v>
      </c>
      <c r="CE21" s="26">
        <v>9</v>
      </c>
      <c r="CF21" s="27"/>
      <c r="CG21" s="82"/>
      <c r="CH21" s="82">
        <f t="shared" si="98"/>
        <v>9</v>
      </c>
      <c r="CI21" s="21">
        <f t="shared" si="33"/>
        <v>9</v>
      </c>
      <c r="CJ21" s="21" t="str">
        <f t="shared" si="34"/>
        <v>9.0</v>
      </c>
      <c r="CK21" s="13" t="str">
        <f t="shared" si="35"/>
        <v>A</v>
      </c>
      <c r="CL21" s="18">
        <f t="shared" si="36"/>
        <v>4</v>
      </c>
      <c r="CM21" s="15" t="str">
        <f t="shared" si="37"/>
        <v>4.0</v>
      </c>
      <c r="CN21" s="19">
        <v>3</v>
      </c>
      <c r="CO21" s="68">
        <v>3</v>
      </c>
      <c r="CP21" s="69">
        <f t="shared" si="38"/>
        <v>17</v>
      </c>
      <c r="CQ21" s="22">
        <f t="shared" si="39"/>
        <v>8.6647058823529424</v>
      </c>
      <c r="CR21" s="24" t="str">
        <f t="shared" si="40"/>
        <v>8.66</v>
      </c>
      <c r="CS21" s="22">
        <f t="shared" si="41"/>
        <v>3.7941176470588234</v>
      </c>
      <c r="CT21" s="24" t="str">
        <f t="shared" si="42"/>
        <v>3.79</v>
      </c>
      <c r="CU21" s="77" t="str">
        <f t="shared" si="43"/>
        <v>Lên lớp</v>
      </c>
      <c r="CV21" s="77">
        <f t="shared" si="44"/>
        <v>17</v>
      </c>
      <c r="CW21" s="22">
        <f t="shared" si="99"/>
        <v>8.6647058823529424</v>
      </c>
      <c r="CX21" s="77" t="str">
        <f t="shared" si="45"/>
        <v>8.66</v>
      </c>
      <c r="CY21" s="22">
        <f t="shared" si="100"/>
        <v>3.7941176470588234</v>
      </c>
      <c r="CZ21" s="77" t="str">
        <f t="shared" si="46"/>
        <v>3.79</v>
      </c>
      <c r="DA21" s="28">
        <v>8.6</v>
      </c>
      <c r="DB21" s="26">
        <v>5</v>
      </c>
      <c r="DC21" s="27"/>
      <c r="DD21" s="82"/>
      <c r="DE21" s="82">
        <f t="shared" si="101"/>
        <v>5</v>
      </c>
      <c r="DF21" s="21">
        <f t="shared" si="102"/>
        <v>6.4</v>
      </c>
      <c r="DG21" s="21" t="str">
        <f t="shared" si="103"/>
        <v>6.4</v>
      </c>
      <c r="DH21" s="13" t="str">
        <f t="shared" si="104"/>
        <v>C</v>
      </c>
      <c r="DI21" s="18">
        <f t="shared" si="105"/>
        <v>2</v>
      </c>
      <c r="DJ21" s="15" t="str">
        <f t="shared" si="106"/>
        <v>2.0</v>
      </c>
      <c r="DK21" s="19">
        <v>1.5</v>
      </c>
      <c r="DL21" s="68">
        <v>1.5</v>
      </c>
      <c r="DM21" s="28">
        <v>8.1999999999999993</v>
      </c>
      <c r="DN21" s="26">
        <v>10</v>
      </c>
      <c r="DO21" s="27"/>
      <c r="DP21" s="82"/>
      <c r="DQ21" s="82">
        <f t="shared" si="107"/>
        <v>10</v>
      </c>
      <c r="DR21" s="21">
        <f t="shared" si="108"/>
        <v>9.3000000000000007</v>
      </c>
      <c r="DS21" s="21" t="str">
        <f t="shared" si="109"/>
        <v>9.3</v>
      </c>
      <c r="DT21" s="13" t="str">
        <f t="shared" si="110"/>
        <v>A</v>
      </c>
      <c r="DU21" s="18">
        <f t="shared" si="111"/>
        <v>4</v>
      </c>
      <c r="DV21" s="15" t="str">
        <f t="shared" si="112"/>
        <v>4.0</v>
      </c>
      <c r="DW21" s="19">
        <v>1.5</v>
      </c>
      <c r="DX21" s="68">
        <v>1.5</v>
      </c>
      <c r="DY21" s="21">
        <f t="shared" si="113"/>
        <v>7.8500000000000005</v>
      </c>
      <c r="DZ21" s="21" t="str">
        <f t="shared" si="114"/>
        <v>7.9</v>
      </c>
      <c r="EA21" s="13" t="str">
        <f t="shared" si="115"/>
        <v>B</v>
      </c>
      <c r="EB21" s="18">
        <f t="shared" si="116"/>
        <v>3</v>
      </c>
      <c r="EC21" s="18" t="str">
        <f t="shared" si="117"/>
        <v>3.0</v>
      </c>
      <c r="ED21" s="19">
        <v>3</v>
      </c>
      <c r="EE21" s="152">
        <v>3</v>
      </c>
      <c r="EF21" s="28">
        <v>7.3</v>
      </c>
      <c r="EG21" s="28">
        <v>6.5</v>
      </c>
      <c r="EH21" s="27"/>
      <c r="EI21" s="27"/>
      <c r="EJ21" s="27">
        <f t="shared" si="118"/>
        <v>6.5</v>
      </c>
      <c r="EK21" s="21">
        <f t="shared" si="119"/>
        <v>6.8</v>
      </c>
      <c r="EL21" s="21" t="str">
        <f t="shared" si="120"/>
        <v>6.8</v>
      </c>
      <c r="EM21" s="13" t="str">
        <f t="shared" si="121"/>
        <v>C+</v>
      </c>
      <c r="EN21" s="18">
        <f t="shared" si="122"/>
        <v>2.5</v>
      </c>
      <c r="EO21" s="15" t="str">
        <f t="shared" si="123"/>
        <v>2.5</v>
      </c>
      <c r="EP21" s="19">
        <v>3</v>
      </c>
      <c r="EQ21" s="68">
        <v>3</v>
      </c>
      <c r="ER21" s="70">
        <v>8</v>
      </c>
      <c r="ES21" s="16">
        <v>7</v>
      </c>
      <c r="ET21" s="17"/>
      <c r="EU21" s="82"/>
      <c r="EV21" s="82">
        <f t="shared" si="124"/>
        <v>7</v>
      </c>
      <c r="EW21" s="21">
        <f t="shared" si="125"/>
        <v>7.4</v>
      </c>
      <c r="EX21" s="21" t="str">
        <f t="shared" si="126"/>
        <v>7.4</v>
      </c>
      <c r="EY21" s="13" t="str">
        <f t="shared" si="127"/>
        <v>B</v>
      </c>
      <c r="EZ21" s="18">
        <f t="shared" si="128"/>
        <v>3</v>
      </c>
      <c r="FA21" s="15" t="str">
        <f t="shared" si="129"/>
        <v>3.0</v>
      </c>
      <c r="FB21" s="19">
        <v>3</v>
      </c>
      <c r="FC21" s="68">
        <v>3</v>
      </c>
      <c r="FD21" s="70">
        <v>9</v>
      </c>
      <c r="FE21" s="16">
        <v>6</v>
      </c>
      <c r="FF21" s="17"/>
      <c r="FG21" s="82"/>
      <c r="FH21" s="82">
        <f t="shared" si="130"/>
        <v>6</v>
      </c>
      <c r="FI21" s="21">
        <f t="shared" si="131"/>
        <v>7.2</v>
      </c>
      <c r="FJ21" s="21" t="str">
        <f t="shared" si="132"/>
        <v>7.2</v>
      </c>
      <c r="FK21" s="13" t="str">
        <f t="shared" si="133"/>
        <v>B</v>
      </c>
      <c r="FL21" s="18">
        <f t="shared" si="134"/>
        <v>3</v>
      </c>
      <c r="FM21" s="15" t="str">
        <f t="shared" si="135"/>
        <v>3.0</v>
      </c>
      <c r="FN21" s="19">
        <v>2</v>
      </c>
      <c r="FO21" s="68">
        <v>2</v>
      </c>
      <c r="FP21" s="70">
        <v>9.3000000000000007</v>
      </c>
      <c r="FQ21" s="16">
        <v>9</v>
      </c>
      <c r="FR21" s="17"/>
      <c r="FS21" s="82"/>
      <c r="FT21" s="82">
        <f t="shared" si="136"/>
        <v>9</v>
      </c>
      <c r="FU21" s="21">
        <f t="shared" si="137"/>
        <v>9.1</v>
      </c>
      <c r="FV21" s="21" t="str">
        <f t="shared" si="138"/>
        <v>9.1</v>
      </c>
      <c r="FW21" s="13" t="str">
        <f t="shared" si="139"/>
        <v>A</v>
      </c>
      <c r="FX21" s="18">
        <f t="shared" si="140"/>
        <v>4</v>
      </c>
      <c r="FY21" s="15" t="str">
        <f t="shared" si="141"/>
        <v>4.0</v>
      </c>
      <c r="FZ21" s="19">
        <v>3</v>
      </c>
      <c r="GA21" s="68">
        <v>3</v>
      </c>
      <c r="GB21" s="28">
        <v>8</v>
      </c>
      <c r="GC21" s="26">
        <v>8</v>
      </c>
      <c r="GD21" s="27"/>
      <c r="GE21" s="82"/>
      <c r="GF21" s="82">
        <f t="shared" si="142"/>
        <v>8</v>
      </c>
      <c r="GG21" s="21">
        <f t="shared" si="143"/>
        <v>8</v>
      </c>
      <c r="GH21" s="21" t="str">
        <f t="shared" si="163"/>
        <v>8.0</v>
      </c>
      <c r="GI21" s="13" t="str">
        <f t="shared" si="144"/>
        <v>B+</v>
      </c>
      <c r="GJ21" s="18">
        <f t="shared" si="145"/>
        <v>3.5</v>
      </c>
      <c r="GK21" s="15" t="str">
        <f t="shared" si="146"/>
        <v>3.5</v>
      </c>
      <c r="GL21" s="19">
        <v>2</v>
      </c>
      <c r="GM21" s="68">
        <v>2</v>
      </c>
      <c r="GN21" s="28">
        <v>8.6999999999999993</v>
      </c>
      <c r="GO21" s="26">
        <v>9</v>
      </c>
      <c r="GP21" s="27"/>
      <c r="GQ21" s="27"/>
      <c r="GR21" s="27">
        <f t="shared" si="147"/>
        <v>9</v>
      </c>
      <c r="GS21" s="21">
        <f t="shared" si="148"/>
        <v>8.9</v>
      </c>
      <c r="GT21" s="21" t="str">
        <f t="shared" si="149"/>
        <v>8.9</v>
      </c>
      <c r="GU21" s="13" t="str">
        <f t="shared" si="150"/>
        <v>A</v>
      </c>
      <c r="GV21" s="18">
        <f t="shared" si="151"/>
        <v>4</v>
      </c>
      <c r="GW21" s="15" t="str">
        <f t="shared" si="152"/>
        <v>4.0</v>
      </c>
      <c r="GX21" s="19">
        <v>2</v>
      </c>
      <c r="GY21" s="68">
        <v>2</v>
      </c>
      <c r="GZ21" s="69">
        <f t="shared" si="153"/>
        <v>18</v>
      </c>
      <c r="HA21" s="22">
        <f t="shared" si="154"/>
        <v>7.8694444444444436</v>
      </c>
      <c r="HB21" s="24" t="str">
        <f t="shared" si="155"/>
        <v>7.87</v>
      </c>
      <c r="HC21" s="22">
        <f t="shared" si="156"/>
        <v>3.25</v>
      </c>
      <c r="HD21" s="24" t="str">
        <f t="shared" si="157"/>
        <v>3.25</v>
      </c>
    </row>
    <row r="22" spans="1:212" s="4" customFormat="1" ht="28.5">
      <c r="A22" s="2">
        <v>21</v>
      </c>
      <c r="B22" s="5" t="s">
        <v>320</v>
      </c>
      <c r="C22" s="6" t="s">
        <v>372</v>
      </c>
      <c r="D22" s="7" t="s">
        <v>81</v>
      </c>
      <c r="E22" s="8" t="s">
        <v>99</v>
      </c>
      <c r="F22" s="3"/>
      <c r="G22" s="10" t="s">
        <v>432</v>
      </c>
      <c r="H22" s="36" t="s">
        <v>89</v>
      </c>
      <c r="I22" s="36" t="s">
        <v>313</v>
      </c>
      <c r="J22" s="138">
        <v>8.4</v>
      </c>
      <c r="K22" s="21" t="str">
        <f t="shared" si="0"/>
        <v>8.4</v>
      </c>
      <c r="L22" s="13" t="str">
        <f t="shared" si="158"/>
        <v>B+</v>
      </c>
      <c r="M22" s="14">
        <f t="shared" si="159"/>
        <v>3.5</v>
      </c>
      <c r="N22" s="15" t="str">
        <f t="shared" si="3"/>
        <v>3.5</v>
      </c>
      <c r="O22" s="19">
        <v>2</v>
      </c>
      <c r="P22" s="12">
        <v>6</v>
      </c>
      <c r="Q22" s="21" t="str">
        <f t="shared" si="4"/>
        <v>6.0</v>
      </c>
      <c r="R22" s="13" t="str">
        <f t="shared" si="160"/>
        <v>C</v>
      </c>
      <c r="S22" s="14">
        <f t="shared" si="161"/>
        <v>2</v>
      </c>
      <c r="T22" s="15" t="str">
        <f t="shared" si="7"/>
        <v>2.0</v>
      </c>
      <c r="U22" s="19">
        <v>3</v>
      </c>
      <c r="V22" s="28">
        <v>8.6999999999999993</v>
      </c>
      <c r="W22" s="26">
        <v>9</v>
      </c>
      <c r="X22" s="27"/>
      <c r="Y22" s="82"/>
      <c r="Z22" s="82">
        <f t="shared" si="93"/>
        <v>9</v>
      </c>
      <c r="AA22" s="21">
        <f t="shared" si="8"/>
        <v>8.9</v>
      </c>
      <c r="AB22" s="21" t="str">
        <f t="shared" si="9"/>
        <v>8.9</v>
      </c>
      <c r="AC22" s="13" t="str">
        <f t="shared" si="10"/>
        <v>A</v>
      </c>
      <c r="AD22" s="18">
        <f t="shared" si="162"/>
        <v>4</v>
      </c>
      <c r="AE22" s="15" t="str">
        <f t="shared" si="12"/>
        <v>4.0</v>
      </c>
      <c r="AF22" s="19">
        <v>4</v>
      </c>
      <c r="AG22" s="68">
        <v>4</v>
      </c>
      <c r="AH22" s="28">
        <v>9</v>
      </c>
      <c r="AI22" s="26">
        <v>9</v>
      </c>
      <c r="AJ22" s="27"/>
      <c r="AK22" s="82"/>
      <c r="AL22" s="82">
        <f t="shared" si="94"/>
        <v>9</v>
      </c>
      <c r="AM22" s="21">
        <f t="shared" si="13"/>
        <v>9</v>
      </c>
      <c r="AN22" s="21" t="str">
        <f t="shared" si="14"/>
        <v>9.0</v>
      </c>
      <c r="AO22" s="13" t="str">
        <f t="shared" si="15"/>
        <v>A</v>
      </c>
      <c r="AP22" s="18">
        <f t="shared" si="16"/>
        <v>4</v>
      </c>
      <c r="AQ22" s="15" t="str">
        <f t="shared" si="17"/>
        <v>4.0</v>
      </c>
      <c r="AR22" s="19">
        <v>2</v>
      </c>
      <c r="AS22" s="68">
        <v>2</v>
      </c>
      <c r="AT22" s="28">
        <v>9</v>
      </c>
      <c r="AU22" s="26">
        <v>9</v>
      </c>
      <c r="AV22" s="27"/>
      <c r="AW22" s="82"/>
      <c r="AX22" s="82">
        <f t="shared" si="95"/>
        <v>9</v>
      </c>
      <c r="AY22" s="21">
        <f t="shared" si="18"/>
        <v>9</v>
      </c>
      <c r="AZ22" s="21" t="str">
        <f t="shared" si="19"/>
        <v>9.0</v>
      </c>
      <c r="BA22" s="13" t="str">
        <f t="shared" si="20"/>
        <v>A</v>
      </c>
      <c r="BB22" s="18">
        <f t="shared" si="21"/>
        <v>4</v>
      </c>
      <c r="BC22" s="15" t="str">
        <f t="shared" si="22"/>
        <v>4.0</v>
      </c>
      <c r="BD22" s="19">
        <v>3</v>
      </c>
      <c r="BE22" s="68">
        <v>3</v>
      </c>
      <c r="BF22" s="28">
        <v>7</v>
      </c>
      <c r="BG22" s="26">
        <v>8</v>
      </c>
      <c r="BH22" s="27"/>
      <c r="BI22" s="82"/>
      <c r="BJ22" s="82">
        <f t="shared" si="96"/>
        <v>8</v>
      </c>
      <c r="BK22" s="21">
        <f t="shared" si="23"/>
        <v>7.6</v>
      </c>
      <c r="BL22" s="21" t="str">
        <f t="shared" si="24"/>
        <v>7.6</v>
      </c>
      <c r="BM22" s="13" t="str">
        <f t="shared" si="25"/>
        <v>B</v>
      </c>
      <c r="BN22" s="18">
        <f t="shared" si="26"/>
        <v>3</v>
      </c>
      <c r="BO22" s="15" t="str">
        <f t="shared" si="27"/>
        <v>3.0</v>
      </c>
      <c r="BP22" s="19">
        <v>2</v>
      </c>
      <c r="BQ22" s="68">
        <v>2</v>
      </c>
      <c r="BR22" s="28">
        <v>8</v>
      </c>
      <c r="BS22" s="26">
        <v>9</v>
      </c>
      <c r="BT22" s="27"/>
      <c r="BU22" s="82"/>
      <c r="BV22" s="82">
        <f t="shared" si="97"/>
        <v>9</v>
      </c>
      <c r="BW22" s="21">
        <f t="shared" si="28"/>
        <v>8.6</v>
      </c>
      <c r="BX22" s="21" t="str">
        <f t="shared" si="29"/>
        <v>8.6</v>
      </c>
      <c r="BY22" s="13" t="str">
        <f t="shared" si="30"/>
        <v>A</v>
      </c>
      <c r="BZ22" s="18">
        <f t="shared" si="31"/>
        <v>4</v>
      </c>
      <c r="CA22" s="15" t="str">
        <f t="shared" si="32"/>
        <v>4.0</v>
      </c>
      <c r="CB22" s="19">
        <v>3</v>
      </c>
      <c r="CC22" s="68">
        <v>3</v>
      </c>
      <c r="CD22" s="28">
        <v>8.8000000000000007</v>
      </c>
      <c r="CE22" s="26">
        <v>7</v>
      </c>
      <c r="CF22" s="27"/>
      <c r="CG22" s="82"/>
      <c r="CH22" s="82">
        <f t="shared" si="98"/>
        <v>7</v>
      </c>
      <c r="CI22" s="21">
        <f t="shared" si="33"/>
        <v>7.7</v>
      </c>
      <c r="CJ22" s="21" t="str">
        <f t="shared" si="34"/>
        <v>7.7</v>
      </c>
      <c r="CK22" s="13" t="str">
        <f t="shared" si="35"/>
        <v>B</v>
      </c>
      <c r="CL22" s="18">
        <f t="shared" si="36"/>
        <v>3</v>
      </c>
      <c r="CM22" s="15" t="str">
        <f t="shared" si="37"/>
        <v>3.0</v>
      </c>
      <c r="CN22" s="19">
        <v>3</v>
      </c>
      <c r="CO22" s="68">
        <v>3</v>
      </c>
      <c r="CP22" s="69">
        <f t="shared" si="38"/>
        <v>17</v>
      </c>
      <c r="CQ22" s="22">
        <f t="shared" si="39"/>
        <v>8.5117647058823529</v>
      </c>
      <c r="CR22" s="24" t="str">
        <f t="shared" si="40"/>
        <v>8.51</v>
      </c>
      <c r="CS22" s="22">
        <f t="shared" si="41"/>
        <v>3.7058823529411766</v>
      </c>
      <c r="CT22" s="24" t="str">
        <f t="shared" si="42"/>
        <v>3.71</v>
      </c>
      <c r="CU22" s="77" t="str">
        <f t="shared" si="43"/>
        <v>Lên lớp</v>
      </c>
      <c r="CV22" s="77">
        <f t="shared" si="44"/>
        <v>17</v>
      </c>
      <c r="CW22" s="22">
        <f t="shared" si="99"/>
        <v>8.5117647058823529</v>
      </c>
      <c r="CX22" s="77" t="str">
        <f t="shared" si="45"/>
        <v>8.51</v>
      </c>
      <c r="CY22" s="22">
        <f t="shared" si="100"/>
        <v>3.7058823529411766</v>
      </c>
      <c r="CZ22" s="77" t="str">
        <f t="shared" si="46"/>
        <v>3.71</v>
      </c>
      <c r="DA22" s="28">
        <v>8.1999999999999993</v>
      </c>
      <c r="DB22" s="26">
        <v>5</v>
      </c>
      <c r="DC22" s="27"/>
      <c r="DD22" s="82"/>
      <c r="DE22" s="82">
        <f t="shared" si="101"/>
        <v>5</v>
      </c>
      <c r="DF22" s="21">
        <f t="shared" si="102"/>
        <v>6.3</v>
      </c>
      <c r="DG22" s="21" t="str">
        <f t="shared" si="103"/>
        <v>6.3</v>
      </c>
      <c r="DH22" s="13" t="str">
        <f t="shared" si="104"/>
        <v>C</v>
      </c>
      <c r="DI22" s="18">
        <f t="shared" si="105"/>
        <v>2</v>
      </c>
      <c r="DJ22" s="15" t="str">
        <f t="shared" si="106"/>
        <v>2.0</v>
      </c>
      <c r="DK22" s="19">
        <v>1.5</v>
      </c>
      <c r="DL22" s="68">
        <v>1.5</v>
      </c>
      <c r="DM22" s="28">
        <v>7.2</v>
      </c>
      <c r="DN22" s="26">
        <v>7</v>
      </c>
      <c r="DO22" s="27"/>
      <c r="DP22" s="82"/>
      <c r="DQ22" s="82">
        <f t="shared" si="107"/>
        <v>7</v>
      </c>
      <c r="DR22" s="21">
        <f t="shared" si="108"/>
        <v>7.1</v>
      </c>
      <c r="DS22" s="21" t="str">
        <f t="shared" si="109"/>
        <v>7.1</v>
      </c>
      <c r="DT22" s="13" t="str">
        <f t="shared" si="110"/>
        <v>B</v>
      </c>
      <c r="DU22" s="18">
        <f t="shared" si="111"/>
        <v>3</v>
      </c>
      <c r="DV22" s="15" t="str">
        <f t="shared" si="112"/>
        <v>3.0</v>
      </c>
      <c r="DW22" s="19">
        <v>1.5</v>
      </c>
      <c r="DX22" s="68">
        <v>1.5</v>
      </c>
      <c r="DY22" s="21">
        <f t="shared" si="113"/>
        <v>6.6999999999999993</v>
      </c>
      <c r="DZ22" s="21" t="str">
        <f t="shared" si="114"/>
        <v>6.7</v>
      </c>
      <c r="EA22" s="13" t="str">
        <f t="shared" si="115"/>
        <v>C+</v>
      </c>
      <c r="EB22" s="18">
        <f t="shared" si="116"/>
        <v>2.5</v>
      </c>
      <c r="EC22" s="18" t="str">
        <f t="shared" si="117"/>
        <v>2.5</v>
      </c>
      <c r="ED22" s="19">
        <v>3</v>
      </c>
      <c r="EE22" s="152">
        <v>3</v>
      </c>
      <c r="EF22" s="28">
        <v>6.3</v>
      </c>
      <c r="EG22" s="28">
        <v>5</v>
      </c>
      <c r="EH22" s="27"/>
      <c r="EI22" s="27"/>
      <c r="EJ22" s="27">
        <f t="shared" si="118"/>
        <v>5</v>
      </c>
      <c r="EK22" s="21">
        <f t="shared" si="119"/>
        <v>5.5</v>
      </c>
      <c r="EL22" s="21" t="str">
        <f t="shared" si="120"/>
        <v>5.5</v>
      </c>
      <c r="EM22" s="13" t="str">
        <f t="shared" si="121"/>
        <v>C</v>
      </c>
      <c r="EN22" s="18">
        <f t="shared" si="122"/>
        <v>2</v>
      </c>
      <c r="EO22" s="15" t="str">
        <f t="shared" si="123"/>
        <v>2.0</v>
      </c>
      <c r="EP22" s="19">
        <v>3</v>
      </c>
      <c r="EQ22" s="68">
        <v>3</v>
      </c>
      <c r="ER22" s="70">
        <v>8</v>
      </c>
      <c r="ES22" s="16">
        <v>7</v>
      </c>
      <c r="ET22" s="17"/>
      <c r="EU22" s="82"/>
      <c r="EV22" s="82">
        <f t="shared" si="124"/>
        <v>7</v>
      </c>
      <c r="EW22" s="21">
        <f t="shared" si="125"/>
        <v>7.4</v>
      </c>
      <c r="EX22" s="21" t="str">
        <f t="shared" si="126"/>
        <v>7.4</v>
      </c>
      <c r="EY22" s="13" t="str">
        <f t="shared" si="127"/>
        <v>B</v>
      </c>
      <c r="EZ22" s="18">
        <f t="shared" si="128"/>
        <v>3</v>
      </c>
      <c r="FA22" s="15" t="str">
        <f t="shared" si="129"/>
        <v>3.0</v>
      </c>
      <c r="FB22" s="19">
        <v>3</v>
      </c>
      <c r="FC22" s="68">
        <v>3</v>
      </c>
      <c r="FD22" s="70">
        <v>9.6999999999999993</v>
      </c>
      <c r="FE22" s="16">
        <v>10</v>
      </c>
      <c r="FF22" s="17"/>
      <c r="FG22" s="82"/>
      <c r="FH22" s="82">
        <f t="shared" si="130"/>
        <v>10</v>
      </c>
      <c r="FI22" s="21">
        <f t="shared" si="131"/>
        <v>9.9</v>
      </c>
      <c r="FJ22" s="21" t="str">
        <f t="shared" si="132"/>
        <v>9.9</v>
      </c>
      <c r="FK22" s="13" t="str">
        <f t="shared" si="133"/>
        <v>A</v>
      </c>
      <c r="FL22" s="18">
        <f t="shared" si="134"/>
        <v>4</v>
      </c>
      <c r="FM22" s="15" t="str">
        <f t="shared" si="135"/>
        <v>4.0</v>
      </c>
      <c r="FN22" s="19">
        <v>2</v>
      </c>
      <c r="FO22" s="68">
        <v>2</v>
      </c>
      <c r="FP22" s="70">
        <v>9.3000000000000007</v>
      </c>
      <c r="FQ22" s="16">
        <v>9</v>
      </c>
      <c r="FR22" s="17"/>
      <c r="FS22" s="82"/>
      <c r="FT22" s="82">
        <f t="shared" si="136"/>
        <v>9</v>
      </c>
      <c r="FU22" s="21">
        <f t="shared" si="137"/>
        <v>9.1</v>
      </c>
      <c r="FV22" s="21" t="str">
        <f t="shared" si="138"/>
        <v>9.1</v>
      </c>
      <c r="FW22" s="13" t="str">
        <f t="shared" si="139"/>
        <v>A</v>
      </c>
      <c r="FX22" s="18">
        <f t="shared" si="140"/>
        <v>4</v>
      </c>
      <c r="FY22" s="15" t="str">
        <f t="shared" si="141"/>
        <v>4.0</v>
      </c>
      <c r="FZ22" s="19">
        <v>3</v>
      </c>
      <c r="GA22" s="68">
        <v>3</v>
      </c>
      <c r="GB22" s="28">
        <v>8.8000000000000007</v>
      </c>
      <c r="GC22" s="26">
        <v>8</v>
      </c>
      <c r="GD22" s="27"/>
      <c r="GE22" s="82"/>
      <c r="GF22" s="82">
        <f t="shared" si="142"/>
        <v>8</v>
      </c>
      <c r="GG22" s="21">
        <f t="shared" si="143"/>
        <v>8.3000000000000007</v>
      </c>
      <c r="GH22" s="21" t="str">
        <f t="shared" si="163"/>
        <v>8.3</v>
      </c>
      <c r="GI22" s="13" t="str">
        <f t="shared" si="144"/>
        <v>B+</v>
      </c>
      <c r="GJ22" s="18">
        <f t="shared" si="145"/>
        <v>3.5</v>
      </c>
      <c r="GK22" s="15" t="str">
        <f t="shared" si="146"/>
        <v>3.5</v>
      </c>
      <c r="GL22" s="19">
        <v>2</v>
      </c>
      <c r="GM22" s="68">
        <v>2</v>
      </c>
      <c r="GN22" s="28">
        <v>8</v>
      </c>
      <c r="GO22" s="26">
        <v>9</v>
      </c>
      <c r="GP22" s="27"/>
      <c r="GQ22" s="27"/>
      <c r="GR22" s="27">
        <f t="shared" si="147"/>
        <v>9</v>
      </c>
      <c r="GS22" s="21">
        <f t="shared" si="148"/>
        <v>8.6</v>
      </c>
      <c r="GT22" s="21" t="str">
        <f t="shared" si="149"/>
        <v>8.6</v>
      </c>
      <c r="GU22" s="13" t="str">
        <f t="shared" si="150"/>
        <v>A</v>
      </c>
      <c r="GV22" s="18">
        <f t="shared" si="151"/>
        <v>4</v>
      </c>
      <c r="GW22" s="15" t="str">
        <f t="shared" si="152"/>
        <v>4.0</v>
      </c>
      <c r="GX22" s="19">
        <v>2</v>
      </c>
      <c r="GY22" s="68">
        <v>2</v>
      </c>
      <c r="GZ22" s="69">
        <f t="shared" si="153"/>
        <v>18</v>
      </c>
      <c r="HA22" s="22">
        <f t="shared" si="154"/>
        <v>7.7611111111111102</v>
      </c>
      <c r="HB22" s="24" t="str">
        <f t="shared" si="155"/>
        <v>7.76</v>
      </c>
      <c r="HC22" s="22">
        <f t="shared" si="156"/>
        <v>3.1944444444444446</v>
      </c>
      <c r="HD22" s="24" t="str">
        <f t="shared" si="157"/>
        <v>3.19</v>
      </c>
    </row>
    <row r="23" spans="1:212" s="4" customFormat="1" ht="28.5">
      <c r="A23" s="2">
        <v>22</v>
      </c>
      <c r="B23" s="5" t="s">
        <v>320</v>
      </c>
      <c r="C23" s="6" t="s">
        <v>373</v>
      </c>
      <c r="D23" s="7" t="s">
        <v>374</v>
      </c>
      <c r="E23" s="8" t="s">
        <v>89</v>
      </c>
      <c r="F23" s="3"/>
      <c r="G23" s="10" t="s">
        <v>433</v>
      </c>
      <c r="H23" s="36" t="s">
        <v>89</v>
      </c>
      <c r="I23" s="36" t="s">
        <v>199</v>
      </c>
      <c r="J23" s="138">
        <v>6.7</v>
      </c>
      <c r="K23" s="21" t="str">
        <f t="shared" si="0"/>
        <v>6.7</v>
      </c>
      <c r="L23" s="13" t="str">
        <f t="shared" si="158"/>
        <v>C+</v>
      </c>
      <c r="M23" s="14">
        <f t="shared" si="159"/>
        <v>2.5</v>
      </c>
      <c r="N23" s="15" t="str">
        <f t="shared" si="3"/>
        <v>2.5</v>
      </c>
      <c r="O23" s="19">
        <v>2</v>
      </c>
      <c r="P23" s="12">
        <v>5</v>
      </c>
      <c r="Q23" s="21" t="str">
        <f t="shared" si="4"/>
        <v>5.0</v>
      </c>
      <c r="R23" s="13" t="str">
        <f t="shared" si="160"/>
        <v>D+</v>
      </c>
      <c r="S23" s="14">
        <f t="shared" si="161"/>
        <v>1.5</v>
      </c>
      <c r="T23" s="15" t="str">
        <f t="shared" si="7"/>
        <v>1.5</v>
      </c>
      <c r="U23" s="19">
        <v>3</v>
      </c>
      <c r="V23" s="28">
        <v>7.2</v>
      </c>
      <c r="W23" s="26">
        <v>6</v>
      </c>
      <c r="X23" s="27"/>
      <c r="Y23" s="82"/>
      <c r="Z23" s="82">
        <f t="shared" si="93"/>
        <v>6</v>
      </c>
      <c r="AA23" s="21">
        <f t="shared" si="8"/>
        <v>6.5</v>
      </c>
      <c r="AB23" s="21" t="str">
        <f t="shared" si="9"/>
        <v>6.5</v>
      </c>
      <c r="AC23" s="13" t="str">
        <f t="shared" si="10"/>
        <v>C+</v>
      </c>
      <c r="AD23" s="18">
        <f t="shared" si="162"/>
        <v>2.5</v>
      </c>
      <c r="AE23" s="15" t="str">
        <f t="shared" si="12"/>
        <v>2.5</v>
      </c>
      <c r="AF23" s="19">
        <v>4</v>
      </c>
      <c r="AG23" s="68">
        <v>4</v>
      </c>
      <c r="AH23" s="28">
        <v>7.7</v>
      </c>
      <c r="AI23" s="26">
        <v>8</v>
      </c>
      <c r="AJ23" s="27"/>
      <c r="AK23" s="82"/>
      <c r="AL23" s="82">
        <f t="shared" si="94"/>
        <v>8</v>
      </c>
      <c r="AM23" s="21">
        <f t="shared" si="13"/>
        <v>7.9</v>
      </c>
      <c r="AN23" s="21" t="str">
        <f t="shared" si="14"/>
        <v>7.9</v>
      </c>
      <c r="AO23" s="13" t="str">
        <f t="shared" si="15"/>
        <v>B</v>
      </c>
      <c r="AP23" s="18">
        <f t="shared" si="16"/>
        <v>3</v>
      </c>
      <c r="AQ23" s="15" t="str">
        <f t="shared" si="17"/>
        <v>3.0</v>
      </c>
      <c r="AR23" s="19">
        <v>2</v>
      </c>
      <c r="AS23" s="68">
        <v>2</v>
      </c>
      <c r="AT23" s="28">
        <v>5</v>
      </c>
      <c r="AU23" s="26">
        <v>3</v>
      </c>
      <c r="AV23" s="27">
        <v>2</v>
      </c>
      <c r="AW23" s="27">
        <v>6</v>
      </c>
      <c r="AX23" s="82">
        <f t="shared" si="95"/>
        <v>6</v>
      </c>
      <c r="AY23" s="21">
        <f t="shared" si="18"/>
        <v>5.6</v>
      </c>
      <c r="AZ23" s="21" t="str">
        <f t="shared" si="19"/>
        <v>5.6</v>
      </c>
      <c r="BA23" s="13" t="str">
        <f t="shared" si="20"/>
        <v>C</v>
      </c>
      <c r="BB23" s="18">
        <f t="shared" si="21"/>
        <v>2</v>
      </c>
      <c r="BC23" s="15" t="str">
        <f t="shared" si="22"/>
        <v>2.0</v>
      </c>
      <c r="BD23" s="19">
        <v>3</v>
      </c>
      <c r="BE23" s="68">
        <v>3</v>
      </c>
      <c r="BF23" s="28">
        <v>5.8</v>
      </c>
      <c r="BG23" s="26">
        <v>5</v>
      </c>
      <c r="BH23" s="27"/>
      <c r="BI23" s="82"/>
      <c r="BJ23" s="82">
        <f t="shared" si="96"/>
        <v>5</v>
      </c>
      <c r="BK23" s="21">
        <f t="shared" si="23"/>
        <v>5.3</v>
      </c>
      <c r="BL23" s="21" t="str">
        <f t="shared" si="24"/>
        <v>5.3</v>
      </c>
      <c r="BM23" s="13" t="str">
        <f t="shared" si="25"/>
        <v>D+</v>
      </c>
      <c r="BN23" s="18">
        <f t="shared" si="26"/>
        <v>1.5</v>
      </c>
      <c r="BO23" s="15" t="str">
        <f t="shared" si="27"/>
        <v>1.5</v>
      </c>
      <c r="BP23" s="19">
        <v>2</v>
      </c>
      <c r="BQ23" s="68">
        <v>2</v>
      </c>
      <c r="BR23" s="28">
        <v>5.3</v>
      </c>
      <c r="BS23" s="26">
        <v>8</v>
      </c>
      <c r="BT23" s="27"/>
      <c r="BU23" s="82"/>
      <c r="BV23" s="82">
        <f t="shared" si="97"/>
        <v>8</v>
      </c>
      <c r="BW23" s="21">
        <f t="shared" si="28"/>
        <v>6.9</v>
      </c>
      <c r="BX23" s="21" t="str">
        <f t="shared" si="29"/>
        <v>6.9</v>
      </c>
      <c r="BY23" s="13" t="str">
        <f t="shared" si="30"/>
        <v>C+</v>
      </c>
      <c r="BZ23" s="18">
        <f t="shared" si="31"/>
        <v>2.5</v>
      </c>
      <c r="CA23" s="15" t="str">
        <f t="shared" si="32"/>
        <v>2.5</v>
      </c>
      <c r="CB23" s="19">
        <v>3</v>
      </c>
      <c r="CC23" s="68">
        <v>3</v>
      </c>
      <c r="CD23" s="28">
        <v>6.7</v>
      </c>
      <c r="CE23" s="26">
        <v>7</v>
      </c>
      <c r="CF23" s="27"/>
      <c r="CG23" s="82"/>
      <c r="CH23" s="82">
        <f t="shared" si="98"/>
        <v>7</v>
      </c>
      <c r="CI23" s="21">
        <f t="shared" si="33"/>
        <v>6.9</v>
      </c>
      <c r="CJ23" s="21" t="str">
        <f t="shared" si="34"/>
        <v>6.9</v>
      </c>
      <c r="CK23" s="13" t="str">
        <f t="shared" si="35"/>
        <v>C+</v>
      </c>
      <c r="CL23" s="18">
        <f t="shared" si="36"/>
        <v>2.5</v>
      </c>
      <c r="CM23" s="15" t="str">
        <f t="shared" si="37"/>
        <v>2.5</v>
      </c>
      <c r="CN23" s="19">
        <v>3</v>
      </c>
      <c r="CO23" s="68">
        <v>3</v>
      </c>
      <c r="CP23" s="69">
        <f t="shared" si="38"/>
        <v>17</v>
      </c>
      <c r="CQ23" s="22">
        <f t="shared" si="39"/>
        <v>6.5058823529411764</v>
      </c>
      <c r="CR23" s="24" t="str">
        <f t="shared" si="40"/>
        <v>6.51</v>
      </c>
      <c r="CS23" s="22">
        <f t="shared" si="41"/>
        <v>2.3529411764705883</v>
      </c>
      <c r="CT23" s="24" t="str">
        <f t="shared" si="42"/>
        <v>2.35</v>
      </c>
      <c r="CU23" s="77" t="str">
        <f t="shared" si="43"/>
        <v>Lên lớp</v>
      </c>
      <c r="CV23" s="77">
        <f t="shared" si="44"/>
        <v>17</v>
      </c>
      <c r="CW23" s="22">
        <f t="shared" si="99"/>
        <v>6.5058823529411764</v>
      </c>
      <c r="CX23" s="77" t="str">
        <f t="shared" si="45"/>
        <v>6.51</v>
      </c>
      <c r="CY23" s="22">
        <f t="shared" si="100"/>
        <v>2.3529411764705883</v>
      </c>
      <c r="CZ23" s="77" t="str">
        <f t="shared" si="46"/>
        <v>2.35</v>
      </c>
      <c r="DA23" s="28">
        <v>6</v>
      </c>
      <c r="DB23" s="26">
        <v>5</v>
      </c>
      <c r="DC23" s="27"/>
      <c r="DD23" s="82"/>
      <c r="DE23" s="82">
        <f t="shared" si="101"/>
        <v>5</v>
      </c>
      <c r="DF23" s="21">
        <f t="shared" si="102"/>
        <v>5.4</v>
      </c>
      <c r="DG23" s="21" t="str">
        <f t="shared" si="103"/>
        <v>5.4</v>
      </c>
      <c r="DH23" s="13" t="str">
        <f t="shared" si="104"/>
        <v>D+</v>
      </c>
      <c r="DI23" s="18">
        <f t="shared" si="105"/>
        <v>1.5</v>
      </c>
      <c r="DJ23" s="15" t="str">
        <f t="shared" si="106"/>
        <v>1.5</v>
      </c>
      <c r="DK23" s="19">
        <v>1.5</v>
      </c>
      <c r="DL23" s="68">
        <v>1.5</v>
      </c>
      <c r="DM23" s="28">
        <v>8</v>
      </c>
      <c r="DN23" s="26">
        <v>8</v>
      </c>
      <c r="DO23" s="27"/>
      <c r="DP23" s="82"/>
      <c r="DQ23" s="82">
        <f t="shared" si="107"/>
        <v>8</v>
      </c>
      <c r="DR23" s="21">
        <f t="shared" si="108"/>
        <v>8</v>
      </c>
      <c r="DS23" s="21" t="str">
        <f t="shared" si="109"/>
        <v>8.0</v>
      </c>
      <c r="DT23" s="13" t="str">
        <f t="shared" si="110"/>
        <v>B+</v>
      </c>
      <c r="DU23" s="18">
        <f t="shared" si="111"/>
        <v>3.5</v>
      </c>
      <c r="DV23" s="15" t="str">
        <f t="shared" si="112"/>
        <v>3.5</v>
      </c>
      <c r="DW23" s="19">
        <v>1.5</v>
      </c>
      <c r="DX23" s="68">
        <v>1.5</v>
      </c>
      <c r="DY23" s="21">
        <f t="shared" si="113"/>
        <v>6.7</v>
      </c>
      <c r="DZ23" s="21" t="str">
        <f t="shared" si="114"/>
        <v>6.7</v>
      </c>
      <c r="EA23" s="13" t="str">
        <f t="shared" si="115"/>
        <v>C+</v>
      </c>
      <c r="EB23" s="18">
        <f t="shared" si="116"/>
        <v>2.5</v>
      </c>
      <c r="EC23" s="18" t="str">
        <f t="shared" si="117"/>
        <v>2.5</v>
      </c>
      <c r="ED23" s="19">
        <v>3</v>
      </c>
      <c r="EE23" s="152">
        <v>3</v>
      </c>
      <c r="EF23" s="28">
        <v>5.3</v>
      </c>
      <c r="EG23" s="28">
        <v>5</v>
      </c>
      <c r="EH23" s="27"/>
      <c r="EI23" s="27"/>
      <c r="EJ23" s="27">
        <f t="shared" si="118"/>
        <v>5</v>
      </c>
      <c r="EK23" s="21">
        <f t="shared" si="119"/>
        <v>5.0999999999999996</v>
      </c>
      <c r="EL23" s="21" t="str">
        <f t="shared" si="120"/>
        <v>5.1</v>
      </c>
      <c r="EM23" s="13" t="str">
        <f t="shared" si="121"/>
        <v>D+</v>
      </c>
      <c r="EN23" s="18">
        <f t="shared" si="122"/>
        <v>1.5</v>
      </c>
      <c r="EO23" s="15" t="str">
        <f t="shared" si="123"/>
        <v>1.5</v>
      </c>
      <c r="EP23" s="19">
        <v>3</v>
      </c>
      <c r="EQ23" s="68">
        <v>3</v>
      </c>
      <c r="ER23" s="28">
        <v>5</v>
      </c>
      <c r="ES23" s="26">
        <v>3</v>
      </c>
      <c r="ET23" s="27">
        <v>7</v>
      </c>
      <c r="EU23" s="27"/>
      <c r="EV23" s="27">
        <f t="shared" si="124"/>
        <v>7</v>
      </c>
      <c r="EW23" s="21">
        <f t="shared" si="125"/>
        <v>6.2</v>
      </c>
      <c r="EX23" s="21" t="str">
        <f t="shared" si="126"/>
        <v>6.2</v>
      </c>
      <c r="EY23" s="13" t="str">
        <f t="shared" si="127"/>
        <v>C</v>
      </c>
      <c r="EZ23" s="18">
        <f t="shared" si="128"/>
        <v>2</v>
      </c>
      <c r="FA23" s="15" t="str">
        <f t="shared" si="129"/>
        <v>2.0</v>
      </c>
      <c r="FB23" s="19">
        <v>3</v>
      </c>
      <c r="FC23" s="68">
        <v>3</v>
      </c>
      <c r="FD23" s="108">
        <v>7.6</v>
      </c>
      <c r="FE23" s="109">
        <v>4</v>
      </c>
      <c r="FF23" s="110"/>
      <c r="FG23" s="110"/>
      <c r="FH23" s="82">
        <f t="shared" si="130"/>
        <v>4</v>
      </c>
      <c r="FI23" s="21">
        <f t="shared" si="131"/>
        <v>5.4</v>
      </c>
      <c r="FJ23" s="21" t="str">
        <f t="shared" si="132"/>
        <v>5.4</v>
      </c>
      <c r="FK23" s="13" t="str">
        <f t="shared" si="133"/>
        <v>D+</v>
      </c>
      <c r="FL23" s="18">
        <f t="shared" si="134"/>
        <v>1.5</v>
      </c>
      <c r="FM23" s="15" t="str">
        <f t="shared" si="135"/>
        <v>1.5</v>
      </c>
      <c r="FN23" s="19">
        <v>2</v>
      </c>
      <c r="FO23" s="68">
        <v>2</v>
      </c>
      <c r="FP23" s="95">
        <v>6</v>
      </c>
      <c r="FQ23" s="96">
        <v>1</v>
      </c>
      <c r="FR23" s="97"/>
      <c r="FS23" s="97"/>
      <c r="FT23" s="97">
        <f t="shared" si="136"/>
        <v>1</v>
      </c>
      <c r="FU23" s="21">
        <f t="shared" si="137"/>
        <v>3</v>
      </c>
      <c r="FV23" s="21" t="str">
        <f t="shared" si="138"/>
        <v>3.0</v>
      </c>
      <c r="FW23" s="13" t="str">
        <f t="shared" si="139"/>
        <v>F</v>
      </c>
      <c r="FX23" s="18">
        <f t="shared" si="140"/>
        <v>0</v>
      </c>
      <c r="FY23" s="15" t="str">
        <f t="shared" si="141"/>
        <v>0.0</v>
      </c>
      <c r="FZ23" s="19">
        <v>3</v>
      </c>
      <c r="GA23" s="68">
        <v>3</v>
      </c>
      <c r="GB23" s="28">
        <v>5.8</v>
      </c>
      <c r="GC23" s="26">
        <v>4</v>
      </c>
      <c r="GD23" s="27">
        <v>5</v>
      </c>
      <c r="GE23" s="82"/>
      <c r="GF23" s="82">
        <f t="shared" si="142"/>
        <v>5</v>
      </c>
      <c r="GG23" s="21">
        <f t="shared" si="143"/>
        <v>5.3</v>
      </c>
      <c r="GH23" s="21" t="str">
        <f t="shared" si="163"/>
        <v>5.3</v>
      </c>
      <c r="GI23" s="13" t="str">
        <f t="shared" si="144"/>
        <v>D+</v>
      </c>
      <c r="GJ23" s="18">
        <f t="shared" si="145"/>
        <v>1.5</v>
      </c>
      <c r="GK23" s="15" t="str">
        <f t="shared" si="146"/>
        <v>1.5</v>
      </c>
      <c r="GL23" s="19">
        <v>2</v>
      </c>
      <c r="GM23" s="68">
        <v>2</v>
      </c>
      <c r="GN23" s="28">
        <v>7.3</v>
      </c>
      <c r="GO23" s="26">
        <v>8</v>
      </c>
      <c r="GP23" s="27"/>
      <c r="GQ23" s="27"/>
      <c r="GR23" s="27">
        <f t="shared" si="147"/>
        <v>8</v>
      </c>
      <c r="GS23" s="21">
        <f t="shared" si="148"/>
        <v>7.7</v>
      </c>
      <c r="GT23" s="21" t="str">
        <f t="shared" si="149"/>
        <v>7.7</v>
      </c>
      <c r="GU23" s="13" t="str">
        <f t="shared" si="150"/>
        <v>B</v>
      </c>
      <c r="GV23" s="18">
        <f t="shared" si="151"/>
        <v>3</v>
      </c>
      <c r="GW23" s="15" t="str">
        <f t="shared" si="152"/>
        <v>3.0</v>
      </c>
      <c r="GX23" s="19">
        <v>2</v>
      </c>
      <c r="GY23" s="68">
        <v>2</v>
      </c>
      <c r="GZ23" s="69">
        <f t="shared" si="153"/>
        <v>18</v>
      </c>
      <c r="HA23" s="22">
        <f t="shared" si="154"/>
        <v>5.5444444444444452</v>
      </c>
      <c r="HB23" s="24" t="str">
        <f t="shared" si="155"/>
        <v>5.54</v>
      </c>
      <c r="HC23" s="22">
        <f t="shared" si="156"/>
        <v>1.6666666666666667</v>
      </c>
      <c r="HD23" s="24" t="str">
        <f t="shared" si="157"/>
        <v>1.67</v>
      </c>
    </row>
    <row r="24" spans="1:212" s="4" customFormat="1" ht="28.5">
      <c r="A24" s="2">
        <v>23</v>
      </c>
      <c r="B24" s="5" t="s">
        <v>320</v>
      </c>
      <c r="C24" s="6" t="s">
        <v>375</v>
      </c>
      <c r="D24" s="7" t="s">
        <v>376</v>
      </c>
      <c r="E24" s="8" t="s">
        <v>88</v>
      </c>
      <c r="F24" s="3"/>
      <c r="G24" s="10" t="s">
        <v>434</v>
      </c>
      <c r="H24" s="36" t="s">
        <v>89</v>
      </c>
      <c r="I24" s="36" t="s">
        <v>199</v>
      </c>
      <c r="J24" s="138">
        <v>6.1</v>
      </c>
      <c r="K24" s="21" t="str">
        <f t="shared" si="0"/>
        <v>6.1</v>
      </c>
      <c r="L24" s="13" t="str">
        <f t="shared" si="158"/>
        <v>C</v>
      </c>
      <c r="M24" s="14">
        <f t="shared" si="159"/>
        <v>2</v>
      </c>
      <c r="N24" s="15" t="str">
        <f t="shared" si="3"/>
        <v>2.0</v>
      </c>
      <c r="O24" s="19">
        <v>2</v>
      </c>
      <c r="P24" s="12">
        <v>6</v>
      </c>
      <c r="Q24" s="21" t="str">
        <f t="shared" si="4"/>
        <v>6.0</v>
      </c>
      <c r="R24" s="13" t="str">
        <f t="shared" si="160"/>
        <v>C</v>
      </c>
      <c r="S24" s="14">
        <f t="shared" si="161"/>
        <v>2</v>
      </c>
      <c r="T24" s="15" t="str">
        <f t="shared" si="7"/>
        <v>2.0</v>
      </c>
      <c r="U24" s="19">
        <v>3</v>
      </c>
      <c r="V24" s="28">
        <v>7.3</v>
      </c>
      <c r="W24" s="26">
        <v>5</v>
      </c>
      <c r="X24" s="27"/>
      <c r="Y24" s="82"/>
      <c r="Z24" s="82">
        <f t="shared" si="93"/>
        <v>5</v>
      </c>
      <c r="AA24" s="21">
        <f t="shared" si="8"/>
        <v>5.9</v>
      </c>
      <c r="AB24" s="21" t="str">
        <f t="shared" si="9"/>
        <v>5.9</v>
      </c>
      <c r="AC24" s="13" t="str">
        <f t="shared" si="10"/>
        <v>C</v>
      </c>
      <c r="AD24" s="18">
        <f t="shared" si="162"/>
        <v>2</v>
      </c>
      <c r="AE24" s="15" t="str">
        <f t="shared" si="12"/>
        <v>2.0</v>
      </c>
      <c r="AF24" s="19">
        <v>4</v>
      </c>
      <c r="AG24" s="68">
        <v>4</v>
      </c>
      <c r="AH24" s="28">
        <v>6</v>
      </c>
      <c r="AI24" s="26">
        <v>8</v>
      </c>
      <c r="AJ24" s="27"/>
      <c r="AK24" s="82"/>
      <c r="AL24" s="82">
        <f t="shared" si="94"/>
        <v>8</v>
      </c>
      <c r="AM24" s="21">
        <f t="shared" si="13"/>
        <v>7.2</v>
      </c>
      <c r="AN24" s="21" t="str">
        <f t="shared" si="14"/>
        <v>7.2</v>
      </c>
      <c r="AO24" s="13" t="str">
        <f t="shared" si="15"/>
        <v>B</v>
      </c>
      <c r="AP24" s="18">
        <f t="shared" si="16"/>
        <v>3</v>
      </c>
      <c r="AQ24" s="15" t="str">
        <f t="shared" si="17"/>
        <v>3.0</v>
      </c>
      <c r="AR24" s="19">
        <v>2</v>
      </c>
      <c r="AS24" s="68">
        <v>2</v>
      </c>
      <c r="AT24" s="28">
        <v>6.2</v>
      </c>
      <c r="AU24" s="26">
        <v>4</v>
      </c>
      <c r="AV24" s="27">
        <v>2</v>
      </c>
      <c r="AW24" s="27">
        <v>5</v>
      </c>
      <c r="AX24" s="82">
        <f t="shared" si="95"/>
        <v>5</v>
      </c>
      <c r="AY24" s="21">
        <f t="shared" si="18"/>
        <v>5.5</v>
      </c>
      <c r="AZ24" s="21" t="str">
        <f t="shared" si="19"/>
        <v>5.5</v>
      </c>
      <c r="BA24" s="13" t="str">
        <f t="shared" si="20"/>
        <v>C</v>
      </c>
      <c r="BB24" s="18">
        <f t="shared" si="21"/>
        <v>2</v>
      </c>
      <c r="BC24" s="15" t="str">
        <f t="shared" si="22"/>
        <v>2.0</v>
      </c>
      <c r="BD24" s="19">
        <v>3</v>
      </c>
      <c r="BE24" s="68">
        <v>3</v>
      </c>
      <c r="BF24" s="28">
        <v>6.7</v>
      </c>
      <c r="BG24" s="26">
        <v>7</v>
      </c>
      <c r="BH24" s="27"/>
      <c r="BI24" s="82"/>
      <c r="BJ24" s="82">
        <f t="shared" si="96"/>
        <v>7</v>
      </c>
      <c r="BK24" s="21">
        <f t="shared" si="23"/>
        <v>6.9</v>
      </c>
      <c r="BL24" s="21" t="str">
        <f t="shared" si="24"/>
        <v>6.9</v>
      </c>
      <c r="BM24" s="13" t="str">
        <f t="shared" si="25"/>
        <v>C+</v>
      </c>
      <c r="BN24" s="18">
        <f t="shared" si="26"/>
        <v>2.5</v>
      </c>
      <c r="BO24" s="15" t="str">
        <f t="shared" si="27"/>
        <v>2.5</v>
      </c>
      <c r="BP24" s="19">
        <v>2</v>
      </c>
      <c r="BQ24" s="68">
        <v>2</v>
      </c>
      <c r="BR24" s="28">
        <v>5.7</v>
      </c>
      <c r="BS24" s="26">
        <v>6</v>
      </c>
      <c r="BT24" s="27"/>
      <c r="BU24" s="82"/>
      <c r="BV24" s="82">
        <f t="shared" si="97"/>
        <v>6</v>
      </c>
      <c r="BW24" s="21">
        <f t="shared" si="28"/>
        <v>5.9</v>
      </c>
      <c r="BX24" s="21" t="str">
        <f t="shared" si="29"/>
        <v>5.9</v>
      </c>
      <c r="BY24" s="13" t="str">
        <f t="shared" si="30"/>
        <v>C</v>
      </c>
      <c r="BZ24" s="18">
        <f t="shared" si="31"/>
        <v>2</v>
      </c>
      <c r="CA24" s="15" t="str">
        <f t="shared" si="32"/>
        <v>2.0</v>
      </c>
      <c r="CB24" s="19">
        <v>3</v>
      </c>
      <c r="CC24" s="68">
        <v>3</v>
      </c>
      <c r="CD24" s="28">
        <v>6.3</v>
      </c>
      <c r="CE24" s="26">
        <v>5</v>
      </c>
      <c r="CF24" s="27"/>
      <c r="CG24" s="82"/>
      <c r="CH24" s="82">
        <f t="shared" si="98"/>
        <v>5</v>
      </c>
      <c r="CI24" s="21">
        <f t="shared" si="33"/>
        <v>5.5</v>
      </c>
      <c r="CJ24" s="21" t="str">
        <f t="shared" si="34"/>
        <v>5.5</v>
      </c>
      <c r="CK24" s="13" t="str">
        <f t="shared" si="35"/>
        <v>C</v>
      </c>
      <c r="CL24" s="18">
        <f t="shared" si="36"/>
        <v>2</v>
      </c>
      <c r="CM24" s="15" t="str">
        <f t="shared" si="37"/>
        <v>2.0</v>
      </c>
      <c r="CN24" s="19">
        <v>3</v>
      </c>
      <c r="CO24" s="68">
        <v>3</v>
      </c>
      <c r="CP24" s="69">
        <f t="shared" si="38"/>
        <v>17</v>
      </c>
      <c r="CQ24" s="22">
        <f t="shared" si="39"/>
        <v>6.0294117647058822</v>
      </c>
      <c r="CR24" s="24" t="str">
        <f t="shared" si="40"/>
        <v>6.03</v>
      </c>
      <c r="CS24" s="22">
        <f t="shared" si="41"/>
        <v>2.1764705882352939</v>
      </c>
      <c r="CT24" s="24" t="str">
        <f t="shared" si="42"/>
        <v>2.18</v>
      </c>
      <c r="CU24" s="77" t="str">
        <f t="shared" si="43"/>
        <v>Lên lớp</v>
      </c>
      <c r="CV24" s="77">
        <f t="shared" si="44"/>
        <v>17</v>
      </c>
      <c r="CW24" s="22">
        <f t="shared" si="99"/>
        <v>6.0294117647058822</v>
      </c>
      <c r="CX24" s="77" t="str">
        <f t="shared" si="45"/>
        <v>6.03</v>
      </c>
      <c r="CY24" s="22">
        <f t="shared" si="100"/>
        <v>2.1764705882352939</v>
      </c>
      <c r="CZ24" s="77" t="str">
        <f t="shared" si="46"/>
        <v>2.18</v>
      </c>
      <c r="DA24" s="28">
        <v>6.2</v>
      </c>
      <c r="DB24" s="26">
        <v>4</v>
      </c>
      <c r="DC24" s="27">
        <v>7</v>
      </c>
      <c r="DD24" s="27"/>
      <c r="DE24" s="27">
        <f t="shared" si="101"/>
        <v>7</v>
      </c>
      <c r="DF24" s="21">
        <f t="shared" si="102"/>
        <v>6.7</v>
      </c>
      <c r="DG24" s="21" t="str">
        <f t="shared" si="103"/>
        <v>6.7</v>
      </c>
      <c r="DH24" s="13" t="str">
        <f t="shared" si="104"/>
        <v>C+</v>
      </c>
      <c r="DI24" s="18">
        <f t="shared" si="105"/>
        <v>2.5</v>
      </c>
      <c r="DJ24" s="15" t="str">
        <f t="shared" si="106"/>
        <v>2.5</v>
      </c>
      <c r="DK24" s="19">
        <v>1.5</v>
      </c>
      <c r="DL24" s="68">
        <v>1.5</v>
      </c>
      <c r="DM24" s="28">
        <v>5.4</v>
      </c>
      <c r="DN24" s="26">
        <v>9</v>
      </c>
      <c r="DO24" s="27"/>
      <c r="DP24" s="82"/>
      <c r="DQ24" s="82">
        <f t="shared" si="107"/>
        <v>9</v>
      </c>
      <c r="DR24" s="21">
        <f t="shared" si="108"/>
        <v>7.6</v>
      </c>
      <c r="DS24" s="21" t="str">
        <f t="shared" si="109"/>
        <v>7.6</v>
      </c>
      <c r="DT24" s="13" t="str">
        <f t="shared" si="110"/>
        <v>B</v>
      </c>
      <c r="DU24" s="18">
        <f t="shared" si="111"/>
        <v>3</v>
      </c>
      <c r="DV24" s="15" t="str">
        <f t="shared" si="112"/>
        <v>3.0</v>
      </c>
      <c r="DW24" s="19">
        <v>1.5</v>
      </c>
      <c r="DX24" s="68">
        <v>1.5</v>
      </c>
      <c r="DY24" s="21">
        <f t="shared" si="113"/>
        <v>7.15</v>
      </c>
      <c r="DZ24" s="21" t="str">
        <f t="shared" si="114"/>
        <v>7.2</v>
      </c>
      <c r="EA24" s="13" t="str">
        <f t="shared" si="115"/>
        <v>B</v>
      </c>
      <c r="EB24" s="18">
        <f t="shared" si="116"/>
        <v>3</v>
      </c>
      <c r="EC24" s="18" t="str">
        <f t="shared" si="117"/>
        <v>3.0</v>
      </c>
      <c r="ED24" s="19">
        <v>3</v>
      </c>
      <c r="EE24" s="152">
        <v>3</v>
      </c>
      <c r="EF24" s="28">
        <v>5</v>
      </c>
      <c r="EG24" s="28">
        <v>5</v>
      </c>
      <c r="EH24" s="27"/>
      <c r="EI24" s="27"/>
      <c r="EJ24" s="27">
        <f t="shared" si="118"/>
        <v>5</v>
      </c>
      <c r="EK24" s="21">
        <f t="shared" si="119"/>
        <v>5</v>
      </c>
      <c r="EL24" s="21" t="str">
        <f t="shared" si="120"/>
        <v>5.0</v>
      </c>
      <c r="EM24" s="13" t="str">
        <f t="shared" si="121"/>
        <v>D+</v>
      </c>
      <c r="EN24" s="18">
        <f t="shared" si="122"/>
        <v>1.5</v>
      </c>
      <c r="EO24" s="15" t="str">
        <f t="shared" si="123"/>
        <v>1.5</v>
      </c>
      <c r="EP24" s="19">
        <v>3</v>
      </c>
      <c r="EQ24" s="68">
        <v>3</v>
      </c>
      <c r="ER24" s="28">
        <v>6.6</v>
      </c>
      <c r="ES24" s="26">
        <v>4</v>
      </c>
      <c r="ET24" s="27">
        <v>7</v>
      </c>
      <c r="EU24" s="27"/>
      <c r="EV24" s="27">
        <f t="shared" si="124"/>
        <v>7</v>
      </c>
      <c r="EW24" s="21">
        <f t="shared" si="125"/>
        <v>6.8</v>
      </c>
      <c r="EX24" s="21" t="str">
        <f t="shared" si="126"/>
        <v>6.8</v>
      </c>
      <c r="EY24" s="13" t="str">
        <f t="shared" si="127"/>
        <v>C+</v>
      </c>
      <c r="EZ24" s="18">
        <f t="shared" si="128"/>
        <v>2.5</v>
      </c>
      <c r="FA24" s="15" t="str">
        <f t="shared" si="129"/>
        <v>2.5</v>
      </c>
      <c r="FB24" s="19">
        <v>3</v>
      </c>
      <c r="FC24" s="68">
        <v>3</v>
      </c>
      <c r="FD24" s="70">
        <v>5</v>
      </c>
      <c r="FE24" s="16">
        <v>9</v>
      </c>
      <c r="FF24" s="17"/>
      <c r="FG24" s="82"/>
      <c r="FH24" s="82">
        <f t="shared" si="130"/>
        <v>9</v>
      </c>
      <c r="FI24" s="21">
        <f t="shared" si="131"/>
        <v>7.4</v>
      </c>
      <c r="FJ24" s="21" t="str">
        <f t="shared" si="132"/>
        <v>7.4</v>
      </c>
      <c r="FK24" s="13" t="str">
        <f t="shared" si="133"/>
        <v>B</v>
      </c>
      <c r="FL24" s="18">
        <f t="shared" si="134"/>
        <v>3</v>
      </c>
      <c r="FM24" s="15" t="str">
        <f t="shared" si="135"/>
        <v>3.0</v>
      </c>
      <c r="FN24" s="19">
        <v>2</v>
      </c>
      <c r="FO24" s="68">
        <v>2</v>
      </c>
      <c r="FP24" s="95">
        <v>5.7</v>
      </c>
      <c r="FQ24" s="96">
        <v>1</v>
      </c>
      <c r="FR24" s="97"/>
      <c r="FS24" s="97"/>
      <c r="FT24" s="97">
        <f t="shared" si="136"/>
        <v>1</v>
      </c>
      <c r="FU24" s="21">
        <f t="shared" si="137"/>
        <v>2.9</v>
      </c>
      <c r="FV24" s="21" t="str">
        <f t="shared" si="138"/>
        <v>2.9</v>
      </c>
      <c r="FW24" s="13" t="str">
        <f t="shared" si="139"/>
        <v>F</v>
      </c>
      <c r="FX24" s="18">
        <f t="shared" si="140"/>
        <v>0</v>
      </c>
      <c r="FY24" s="15" t="str">
        <f t="shared" si="141"/>
        <v>0.0</v>
      </c>
      <c r="FZ24" s="19">
        <v>3</v>
      </c>
      <c r="GA24" s="68">
        <v>3</v>
      </c>
      <c r="GB24" s="28">
        <v>7.2</v>
      </c>
      <c r="GC24" s="26">
        <v>4</v>
      </c>
      <c r="GD24" s="27">
        <v>6</v>
      </c>
      <c r="GE24" s="82"/>
      <c r="GF24" s="82">
        <f t="shared" si="142"/>
        <v>6</v>
      </c>
      <c r="GG24" s="21">
        <f t="shared" si="143"/>
        <v>6.5</v>
      </c>
      <c r="GH24" s="21" t="str">
        <f t="shared" si="163"/>
        <v>6.5</v>
      </c>
      <c r="GI24" s="13" t="str">
        <f t="shared" si="144"/>
        <v>C+</v>
      </c>
      <c r="GJ24" s="18">
        <f t="shared" si="145"/>
        <v>2.5</v>
      </c>
      <c r="GK24" s="15" t="str">
        <f t="shared" si="146"/>
        <v>2.5</v>
      </c>
      <c r="GL24" s="19">
        <v>2</v>
      </c>
      <c r="GM24" s="68">
        <v>2</v>
      </c>
      <c r="GN24" s="28">
        <v>6.7</v>
      </c>
      <c r="GO24" s="26">
        <v>8</v>
      </c>
      <c r="GP24" s="27"/>
      <c r="GQ24" s="27"/>
      <c r="GR24" s="27">
        <f t="shared" si="147"/>
        <v>8</v>
      </c>
      <c r="GS24" s="21">
        <f t="shared" si="148"/>
        <v>7.5</v>
      </c>
      <c r="GT24" s="21" t="str">
        <f t="shared" si="149"/>
        <v>7.5</v>
      </c>
      <c r="GU24" s="13" t="str">
        <f t="shared" si="150"/>
        <v>B</v>
      </c>
      <c r="GV24" s="18">
        <f t="shared" si="151"/>
        <v>3</v>
      </c>
      <c r="GW24" s="15" t="str">
        <f t="shared" si="152"/>
        <v>3.0</v>
      </c>
      <c r="GX24" s="19">
        <v>2</v>
      </c>
      <c r="GY24" s="68">
        <v>2</v>
      </c>
      <c r="GZ24" s="69">
        <f t="shared" si="153"/>
        <v>18</v>
      </c>
      <c r="HA24" s="22">
        <f t="shared" si="154"/>
        <v>6.0194444444444448</v>
      </c>
      <c r="HB24" s="24" t="str">
        <f t="shared" si="155"/>
        <v>6.02</v>
      </c>
      <c r="HC24" s="22">
        <f t="shared" si="156"/>
        <v>2.0694444444444446</v>
      </c>
      <c r="HD24" s="24" t="str">
        <f t="shared" si="157"/>
        <v>2.07</v>
      </c>
    </row>
    <row r="25" spans="1:212" s="4" customFormat="1" ht="28.5">
      <c r="A25" s="2">
        <v>24</v>
      </c>
      <c r="B25" s="5" t="s">
        <v>320</v>
      </c>
      <c r="C25" s="6" t="s">
        <v>377</v>
      </c>
      <c r="D25" s="7" t="s">
        <v>50</v>
      </c>
      <c r="E25" s="8" t="s">
        <v>63</v>
      </c>
      <c r="F25" s="3"/>
      <c r="G25" s="10" t="s">
        <v>435</v>
      </c>
      <c r="H25" s="36" t="s">
        <v>89</v>
      </c>
      <c r="I25" s="36" t="s">
        <v>199</v>
      </c>
      <c r="J25" s="138">
        <v>6.7</v>
      </c>
      <c r="K25" s="21" t="str">
        <f t="shared" si="0"/>
        <v>6.7</v>
      </c>
      <c r="L25" s="13" t="str">
        <f t="shared" si="158"/>
        <v>C+</v>
      </c>
      <c r="M25" s="14">
        <f t="shared" si="159"/>
        <v>2.5</v>
      </c>
      <c r="N25" s="15" t="str">
        <f t="shared" si="3"/>
        <v>2.5</v>
      </c>
      <c r="O25" s="19">
        <v>2</v>
      </c>
      <c r="P25" s="12">
        <v>7</v>
      </c>
      <c r="Q25" s="21" t="str">
        <f t="shared" si="4"/>
        <v>7.0</v>
      </c>
      <c r="R25" s="13" t="str">
        <f t="shared" si="160"/>
        <v>B</v>
      </c>
      <c r="S25" s="14">
        <f t="shared" si="161"/>
        <v>3</v>
      </c>
      <c r="T25" s="15" t="str">
        <f t="shared" si="7"/>
        <v>3.0</v>
      </c>
      <c r="U25" s="19">
        <v>3</v>
      </c>
      <c r="V25" s="28">
        <v>6.5</v>
      </c>
      <c r="W25" s="26">
        <v>5</v>
      </c>
      <c r="X25" s="27"/>
      <c r="Y25" s="82"/>
      <c r="Z25" s="82">
        <f t="shared" si="93"/>
        <v>5</v>
      </c>
      <c r="AA25" s="21">
        <f t="shared" si="8"/>
        <v>5.6</v>
      </c>
      <c r="AB25" s="21" t="str">
        <f t="shared" si="9"/>
        <v>5.6</v>
      </c>
      <c r="AC25" s="13" t="str">
        <f t="shared" si="10"/>
        <v>C</v>
      </c>
      <c r="AD25" s="18">
        <f t="shared" si="162"/>
        <v>2</v>
      </c>
      <c r="AE25" s="15" t="str">
        <f t="shared" si="12"/>
        <v>2.0</v>
      </c>
      <c r="AF25" s="19">
        <v>4</v>
      </c>
      <c r="AG25" s="68">
        <v>4</v>
      </c>
      <c r="AH25" s="28">
        <v>7</v>
      </c>
      <c r="AI25" s="26">
        <v>8</v>
      </c>
      <c r="AJ25" s="27"/>
      <c r="AK25" s="82"/>
      <c r="AL25" s="82">
        <f t="shared" si="94"/>
        <v>8</v>
      </c>
      <c r="AM25" s="21">
        <f t="shared" si="13"/>
        <v>7.6</v>
      </c>
      <c r="AN25" s="21" t="str">
        <f t="shared" si="14"/>
        <v>7.6</v>
      </c>
      <c r="AO25" s="13" t="str">
        <f t="shared" si="15"/>
        <v>B</v>
      </c>
      <c r="AP25" s="18">
        <f t="shared" si="16"/>
        <v>3</v>
      </c>
      <c r="AQ25" s="15" t="str">
        <f t="shared" si="17"/>
        <v>3.0</v>
      </c>
      <c r="AR25" s="19">
        <v>2</v>
      </c>
      <c r="AS25" s="68">
        <v>2</v>
      </c>
      <c r="AT25" s="28">
        <v>5</v>
      </c>
      <c r="AU25" s="26">
        <v>2</v>
      </c>
      <c r="AV25" s="27">
        <v>1</v>
      </c>
      <c r="AW25" s="27">
        <v>5</v>
      </c>
      <c r="AX25" s="82">
        <f t="shared" si="95"/>
        <v>5</v>
      </c>
      <c r="AY25" s="21">
        <f t="shared" si="18"/>
        <v>5</v>
      </c>
      <c r="AZ25" s="21" t="str">
        <f t="shared" si="19"/>
        <v>5.0</v>
      </c>
      <c r="BA25" s="13" t="str">
        <f t="shared" si="20"/>
        <v>D+</v>
      </c>
      <c r="BB25" s="18">
        <f t="shared" si="21"/>
        <v>1.5</v>
      </c>
      <c r="BC25" s="15" t="str">
        <f t="shared" si="22"/>
        <v>1.5</v>
      </c>
      <c r="BD25" s="19">
        <v>3</v>
      </c>
      <c r="BE25" s="68">
        <v>3</v>
      </c>
      <c r="BF25" s="28">
        <v>5.6</v>
      </c>
      <c r="BG25" s="26">
        <v>6</v>
      </c>
      <c r="BH25" s="27"/>
      <c r="BI25" s="82"/>
      <c r="BJ25" s="82">
        <f t="shared" si="96"/>
        <v>6</v>
      </c>
      <c r="BK25" s="21">
        <f t="shared" si="23"/>
        <v>5.8</v>
      </c>
      <c r="BL25" s="21" t="str">
        <f t="shared" si="24"/>
        <v>5.8</v>
      </c>
      <c r="BM25" s="13" t="str">
        <f t="shared" si="25"/>
        <v>C</v>
      </c>
      <c r="BN25" s="18">
        <f t="shared" si="26"/>
        <v>2</v>
      </c>
      <c r="BO25" s="15" t="str">
        <f t="shared" si="27"/>
        <v>2.0</v>
      </c>
      <c r="BP25" s="19">
        <v>2</v>
      </c>
      <c r="BQ25" s="68">
        <v>2</v>
      </c>
      <c r="BR25" s="28">
        <v>5.6</v>
      </c>
      <c r="BS25" s="26">
        <v>8</v>
      </c>
      <c r="BT25" s="27"/>
      <c r="BU25" s="82"/>
      <c r="BV25" s="82">
        <f t="shared" si="97"/>
        <v>8</v>
      </c>
      <c r="BW25" s="21">
        <f t="shared" si="28"/>
        <v>7</v>
      </c>
      <c r="BX25" s="21" t="str">
        <f t="shared" si="29"/>
        <v>7.0</v>
      </c>
      <c r="BY25" s="13" t="str">
        <f t="shared" si="30"/>
        <v>B</v>
      </c>
      <c r="BZ25" s="18">
        <f t="shared" si="31"/>
        <v>3</v>
      </c>
      <c r="CA25" s="15" t="str">
        <f t="shared" si="32"/>
        <v>3.0</v>
      </c>
      <c r="CB25" s="19">
        <v>3</v>
      </c>
      <c r="CC25" s="68">
        <v>3</v>
      </c>
      <c r="CD25" s="28">
        <v>5.5</v>
      </c>
      <c r="CE25" s="26">
        <v>7</v>
      </c>
      <c r="CF25" s="27"/>
      <c r="CG25" s="82"/>
      <c r="CH25" s="82">
        <f t="shared" si="98"/>
        <v>7</v>
      </c>
      <c r="CI25" s="21">
        <f t="shared" si="33"/>
        <v>6.4</v>
      </c>
      <c r="CJ25" s="21" t="str">
        <f t="shared" si="34"/>
        <v>6.4</v>
      </c>
      <c r="CK25" s="13" t="str">
        <f t="shared" si="35"/>
        <v>C</v>
      </c>
      <c r="CL25" s="18">
        <f t="shared" si="36"/>
        <v>2</v>
      </c>
      <c r="CM25" s="15" t="str">
        <f t="shared" si="37"/>
        <v>2.0</v>
      </c>
      <c r="CN25" s="19">
        <v>3</v>
      </c>
      <c r="CO25" s="68">
        <v>3</v>
      </c>
      <c r="CP25" s="69">
        <f t="shared" si="38"/>
        <v>17</v>
      </c>
      <c r="CQ25" s="22">
        <f t="shared" si="39"/>
        <v>6.1411764705882348</v>
      </c>
      <c r="CR25" s="24" t="str">
        <f t="shared" si="40"/>
        <v>6.14</v>
      </c>
      <c r="CS25" s="22">
        <f t="shared" si="41"/>
        <v>2.2058823529411766</v>
      </c>
      <c r="CT25" s="24" t="str">
        <f t="shared" si="42"/>
        <v>2.21</v>
      </c>
      <c r="CU25" s="77" t="str">
        <f t="shared" si="43"/>
        <v>Lên lớp</v>
      </c>
      <c r="CV25" s="77">
        <f t="shared" si="44"/>
        <v>17</v>
      </c>
      <c r="CW25" s="22">
        <f t="shared" si="99"/>
        <v>6.1411764705882348</v>
      </c>
      <c r="CX25" s="77" t="str">
        <f t="shared" si="45"/>
        <v>6.14</v>
      </c>
      <c r="CY25" s="22">
        <f t="shared" si="100"/>
        <v>2.2058823529411766</v>
      </c>
      <c r="CZ25" s="77" t="str">
        <f t="shared" si="46"/>
        <v>2.21</v>
      </c>
      <c r="DA25" s="28">
        <v>6.2</v>
      </c>
      <c r="DB25" s="26">
        <v>6</v>
      </c>
      <c r="DC25" s="27"/>
      <c r="DD25" s="82"/>
      <c r="DE25" s="82">
        <f t="shared" si="101"/>
        <v>6</v>
      </c>
      <c r="DF25" s="21">
        <f t="shared" si="102"/>
        <v>6.1</v>
      </c>
      <c r="DG25" s="21" t="str">
        <f t="shared" si="103"/>
        <v>6.1</v>
      </c>
      <c r="DH25" s="13" t="str">
        <f t="shared" si="104"/>
        <v>C</v>
      </c>
      <c r="DI25" s="18">
        <f t="shared" si="105"/>
        <v>2</v>
      </c>
      <c r="DJ25" s="15" t="str">
        <f t="shared" si="106"/>
        <v>2.0</v>
      </c>
      <c r="DK25" s="19">
        <v>1.5</v>
      </c>
      <c r="DL25" s="68">
        <v>1.5</v>
      </c>
      <c r="DM25" s="28">
        <v>7.4</v>
      </c>
      <c r="DN25" s="26">
        <v>6</v>
      </c>
      <c r="DO25" s="27"/>
      <c r="DP25" s="82"/>
      <c r="DQ25" s="82">
        <f t="shared" si="107"/>
        <v>6</v>
      </c>
      <c r="DR25" s="21">
        <f t="shared" si="108"/>
        <v>6.6</v>
      </c>
      <c r="DS25" s="21" t="str">
        <f t="shared" si="109"/>
        <v>6.6</v>
      </c>
      <c r="DT25" s="13" t="str">
        <f t="shared" si="110"/>
        <v>C+</v>
      </c>
      <c r="DU25" s="18">
        <f t="shared" si="111"/>
        <v>2.5</v>
      </c>
      <c r="DV25" s="15" t="str">
        <f t="shared" si="112"/>
        <v>2.5</v>
      </c>
      <c r="DW25" s="19">
        <v>1.5</v>
      </c>
      <c r="DX25" s="68">
        <v>1.5</v>
      </c>
      <c r="DY25" s="21">
        <f t="shared" si="113"/>
        <v>6.35</v>
      </c>
      <c r="DZ25" s="21" t="str">
        <f t="shared" si="114"/>
        <v>6.4</v>
      </c>
      <c r="EA25" s="13" t="str">
        <f t="shared" si="115"/>
        <v>C</v>
      </c>
      <c r="EB25" s="18">
        <f t="shared" si="116"/>
        <v>2</v>
      </c>
      <c r="EC25" s="18" t="str">
        <f t="shared" si="117"/>
        <v>2.0</v>
      </c>
      <c r="ED25" s="19">
        <v>3</v>
      </c>
      <c r="EE25" s="152">
        <v>3</v>
      </c>
      <c r="EF25" s="28">
        <v>5</v>
      </c>
      <c r="EG25" s="28">
        <v>4</v>
      </c>
      <c r="EH25" s="28">
        <v>5</v>
      </c>
      <c r="EI25" s="27"/>
      <c r="EJ25" s="27">
        <f t="shared" si="118"/>
        <v>5</v>
      </c>
      <c r="EK25" s="21">
        <f t="shared" si="119"/>
        <v>5</v>
      </c>
      <c r="EL25" s="21" t="str">
        <f t="shared" si="120"/>
        <v>5.0</v>
      </c>
      <c r="EM25" s="13" t="str">
        <f t="shared" si="121"/>
        <v>D+</v>
      </c>
      <c r="EN25" s="18">
        <f t="shared" si="122"/>
        <v>1.5</v>
      </c>
      <c r="EO25" s="15" t="str">
        <f t="shared" si="123"/>
        <v>1.5</v>
      </c>
      <c r="EP25" s="19">
        <v>3</v>
      </c>
      <c r="EQ25" s="68">
        <v>3</v>
      </c>
      <c r="ER25" s="28">
        <v>5</v>
      </c>
      <c r="ES25" s="26">
        <v>3</v>
      </c>
      <c r="ET25" s="27">
        <v>6</v>
      </c>
      <c r="EU25" s="27"/>
      <c r="EV25" s="27">
        <f t="shared" si="124"/>
        <v>6</v>
      </c>
      <c r="EW25" s="21">
        <f t="shared" si="125"/>
        <v>5.6</v>
      </c>
      <c r="EX25" s="21" t="str">
        <f t="shared" si="126"/>
        <v>5.6</v>
      </c>
      <c r="EY25" s="13" t="str">
        <f t="shared" si="127"/>
        <v>C</v>
      </c>
      <c r="EZ25" s="18">
        <f t="shared" si="128"/>
        <v>2</v>
      </c>
      <c r="FA25" s="15" t="str">
        <f t="shared" si="129"/>
        <v>2.0</v>
      </c>
      <c r="FB25" s="19">
        <v>3</v>
      </c>
      <c r="FC25" s="68">
        <v>3</v>
      </c>
      <c r="FD25" s="42">
        <v>2.7</v>
      </c>
      <c r="FE25" s="99"/>
      <c r="FF25" s="30"/>
      <c r="FG25" s="30"/>
      <c r="FH25" s="82">
        <f t="shared" si="130"/>
        <v>0</v>
      </c>
      <c r="FI25" s="21">
        <f t="shared" si="131"/>
        <v>1.1000000000000001</v>
      </c>
      <c r="FJ25" s="21" t="str">
        <f t="shared" si="132"/>
        <v>1.1</v>
      </c>
      <c r="FK25" s="13" t="str">
        <f t="shared" si="133"/>
        <v>F</v>
      </c>
      <c r="FL25" s="18">
        <f t="shared" si="134"/>
        <v>0</v>
      </c>
      <c r="FM25" s="15" t="str">
        <f t="shared" si="135"/>
        <v>0.0</v>
      </c>
      <c r="FN25" s="19">
        <v>2</v>
      </c>
      <c r="FO25" s="68">
        <v>2</v>
      </c>
      <c r="FP25" s="95">
        <v>5</v>
      </c>
      <c r="FQ25" s="96">
        <v>3</v>
      </c>
      <c r="FR25" s="97"/>
      <c r="FS25" s="97"/>
      <c r="FT25" s="97">
        <f t="shared" si="136"/>
        <v>3</v>
      </c>
      <c r="FU25" s="21">
        <f t="shared" si="137"/>
        <v>3.8</v>
      </c>
      <c r="FV25" s="21" t="str">
        <f t="shared" si="138"/>
        <v>3.8</v>
      </c>
      <c r="FW25" s="13" t="str">
        <f t="shared" si="139"/>
        <v>F</v>
      </c>
      <c r="FX25" s="18">
        <f t="shared" si="140"/>
        <v>0</v>
      </c>
      <c r="FY25" s="15" t="str">
        <f t="shared" si="141"/>
        <v>0.0</v>
      </c>
      <c r="FZ25" s="19">
        <v>3</v>
      </c>
      <c r="GA25" s="68">
        <v>3</v>
      </c>
      <c r="GB25" s="28">
        <v>5</v>
      </c>
      <c r="GC25" s="26">
        <v>4</v>
      </c>
      <c r="GD25" s="27">
        <v>6</v>
      </c>
      <c r="GE25" s="82"/>
      <c r="GF25" s="82">
        <f t="shared" si="142"/>
        <v>6</v>
      </c>
      <c r="GG25" s="21">
        <f t="shared" si="143"/>
        <v>5.6</v>
      </c>
      <c r="GH25" s="21" t="str">
        <f t="shared" si="163"/>
        <v>5.6</v>
      </c>
      <c r="GI25" s="13" t="str">
        <f t="shared" si="144"/>
        <v>C</v>
      </c>
      <c r="GJ25" s="18">
        <f t="shared" si="145"/>
        <v>2</v>
      </c>
      <c r="GK25" s="15" t="str">
        <f t="shared" si="146"/>
        <v>2.0</v>
      </c>
      <c r="GL25" s="19">
        <v>2</v>
      </c>
      <c r="GM25" s="68">
        <v>2</v>
      </c>
      <c r="GN25" s="28">
        <v>6</v>
      </c>
      <c r="GO25" s="26">
        <v>6</v>
      </c>
      <c r="GP25" s="27"/>
      <c r="GQ25" s="27"/>
      <c r="GR25" s="27">
        <f t="shared" si="147"/>
        <v>6</v>
      </c>
      <c r="GS25" s="21">
        <f t="shared" si="148"/>
        <v>6</v>
      </c>
      <c r="GT25" s="21" t="str">
        <f t="shared" si="149"/>
        <v>6.0</v>
      </c>
      <c r="GU25" s="13" t="str">
        <f t="shared" si="150"/>
        <v>C</v>
      </c>
      <c r="GV25" s="18">
        <f t="shared" si="151"/>
        <v>2</v>
      </c>
      <c r="GW25" s="15" t="str">
        <f t="shared" si="152"/>
        <v>2.0</v>
      </c>
      <c r="GX25" s="19">
        <v>2</v>
      </c>
      <c r="GY25" s="68">
        <v>2</v>
      </c>
      <c r="GZ25" s="69">
        <f t="shared" si="153"/>
        <v>18</v>
      </c>
      <c r="HA25" s="22">
        <f t="shared" si="154"/>
        <v>4.8694444444444445</v>
      </c>
      <c r="HB25" s="24" t="str">
        <f t="shared" si="155"/>
        <v>4.87</v>
      </c>
      <c r="HC25" s="22">
        <f t="shared" si="156"/>
        <v>1.4027777777777777</v>
      </c>
      <c r="HD25" s="24" t="str">
        <f t="shared" si="157"/>
        <v>1.40</v>
      </c>
    </row>
    <row r="26" spans="1:212" s="4" customFormat="1" ht="28.5">
      <c r="A26" s="2">
        <v>25</v>
      </c>
      <c r="B26" s="5" t="s">
        <v>320</v>
      </c>
      <c r="C26" s="6" t="s">
        <v>378</v>
      </c>
      <c r="D26" s="7" t="s">
        <v>363</v>
      </c>
      <c r="E26" s="8" t="s">
        <v>379</v>
      </c>
      <c r="F26" s="3"/>
      <c r="G26" s="10" t="s">
        <v>436</v>
      </c>
      <c r="H26" s="36" t="s">
        <v>89</v>
      </c>
      <c r="I26" s="36" t="s">
        <v>453</v>
      </c>
      <c r="J26" s="138">
        <v>7.9</v>
      </c>
      <c r="K26" s="21" t="str">
        <f t="shared" si="0"/>
        <v>7.9</v>
      </c>
      <c r="L26" s="13" t="str">
        <f t="shared" si="158"/>
        <v>B</v>
      </c>
      <c r="M26" s="14">
        <f t="shared" si="159"/>
        <v>3</v>
      </c>
      <c r="N26" s="15" t="str">
        <f t="shared" si="3"/>
        <v>3.0</v>
      </c>
      <c r="O26" s="19">
        <v>2</v>
      </c>
      <c r="P26" s="12">
        <v>5</v>
      </c>
      <c r="Q26" s="21" t="str">
        <f t="shared" si="4"/>
        <v>5.0</v>
      </c>
      <c r="R26" s="13" t="str">
        <f t="shared" si="160"/>
        <v>D+</v>
      </c>
      <c r="S26" s="14">
        <f t="shared" si="161"/>
        <v>1.5</v>
      </c>
      <c r="T26" s="15" t="str">
        <f t="shared" si="7"/>
        <v>1.5</v>
      </c>
      <c r="U26" s="19">
        <v>3</v>
      </c>
      <c r="V26" s="28">
        <v>7.5</v>
      </c>
      <c r="W26" s="26">
        <v>6</v>
      </c>
      <c r="X26" s="27"/>
      <c r="Y26" s="82"/>
      <c r="Z26" s="82">
        <f t="shared" si="93"/>
        <v>6</v>
      </c>
      <c r="AA26" s="21">
        <f t="shared" si="8"/>
        <v>6.6</v>
      </c>
      <c r="AB26" s="21" t="str">
        <f t="shared" si="9"/>
        <v>6.6</v>
      </c>
      <c r="AC26" s="13" t="str">
        <f t="shared" si="10"/>
        <v>C+</v>
      </c>
      <c r="AD26" s="18">
        <f t="shared" si="162"/>
        <v>2.5</v>
      </c>
      <c r="AE26" s="15" t="str">
        <f t="shared" si="12"/>
        <v>2.5</v>
      </c>
      <c r="AF26" s="19">
        <v>4</v>
      </c>
      <c r="AG26" s="68">
        <v>4</v>
      </c>
      <c r="AH26" s="28">
        <v>7</v>
      </c>
      <c r="AI26" s="26">
        <v>9</v>
      </c>
      <c r="AJ26" s="27"/>
      <c r="AK26" s="82"/>
      <c r="AL26" s="82">
        <f t="shared" si="94"/>
        <v>9</v>
      </c>
      <c r="AM26" s="21">
        <f t="shared" si="13"/>
        <v>8.1999999999999993</v>
      </c>
      <c r="AN26" s="21" t="str">
        <f t="shared" si="14"/>
        <v>8.2</v>
      </c>
      <c r="AO26" s="13" t="str">
        <f t="shared" si="15"/>
        <v>B+</v>
      </c>
      <c r="AP26" s="18">
        <f t="shared" si="16"/>
        <v>3.5</v>
      </c>
      <c r="AQ26" s="15" t="str">
        <f t="shared" si="17"/>
        <v>3.5</v>
      </c>
      <c r="AR26" s="19">
        <v>2</v>
      </c>
      <c r="AS26" s="68">
        <v>2</v>
      </c>
      <c r="AT26" s="28">
        <v>5.2</v>
      </c>
      <c r="AU26" s="26">
        <v>5</v>
      </c>
      <c r="AV26" s="27"/>
      <c r="AW26" s="82"/>
      <c r="AX26" s="82">
        <f t="shared" si="95"/>
        <v>5</v>
      </c>
      <c r="AY26" s="21">
        <f t="shared" si="18"/>
        <v>5.0999999999999996</v>
      </c>
      <c r="AZ26" s="21" t="str">
        <f t="shared" si="19"/>
        <v>5.1</v>
      </c>
      <c r="BA26" s="13" t="str">
        <f t="shared" si="20"/>
        <v>D+</v>
      </c>
      <c r="BB26" s="18">
        <f t="shared" si="21"/>
        <v>1.5</v>
      </c>
      <c r="BC26" s="15" t="str">
        <f t="shared" si="22"/>
        <v>1.5</v>
      </c>
      <c r="BD26" s="19">
        <v>3</v>
      </c>
      <c r="BE26" s="68">
        <v>3</v>
      </c>
      <c r="BF26" s="28">
        <v>5.8</v>
      </c>
      <c r="BG26" s="26">
        <v>7</v>
      </c>
      <c r="BH26" s="27"/>
      <c r="BI26" s="82"/>
      <c r="BJ26" s="82">
        <f t="shared" si="96"/>
        <v>7</v>
      </c>
      <c r="BK26" s="21">
        <f t="shared" si="23"/>
        <v>6.5</v>
      </c>
      <c r="BL26" s="21" t="str">
        <f t="shared" si="24"/>
        <v>6.5</v>
      </c>
      <c r="BM26" s="13" t="str">
        <f t="shared" si="25"/>
        <v>C+</v>
      </c>
      <c r="BN26" s="18">
        <f t="shared" si="26"/>
        <v>2.5</v>
      </c>
      <c r="BO26" s="15" t="str">
        <f t="shared" si="27"/>
        <v>2.5</v>
      </c>
      <c r="BP26" s="19">
        <v>2</v>
      </c>
      <c r="BQ26" s="68">
        <v>2</v>
      </c>
      <c r="BR26" s="28">
        <v>6.3</v>
      </c>
      <c r="BS26" s="26">
        <v>8</v>
      </c>
      <c r="BT26" s="27"/>
      <c r="BU26" s="82"/>
      <c r="BV26" s="82">
        <f t="shared" si="97"/>
        <v>8</v>
      </c>
      <c r="BW26" s="21">
        <f t="shared" si="28"/>
        <v>7.3</v>
      </c>
      <c r="BX26" s="21" t="str">
        <f t="shared" si="29"/>
        <v>7.3</v>
      </c>
      <c r="BY26" s="13" t="str">
        <f t="shared" si="30"/>
        <v>B</v>
      </c>
      <c r="BZ26" s="18">
        <f t="shared" si="31"/>
        <v>3</v>
      </c>
      <c r="CA26" s="15" t="str">
        <f t="shared" si="32"/>
        <v>3.0</v>
      </c>
      <c r="CB26" s="19">
        <v>3</v>
      </c>
      <c r="CC26" s="68">
        <v>3</v>
      </c>
      <c r="CD26" s="28">
        <v>5.8</v>
      </c>
      <c r="CE26" s="26">
        <v>5</v>
      </c>
      <c r="CF26" s="27"/>
      <c r="CG26" s="82"/>
      <c r="CH26" s="82">
        <f t="shared" si="98"/>
        <v>5</v>
      </c>
      <c r="CI26" s="21">
        <f t="shared" si="33"/>
        <v>5.3</v>
      </c>
      <c r="CJ26" s="21" t="str">
        <f t="shared" si="34"/>
        <v>5.3</v>
      </c>
      <c r="CK26" s="13" t="str">
        <f t="shared" si="35"/>
        <v>D+</v>
      </c>
      <c r="CL26" s="18">
        <f t="shared" si="36"/>
        <v>1.5</v>
      </c>
      <c r="CM26" s="15" t="str">
        <f t="shared" si="37"/>
        <v>1.5</v>
      </c>
      <c r="CN26" s="19">
        <v>3</v>
      </c>
      <c r="CO26" s="68">
        <v>3</v>
      </c>
      <c r="CP26" s="69">
        <f t="shared" si="38"/>
        <v>17</v>
      </c>
      <c r="CQ26" s="22">
        <f t="shared" si="39"/>
        <v>6.4058823529411768</v>
      </c>
      <c r="CR26" s="24" t="str">
        <f t="shared" si="40"/>
        <v>6.41</v>
      </c>
      <c r="CS26" s="22">
        <f t="shared" si="41"/>
        <v>2.3529411764705883</v>
      </c>
      <c r="CT26" s="24" t="str">
        <f t="shared" si="42"/>
        <v>2.35</v>
      </c>
      <c r="CU26" s="77" t="str">
        <f t="shared" si="43"/>
        <v>Lên lớp</v>
      </c>
      <c r="CV26" s="77">
        <f t="shared" si="44"/>
        <v>17</v>
      </c>
      <c r="CW26" s="22">
        <f t="shared" si="99"/>
        <v>6.4058823529411768</v>
      </c>
      <c r="CX26" s="77" t="str">
        <f t="shared" si="45"/>
        <v>6.41</v>
      </c>
      <c r="CY26" s="22">
        <f t="shared" si="100"/>
        <v>2.3529411764705883</v>
      </c>
      <c r="CZ26" s="77" t="str">
        <f t="shared" si="46"/>
        <v>2.35</v>
      </c>
      <c r="DA26" s="28">
        <v>6.2</v>
      </c>
      <c r="DB26" s="26">
        <v>5</v>
      </c>
      <c r="DC26" s="27"/>
      <c r="DD26" s="82"/>
      <c r="DE26" s="82">
        <f t="shared" si="101"/>
        <v>5</v>
      </c>
      <c r="DF26" s="21">
        <f t="shared" si="102"/>
        <v>5.5</v>
      </c>
      <c r="DG26" s="21" t="str">
        <f t="shared" si="103"/>
        <v>5.5</v>
      </c>
      <c r="DH26" s="13" t="str">
        <f t="shared" si="104"/>
        <v>C</v>
      </c>
      <c r="DI26" s="18">
        <f t="shared" si="105"/>
        <v>2</v>
      </c>
      <c r="DJ26" s="15" t="str">
        <f t="shared" si="106"/>
        <v>2.0</v>
      </c>
      <c r="DK26" s="19">
        <v>1.5</v>
      </c>
      <c r="DL26" s="68">
        <v>1.5</v>
      </c>
      <c r="DM26" s="28">
        <v>8</v>
      </c>
      <c r="DN26" s="26">
        <v>9</v>
      </c>
      <c r="DO26" s="27"/>
      <c r="DP26" s="82"/>
      <c r="DQ26" s="82">
        <f t="shared" si="107"/>
        <v>9</v>
      </c>
      <c r="DR26" s="21">
        <f t="shared" si="108"/>
        <v>8.6</v>
      </c>
      <c r="DS26" s="21" t="str">
        <f t="shared" si="109"/>
        <v>8.6</v>
      </c>
      <c r="DT26" s="13" t="str">
        <f t="shared" si="110"/>
        <v>A</v>
      </c>
      <c r="DU26" s="18">
        <f t="shared" si="111"/>
        <v>4</v>
      </c>
      <c r="DV26" s="15" t="str">
        <f t="shared" si="112"/>
        <v>4.0</v>
      </c>
      <c r="DW26" s="19">
        <v>1.5</v>
      </c>
      <c r="DX26" s="68">
        <v>1.5</v>
      </c>
      <c r="DY26" s="21">
        <f t="shared" si="113"/>
        <v>7.05</v>
      </c>
      <c r="DZ26" s="21" t="str">
        <f t="shared" si="114"/>
        <v>7.1</v>
      </c>
      <c r="EA26" s="13" t="str">
        <f t="shared" si="115"/>
        <v>B</v>
      </c>
      <c r="EB26" s="18">
        <f t="shared" si="116"/>
        <v>3</v>
      </c>
      <c r="EC26" s="18" t="str">
        <f t="shared" si="117"/>
        <v>3.0</v>
      </c>
      <c r="ED26" s="19">
        <v>3</v>
      </c>
      <c r="EE26" s="152">
        <v>3</v>
      </c>
      <c r="EF26" s="28">
        <v>5.3</v>
      </c>
      <c r="EG26" s="28">
        <v>5</v>
      </c>
      <c r="EH26" s="27"/>
      <c r="EI26" s="27"/>
      <c r="EJ26" s="27">
        <f t="shared" si="118"/>
        <v>5</v>
      </c>
      <c r="EK26" s="21">
        <f t="shared" si="119"/>
        <v>5.0999999999999996</v>
      </c>
      <c r="EL26" s="21" t="str">
        <f t="shared" si="120"/>
        <v>5.1</v>
      </c>
      <c r="EM26" s="13" t="str">
        <f t="shared" si="121"/>
        <v>D+</v>
      </c>
      <c r="EN26" s="18">
        <f t="shared" si="122"/>
        <v>1.5</v>
      </c>
      <c r="EO26" s="15" t="str">
        <f t="shared" si="123"/>
        <v>1.5</v>
      </c>
      <c r="EP26" s="19">
        <v>3</v>
      </c>
      <c r="EQ26" s="68">
        <v>3</v>
      </c>
      <c r="ER26" s="28">
        <v>6</v>
      </c>
      <c r="ES26" s="26">
        <v>3</v>
      </c>
      <c r="ET26" s="27">
        <v>7</v>
      </c>
      <c r="EU26" s="27"/>
      <c r="EV26" s="27">
        <f t="shared" si="124"/>
        <v>7</v>
      </c>
      <c r="EW26" s="21">
        <f t="shared" si="125"/>
        <v>6.6</v>
      </c>
      <c r="EX26" s="21" t="str">
        <f t="shared" si="126"/>
        <v>6.6</v>
      </c>
      <c r="EY26" s="13" t="str">
        <f t="shared" si="127"/>
        <v>C+</v>
      </c>
      <c r="EZ26" s="18">
        <f t="shared" si="128"/>
        <v>2.5</v>
      </c>
      <c r="FA26" s="15" t="str">
        <f t="shared" si="129"/>
        <v>2.5</v>
      </c>
      <c r="FB26" s="19">
        <v>3</v>
      </c>
      <c r="FC26" s="68">
        <v>3</v>
      </c>
      <c r="FD26" s="70">
        <v>5</v>
      </c>
      <c r="FE26" s="16">
        <v>7</v>
      </c>
      <c r="FF26" s="17"/>
      <c r="FG26" s="82"/>
      <c r="FH26" s="82">
        <f t="shared" si="130"/>
        <v>7</v>
      </c>
      <c r="FI26" s="21">
        <f t="shared" si="131"/>
        <v>6.2</v>
      </c>
      <c r="FJ26" s="21" t="str">
        <f t="shared" si="132"/>
        <v>6.2</v>
      </c>
      <c r="FK26" s="13" t="str">
        <f t="shared" si="133"/>
        <v>C</v>
      </c>
      <c r="FL26" s="18">
        <f t="shared" si="134"/>
        <v>2</v>
      </c>
      <c r="FM26" s="15" t="str">
        <f t="shared" si="135"/>
        <v>2.0</v>
      </c>
      <c r="FN26" s="19">
        <v>2</v>
      </c>
      <c r="FO26" s="68">
        <v>2</v>
      </c>
      <c r="FP26" s="70">
        <v>5.0999999999999996</v>
      </c>
      <c r="FQ26" s="16">
        <v>5</v>
      </c>
      <c r="FR26" s="17"/>
      <c r="FS26" s="82"/>
      <c r="FT26" s="82">
        <f t="shared" si="136"/>
        <v>5</v>
      </c>
      <c r="FU26" s="21">
        <f t="shared" si="137"/>
        <v>5</v>
      </c>
      <c r="FV26" s="21" t="str">
        <f t="shared" si="138"/>
        <v>5.0</v>
      </c>
      <c r="FW26" s="13" t="str">
        <f t="shared" si="139"/>
        <v>D+</v>
      </c>
      <c r="FX26" s="18">
        <f t="shared" si="140"/>
        <v>1.5</v>
      </c>
      <c r="FY26" s="15" t="str">
        <f t="shared" si="141"/>
        <v>1.5</v>
      </c>
      <c r="FZ26" s="19">
        <v>3</v>
      </c>
      <c r="GA26" s="68">
        <v>3</v>
      </c>
      <c r="GB26" s="28">
        <v>8</v>
      </c>
      <c r="GC26" s="26">
        <v>7</v>
      </c>
      <c r="GD26" s="27"/>
      <c r="GE26" s="82"/>
      <c r="GF26" s="82">
        <f t="shared" si="142"/>
        <v>7</v>
      </c>
      <c r="GG26" s="21">
        <f t="shared" si="143"/>
        <v>7.4</v>
      </c>
      <c r="GH26" s="21" t="str">
        <f t="shared" si="163"/>
        <v>7.4</v>
      </c>
      <c r="GI26" s="13" t="str">
        <f t="shared" si="144"/>
        <v>B</v>
      </c>
      <c r="GJ26" s="18">
        <f t="shared" si="145"/>
        <v>3</v>
      </c>
      <c r="GK26" s="15" t="str">
        <f t="shared" si="146"/>
        <v>3.0</v>
      </c>
      <c r="GL26" s="19">
        <v>2</v>
      </c>
      <c r="GM26" s="68">
        <v>2</v>
      </c>
      <c r="GN26" s="28">
        <v>5.7</v>
      </c>
      <c r="GO26" s="26">
        <v>7</v>
      </c>
      <c r="GP26" s="27"/>
      <c r="GQ26" s="27"/>
      <c r="GR26" s="27">
        <f t="shared" si="147"/>
        <v>7</v>
      </c>
      <c r="GS26" s="21">
        <f t="shared" si="148"/>
        <v>6.5</v>
      </c>
      <c r="GT26" s="21" t="str">
        <f t="shared" si="149"/>
        <v>6.5</v>
      </c>
      <c r="GU26" s="13" t="str">
        <f t="shared" si="150"/>
        <v>C+</v>
      </c>
      <c r="GV26" s="18">
        <f t="shared" si="151"/>
        <v>2.5</v>
      </c>
      <c r="GW26" s="15" t="str">
        <f t="shared" si="152"/>
        <v>2.5</v>
      </c>
      <c r="GX26" s="19">
        <v>2</v>
      </c>
      <c r="GY26" s="68">
        <v>2</v>
      </c>
      <c r="GZ26" s="69">
        <f t="shared" si="153"/>
        <v>18</v>
      </c>
      <c r="HA26" s="22">
        <f t="shared" si="154"/>
        <v>6.1916666666666664</v>
      </c>
      <c r="HB26" s="24" t="str">
        <f t="shared" si="155"/>
        <v>6.19</v>
      </c>
      <c r="HC26" s="22">
        <f t="shared" si="156"/>
        <v>2.25</v>
      </c>
      <c r="HD26" s="24" t="str">
        <f t="shared" si="157"/>
        <v>2.25</v>
      </c>
    </row>
    <row r="27" spans="1:212" s="4" customFormat="1" ht="28.5">
      <c r="A27" s="2">
        <v>26</v>
      </c>
      <c r="B27" s="5" t="s">
        <v>320</v>
      </c>
      <c r="C27" s="6" t="s">
        <v>380</v>
      </c>
      <c r="D27" s="7" t="s">
        <v>381</v>
      </c>
      <c r="E27" s="8" t="s">
        <v>382</v>
      </c>
      <c r="F27" s="3"/>
      <c r="G27" s="10" t="s">
        <v>437</v>
      </c>
      <c r="H27" s="36" t="s">
        <v>89</v>
      </c>
      <c r="I27" s="36" t="s">
        <v>198</v>
      </c>
      <c r="J27" s="138">
        <v>6.7</v>
      </c>
      <c r="K27" s="21" t="str">
        <f t="shared" si="0"/>
        <v>6.7</v>
      </c>
      <c r="L27" s="13" t="str">
        <f t="shared" si="158"/>
        <v>C+</v>
      </c>
      <c r="M27" s="14">
        <f t="shared" si="159"/>
        <v>2.5</v>
      </c>
      <c r="N27" s="15" t="str">
        <f t="shared" si="3"/>
        <v>2.5</v>
      </c>
      <c r="O27" s="19">
        <v>2</v>
      </c>
      <c r="P27" s="12">
        <v>6</v>
      </c>
      <c r="Q27" s="21" t="str">
        <f t="shared" si="4"/>
        <v>6.0</v>
      </c>
      <c r="R27" s="13" t="str">
        <f t="shared" si="160"/>
        <v>C</v>
      </c>
      <c r="S27" s="14">
        <f t="shared" si="161"/>
        <v>2</v>
      </c>
      <c r="T27" s="15" t="str">
        <f t="shared" si="7"/>
        <v>2.0</v>
      </c>
      <c r="U27" s="19">
        <v>3</v>
      </c>
      <c r="V27" s="28">
        <v>7.8</v>
      </c>
      <c r="W27" s="26">
        <v>7</v>
      </c>
      <c r="X27" s="27"/>
      <c r="Y27" s="82"/>
      <c r="Z27" s="82">
        <f t="shared" si="93"/>
        <v>7</v>
      </c>
      <c r="AA27" s="21">
        <f t="shared" si="8"/>
        <v>7.3</v>
      </c>
      <c r="AB27" s="21" t="str">
        <f t="shared" si="9"/>
        <v>7.3</v>
      </c>
      <c r="AC27" s="13" t="str">
        <f t="shared" si="10"/>
        <v>B</v>
      </c>
      <c r="AD27" s="18">
        <f t="shared" si="162"/>
        <v>3</v>
      </c>
      <c r="AE27" s="15" t="str">
        <f t="shared" si="12"/>
        <v>3.0</v>
      </c>
      <c r="AF27" s="19">
        <v>4</v>
      </c>
      <c r="AG27" s="68">
        <v>4</v>
      </c>
      <c r="AH27" s="28">
        <v>7</v>
      </c>
      <c r="AI27" s="26">
        <v>9</v>
      </c>
      <c r="AJ27" s="27"/>
      <c r="AK27" s="82"/>
      <c r="AL27" s="82">
        <f t="shared" si="94"/>
        <v>9</v>
      </c>
      <c r="AM27" s="21">
        <f t="shared" si="13"/>
        <v>8.1999999999999993</v>
      </c>
      <c r="AN27" s="21" t="str">
        <f t="shared" si="14"/>
        <v>8.2</v>
      </c>
      <c r="AO27" s="13" t="str">
        <f t="shared" si="15"/>
        <v>B+</v>
      </c>
      <c r="AP27" s="18">
        <f t="shared" si="16"/>
        <v>3.5</v>
      </c>
      <c r="AQ27" s="15" t="str">
        <f t="shared" si="17"/>
        <v>3.5</v>
      </c>
      <c r="AR27" s="19">
        <v>2</v>
      </c>
      <c r="AS27" s="68">
        <v>2</v>
      </c>
      <c r="AT27" s="28">
        <v>6</v>
      </c>
      <c r="AU27" s="26">
        <v>4</v>
      </c>
      <c r="AV27" s="27">
        <v>3</v>
      </c>
      <c r="AW27" s="27">
        <v>6</v>
      </c>
      <c r="AX27" s="82">
        <f t="shared" si="95"/>
        <v>6</v>
      </c>
      <c r="AY27" s="21">
        <f t="shared" si="18"/>
        <v>6</v>
      </c>
      <c r="AZ27" s="21" t="str">
        <f t="shared" si="19"/>
        <v>6.0</v>
      </c>
      <c r="BA27" s="13" t="str">
        <f t="shared" si="20"/>
        <v>C</v>
      </c>
      <c r="BB27" s="18">
        <f t="shared" si="21"/>
        <v>2</v>
      </c>
      <c r="BC27" s="15" t="str">
        <f t="shared" si="22"/>
        <v>2.0</v>
      </c>
      <c r="BD27" s="19">
        <v>3</v>
      </c>
      <c r="BE27" s="68">
        <v>3</v>
      </c>
      <c r="BF27" s="28">
        <v>6.6</v>
      </c>
      <c r="BG27" s="26">
        <v>8</v>
      </c>
      <c r="BH27" s="27"/>
      <c r="BI27" s="82"/>
      <c r="BJ27" s="82">
        <f t="shared" si="96"/>
        <v>8</v>
      </c>
      <c r="BK27" s="21">
        <f t="shared" si="23"/>
        <v>7.4</v>
      </c>
      <c r="BL27" s="21" t="str">
        <f t="shared" si="24"/>
        <v>7.4</v>
      </c>
      <c r="BM27" s="13" t="str">
        <f t="shared" si="25"/>
        <v>B</v>
      </c>
      <c r="BN27" s="18">
        <f t="shared" si="26"/>
        <v>3</v>
      </c>
      <c r="BO27" s="15" t="str">
        <f t="shared" si="27"/>
        <v>3.0</v>
      </c>
      <c r="BP27" s="19">
        <v>2</v>
      </c>
      <c r="BQ27" s="68">
        <v>2</v>
      </c>
      <c r="BR27" s="28">
        <v>7</v>
      </c>
      <c r="BS27" s="26">
        <v>9</v>
      </c>
      <c r="BT27" s="27"/>
      <c r="BU27" s="82"/>
      <c r="BV27" s="82">
        <f t="shared" si="97"/>
        <v>9</v>
      </c>
      <c r="BW27" s="21">
        <f t="shared" si="28"/>
        <v>8.1999999999999993</v>
      </c>
      <c r="BX27" s="21" t="str">
        <f t="shared" si="29"/>
        <v>8.2</v>
      </c>
      <c r="BY27" s="13" t="str">
        <f t="shared" si="30"/>
        <v>B+</v>
      </c>
      <c r="BZ27" s="18">
        <f t="shared" si="31"/>
        <v>3.5</v>
      </c>
      <c r="CA27" s="15" t="str">
        <f t="shared" si="32"/>
        <v>3.5</v>
      </c>
      <c r="CB27" s="19">
        <v>3</v>
      </c>
      <c r="CC27" s="68">
        <v>3</v>
      </c>
      <c r="CD27" s="28">
        <v>5.8</v>
      </c>
      <c r="CE27" s="26">
        <v>6</v>
      </c>
      <c r="CF27" s="27"/>
      <c r="CG27" s="82"/>
      <c r="CH27" s="82">
        <f t="shared" si="98"/>
        <v>6</v>
      </c>
      <c r="CI27" s="21">
        <f t="shared" si="33"/>
        <v>5.9</v>
      </c>
      <c r="CJ27" s="21" t="str">
        <f t="shared" si="34"/>
        <v>5.9</v>
      </c>
      <c r="CK27" s="13" t="str">
        <f t="shared" si="35"/>
        <v>C</v>
      </c>
      <c r="CL27" s="18">
        <f t="shared" si="36"/>
        <v>2</v>
      </c>
      <c r="CM27" s="15" t="str">
        <f t="shared" si="37"/>
        <v>2.0</v>
      </c>
      <c r="CN27" s="19">
        <v>3</v>
      </c>
      <c r="CO27" s="68">
        <v>3</v>
      </c>
      <c r="CP27" s="69">
        <f t="shared" si="38"/>
        <v>17</v>
      </c>
      <c r="CQ27" s="22">
        <f t="shared" si="39"/>
        <v>7.1</v>
      </c>
      <c r="CR27" s="24" t="str">
        <f t="shared" si="40"/>
        <v>7.10</v>
      </c>
      <c r="CS27" s="22">
        <f t="shared" si="41"/>
        <v>2.7941176470588234</v>
      </c>
      <c r="CT27" s="24" t="str">
        <f t="shared" si="42"/>
        <v>2.79</v>
      </c>
      <c r="CU27" s="77" t="str">
        <f t="shared" si="43"/>
        <v>Lên lớp</v>
      </c>
      <c r="CV27" s="77">
        <f t="shared" si="44"/>
        <v>17</v>
      </c>
      <c r="CW27" s="22">
        <f t="shared" si="99"/>
        <v>7.1</v>
      </c>
      <c r="CX27" s="77" t="str">
        <f t="shared" si="45"/>
        <v>7.10</v>
      </c>
      <c r="CY27" s="22">
        <f t="shared" si="100"/>
        <v>2.7941176470588234</v>
      </c>
      <c r="CZ27" s="77" t="str">
        <f t="shared" si="46"/>
        <v>2.79</v>
      </c>
      <c r="DA27" s="28">
        <v>7.6</v>
      </c>
      <c r="DB27" s="26">
        <v>5</v>
      </c>
      <c r="DC27" s="27"/>
      <c r="DD27" s="82"/>
      <c r="DE27" s="82">
        <f t="shared" si="101"/>
        <v>5</v>
      </c>
      <c r="DF27" s="21">
        <f t="shared" si="102"/>
        <v>6</v>
      </c>
      <c r="DG27" s="21" t="str">
        <f t="shared" si="103"/>
        <v>6.0</v>
      </c>
      <c r="DH27" s="13" t="str">
        <f t="shared" si="104"/>
        <v>C</v>
      </c>
      <c r="DI27" s="18">
        <f t="shared" si="105"/>
        <v>2</v>
      </c>
      <c r="DJ27" s="15" t="str">
        <f t="shared" si="106"/>
        <v>2.0</v>
      </c>
      <c r="DK27" s="19">
        <v>1.5</v>
      </c>
      <c r="DL27" s="68">
        <v>1.5</v>
      </c>
      <c r="DM27" s="28">
        <v>7.8</v>
      </c>
      <c r="DN27" s="26">
        <v>9</v>
      </c>
      <c r="DO27" s="27"/>
      <c r="DP27" s="82"/>
      <c r="DQ27" s="82">
        <f t="shared" si="107"/>
        <v>9</v>
      </c>
      <c r="DR27" s="21">
        <f t="shared" si="108"/>
        <v>8.5</v>
      </c>
      <c r="DS27" s="21" t="str">
        <f t="shared" si="109"/>
        <v>8.5</v>
      </c>
      <c r="DT27" s="13" t="str">
        <f t="shared" si="110"/>
        <v>A</v>
      </c>
      <c r="DU27" s="18">
        <f t="shared" si="111"/>
        <v>4</v>
      </c>
      <c r="DV27" s="15" t="str">
        <f t="shared" si="112"/>
        <v>4.0</v>
      </c>
      <c r="DW27" s="19">
        <v>1.5</v>
      </c>
      <c r="DX27" s="68">
        <v>1.5</v>
      </c>
      <c r="DY27" s="21">
        <f t="shared" si="113"/>
        <v>7.25</v>
      </c>
      <c r="DZ27" s="21" t="str">
        <f t="shared" si="114"/>
        <v>7.3</v>
      </c>
      <c r="EA27" s="13" t="str">
        <f t="shared" si="115"/>
        <v>B</v>
      </c>
      <c r="EB27" s="18">
        <f t="shared" si="116"/>
        <v>3</v>
      </c>
      <c r="EC27" s="18" t="str">
        <f t="shared" si="117"/>
        <v>3.0</v>
      </c>
      <c r="ED27" s="19">
        <v>3</v>
      </c>
      <c r="EE27" s="152">
        <v>3</v>
      </c>
      <c r="EF27" s="28">
        <v>5.5</v>
      </c>
      <c r="EG27" s="28">
        <v>4</v>
      </c>
      <c r="EH27" s="28">
        <v>6</v>
      </c>
      <c r="EI27" s="27"/>
      <c r="EJ27" s="27">
        <f t="shared" si="118"/>
        <v>6</v>
      </c>
      <c r="EK27" s="21">
        <f t="shared" si="119"/>
        <v>5.8</v>
      </c>
      <c r="EL27" s="21" t="str">
        <f t="shared" si="120"/>
        <v>5.8</v>
      </c>
      <c r="EM27" s="13" t="str">
        <f t="shared" si="121"/>
        <v>C</v>
      </c>
      <c r="EN27" s="18">
        <f t="shared" si="122"/>
        <v>2</v>
      </c>
      <c r="EO27" s="15" t="str">
        <f t="shared" si="123"/>
        <v>2.0</v>
      </c>
      <c r="EP27" s="19">
        <v>3</v>
      </c>
      <c r="EQ27" s="68">
        <v>3</v>
      </c>
      <c r="ER27" s="70">
        <v>7</v>
      </c>
      <c r="ES27" s="16">
        <v>6</v>
      </c>
      <c r="ET27" s="17"/>
      <c r="EU27" s="82"/>
      <c r="EV27" s="82">
        <f t="shared" si="124"/>
        <v>6</v>
      </c>
      <c r="EW27" s="21">
        <f t="shared" si="125"/>
        <v>6.4</v>
      </c>
      <c r="EX27" s="21" t="str">
        <f t="shared" si="126"/>
        <v>6.4</v>
      </c>
      <c r="EY27" s="13" t="str">
        <f t="shared" si="127"/>
        <v>C</v>
      </c>
      <c r="EZ27" s="18">
        <f t="shared" si="128"/>
        <v>2</v>
      </c>
      <c r="FA27" s="15" t="str">
        <f t="shared" si="129"/>
        <v>2.0</v>
      </c>
      <c r="FB27" s="19">
        <v>3</v>
      </c>
      <c r="FC27" s="68">
        <v>3</v>
      </c>
      <c r="FD27" s="28">
        <v>6</v>
      </c>
      <c r="FE27" s="26">
        <v>3</v>
      </c>
      <c r="FF27" s="27">
        <v>6</v>
      </c>
      <c r="FG27" s="27"/>
      <c r="FH27" s="27">
        <f t="shared" si="130"/>
        <v>6</v>
      </c>
      <c r="FI27" s="21">
        <f t="shared" si="131"/>
        <v>6</v>
      </c>
      <c r="FJ27" s="21" t="str">
        <f t="shared" si="132"/>
        <v>6.0</v>
      </c>
      <c r="FK27" s="13" t="str">
        <f t="shared" si="133"/>
        <v>C</v>
      </c>
      <c r="FL27" s="18">
        <f t="shared" si="134"/>
        <v>2</v>
      </c>
      <c r="FM27" s="15" t="str">
        <f t="shared" si="135"/>
        <v>2.0</v>
      </c>
      <c r="FN27" s="19">
        <v>2</v>
      </c>
      <c r="FO27" s="68">
        <v>2</v>
      </c>
      <c r="FP27" s="95">
        <v>8</v>
      </c>
      <c r="FQ27" s="96">
        <v>4</v>
      </c>
      <c r="FR27" s="97"/>
      <c r="FS27" s="97"/>
      <c r="FT27" s="97">
        <f t="shared" si="136"/>
        <v>4</v>
      </c>
      <c r="FU27" s="21">
        <f t="shared" si="137"/>
        <v>5.6</v>
      </c>
      <c r="FV27" s="21" t="str">
        <f t="shared" si="138"/>
        <v>5.6</v>
      </c>
      <c r="FW27" s="13" t="str">
        <f t="shared" si="139"/>
        <v>C</v>
      </c>
      <c r="FX27" s="18">
        <f t="shared" si="140"/>
        <v>2</v>
      </c>
      <c r="FY27" s="15" t="str">
        <f t="shared" si="141"/>
        <v>2.0</v>
      </c>
      <c r="FZ27" s="19">
        <v>3</v>
      </c>
      <c r="GA27" s="68">
        <v>3</v>
      </c>
      <c r="GB27" s="28">
        <v>6.8</v>
      </c>
      <c r="GC27" s="26">
        <v>5</v>
      </c>
      <c r="GD27" s="27"/>
      <c r="GE27" s="82"/>
      <c r="GF27" s="82">
        <f t="shared" si="142"/>
        <v>5</v>
      </c>
      <c r="GG27" s="21">
        <f t="shared" si="143"/>
        <v>5.7</v>
      </c>
      <c r="GH27" s="21" t="str">
        <f t="shared" si="163"/>
        <v>5.7</v>
      </c>
      <c r="GI27" s="13" t="str">
        <f t="shared" si="144"/>
        <v>C</v>
      </c>
      <c r="GJ27" s="18">
        <f t="shared" si="145"/>
        <v>2</v>
      </c>
      <c r="GK27" s="15" t="str">
        <f t="shared" si="146"/>
        <v>2.0</v>
      </c>
      <c r="GL27" s="19">
        <v>2</v>
      </c>
      <c r="GM27" s="68">
        <v>2</v>
      </c>
      <c r="GN27" s="28">
        <v>5</v>
      </c>
      <c r="GO27" s="26">
        <v>8</v>
      </c>
      <c r="GP27" s="27"/>
      <c r="GQ27" s="27"/>
      <c r="GR27" s="27">
        <f t="shared" si="147"/>
        <v>8</v>
      </c>
      <c r="GS27" s="21">
        <f t="shared" si="148"/>
        <v>6.8</v>
      </c>
      <c r="GT27" s="21" t="str">
        <f t="shared" si="149"/>
        <v>6.8</v>
      </c>
      <c r="GU27" s="13" t="str">
        <f t="shared" si="150"/>
        <v>C+</v>
      </c>
      <c r="GV27" s="18">
        <f t="shared" si="151"/>
        <v>2.5</v>
      </c>
      <c r="GW27" s="15" t="str">
        <f t="shared" si="152"/>
        <v>2.5</v>
      </c>
      <c r="GX27" s="19">
        <v>2</v>
      </c>
      <c r="GY27" s="68">
        <v>2</v>
      </c>
      <c r="GZ27" s="69">
        <f t="shared" si="153"/>
        <v>18</v>
      </c>
      <c r="HA27" s="22">
        <f t="shared" si="154"/>
        <v>6.2305555555555561</v>
      </c>
      <c r="HB27" s="24" t="str">
        <f t="shared" si="155"/>
        <v>6.23</v>
      </c>
      <c r="HC27" s="22">
        <f t="shared" si="156"/>
        <v>2.2222222222222223</v>
      </c>
      <c r="HD27" s="24" t="str">
        <f t="shared" si="157"/>
        <v>2.22</v>
      </c>
    </row>
    <row r="28" spans="1:212" s="4" customFormat="1" ht="28.5">
      <c r="A28" s="2">
        <v>27</v>
      </c>
      <c r="B28" s="5" t="s">
        <v>320</v>
      </c>
      <c r="C28" s="6" t="s">
        <v>383</v>
      </c>
      <c r="D28" s="7" t="s">
        <v>66</v>
      </c>
      <c r="E28" s="8" t="s">
        <v>177</v>
      </c>
      <c r="F28" s="3"/>
      <c r="G28" s="10" t="s">
        <v>438</v>
      </c>
      <c r="H28" s="36" t="s">
        <v>89</v>
      </c>
      <c r="I28" s="36" t="s">
        <v>315</v>
      </c>
      <c r="J28" s="138">
        <v>8.9</v>
      </c>
      <c r="K28" s="21" t="str">
        <f t="shared" si="0"/>
        <v>8.9</v>
      </c>
      <c r="L28" s="13" t="str">
        <f t="shared" si="158"/>
        <v>A</v>
      </c>
      <c r="M28" s="14">
        <f t="shared" si="159"/>
        <v>4</v>
      </c>
      <c r="N28" s="15" t="str">
        <f t="shared" si="3"/>
        <v>4.0</v>
      </c>
      <c r="O28" s="19">
        <v>2</v>
      </c>
      <c r="P28" s="12">
        <v>6</v>
      </c>
      <c r="Q28" s="21" t="str">
        <f t="shared" si="4"/>
        <v>6.0</v>
      </c>
      <c r="R28" s="13" t="str">
        <f t="shared" si="160"/>
        <v>C</v>
      </c>
      <c r="S28" s="14">
        <f t="shared" si="161"/>
        <v>2</v>
      </c>
      <c r="T28" s="15" t="str">
        <f t="shared" si="7"/>
        <v>2.0</v>
      </c>
      <c r="U28" s="19">
        <v>3</v>
      </c>
      <c r="V28" s="28">
        <v>8.1999999999999993</v>
      </c>
      <c r="W28" s="26">
        <v>7</v>
      </c>
      <c r="X28" s="27"/>
      <c r="Y28" s="82"/>
      <c r="Z28" s="82">
        <f t="shared" si="93"/>
        <v>7</v>
      </c>
      <c r="AA28" s="21">
        <f t="shared" si="8"/>
        <v>7.5</v>
      </c>
      <c r="AB28" s="21" t="str">
        <f t="shared" si="9"/>
        <v>7.5</v>
      </c>
      <c r="AC28" s="13" t="str">
        <f t="shared" si="10"/>
        <v>B</v>
      </c>
      <c r="AD28" s="18">
        <f t="shared" si="162"/>
        <v>3</v>
      </c>
      <c r="AE28" s="15" t="str">
        <f t="shared" si="12"/>
        <v>3.0</v>
      </c>
      <c r="AF28" s="19">
        <v>4</v>
      </c>
      <c r="AG28" s="68">
        <v>4</v>
      </c>
      <c r="AH28" s="28">
        <v>9</v>
      </c>
      <c r="AI28" s="26">
        <v>9</v>
      </c>
      <c r="AJ28" s="27"/>
      <c r="AK28" s="82"/>
      <c r="AL28" s="82">
        <f t="shared" si="94"/>
        <v>9</v>
      </c>
      <c r="AM28" s="21">
        <f t="shared" si="13"/>
        <v>9</v>
      </c>
      <c r="AN28" s="21" t="str">
        <f t="shared" si="14"/>
        <v>9.0</v>
      </c>
      <c r="AO28" s="13" t="str">
        <f t="shared" si="15"/>
        <v>A</v>
      </c>
      <c r="AP28" s="18">
        <f t="shared" si="16"/>
        <v>4</v>
      </c>
      <c r="AQ28" s="15" t="str">
        <f t="shared" si="17"/>
        <v>4.0</v>
      </c>
      <c r="AR28" s="19">
        <v>2</v>
      </c>
      <c r="AS28" s="68">
        <v>2</v>
      </c>
      <c r="AT28" s="28">
        <v>7</v>
      </c>
      <c r="AU28" s="26">
        <v>3</v>
      </c>
      <c r="AV28" s="27">
        <v>2</v>
      </c>
      <c r="AW28" s="27">
        <v>7</v>
      </c>
      <c r="AX28" s="82">
        <f t="shared" si="95"/>
        <v>7</v>
      </c>
      <c r="AY28" s="21">
        <f t="shared" si="18"/>
        <v>7</v>
      </c>
      <c r="AZ28" s="21" t="str">
        <f t="shared" si="19"/>
        <v>7.0</v>
      </c>
      <c r="BA28" s="13" t="str">
        <f t="shared" si="20"/>
        <v>B</v>
      </c>
      <c r="BB28" s="18">
        <f t="shared" si="21"/>
        <v>3</v>
      </c>
      <c r="BC28" s="15" t="str">
        <f t="shared" si="22"/>
        <v>3.0</v>
      </c>
      <c r="BD28" s="19">
        <v>3</v>
      </c>
      <c r="BE28" s="68">
        <v>3</v>
      </c>
      <c r="BF28" s="28">
        <v>6.5</v>
      </c>
      <c r="BG28" s="26">
        <v>7</v>
      </c>
      <c r="BH28" s="27"/>
      <c r="BI28" s="82"/>
      <c r="BJ28" s="82">
        <f t="shared" si="96"/>
        <v>7</v>
      </c>
      <c r="BK28" s="21">
        <f t="shared" si="23"/>
        <v>6.8</v>
      </c>
      <c r="BL28" s="21" t="str">
        <f t="shared" si="24"/>
        <v>6.8</v>
      </c>
      <c r="BM28" s="13" t="str">
        <f t="shared" si="25"/>
        <v>C+</v>
      </c>
      <c r="BN28" s="18">
        <f t="shared" si="26"/>
        <v>2.5</v>
      </c>
      <c r="BO28" s="15" t="str">
        <f t="shared" si="27"/>
        <v>2.5</v>
      </c>
      <c r="BP28" s="19">
        <v>2</v>
      </c>
      <c r="BQ28" s="68">
        <v>2</v>
      </c>
      <c r="BR28" s="28">
        <v>6</v>
      </c>
      <c r="BS28" s="26">
        <v>7</v>
      </c>
      <c r="BT28" s="27"/>
      <c r="BU28" s="82"/>
      <c r="BV28" s="82">
        <f t="shared" si="97"/>
        <v>7</v>
      </c>
      <c r="BW28" s="21">
        <f t="shared" si="28"/>
        <v>6.6</v>
      </c>
      <c r="BX28" s="21" t="str">
        <f t="shared" si="29"/>
        <v>6.6</v>
      </c>
      <c r="BY28" s="13" t="str">
        <f t="shared" si="30"/>
        <v>C+</v>
      </c>
      <c r="BZ28" s="18">
        <f t="shared" si="31"/>
        <v>2.5</v>
      </c>
      <c r="CA28" s="15" t="str">
        <f t="shared" si="32"/>
        <v>2.5</v>
      </c>
      <c r="CB28" s="19">
        <v>3</v>
      </c>
      <c r="CC28" s="68">
        <v>3</v>
      </c>
      <c r="CD28" s="28">
        <v>8.5</v>
      </c>
      <c r="CE28" s="26">
        <v>6</v>
      </c>
      <c r="CF28" s="27"/>
      <c r="CG28" s="82"/>
      <c r="CH28" s="82">
        <f t="shared" si="98"/>
        <v>6</v>
      </c>
      <c r="CI28" s="21">
        <f t="shared" si="33"/>
        <v>7</v>
      </c>
      <c r="CJ28" s="21" t="str">
        <f t="shared" si="34"/>
        <v>7.0</v>
      </c>
      <c r="CK28" s="13" t="str">
        <f t="shared" si="35"/>
        <v>B</v>
      </c>
      <c r="CL28" s="18">
        <f t="shared" si="36"/>
        <v>3</v>
      </c>
      <c r="CM28" s="15" t="str">
        <f t="shared" si="37"/>
        <v>3.0</v>
      </c>
      <c r="CN28" s="19">
        <v>3</v>
      </c>
      <c r="CO28" s="68">
        <v>3</v>
      </c>
      <c r="CP28" s="69">
        <f t="shared" si="38"/>
        <v>17</v>
      </c>
      <c r="CQ28" s="22">
        <f t="shared" si="39"/>
        <v>7.2588235294117638</v>
      </c>
      <c r="CR28" s="24" t="str">
        <f t="shared" si="40"/>
        <v>7.26</v>
      </c>
      <c r="CS28" s="22">
        <f t="shared" si="41"/>
        <v>2.9705882352941178</v>
      </c>
      <c r="CT28" s="24" t="str">
        <f t="shared" si="42"/>
        <v>2.97</v>
      </c>
      <c r="CU28" s="77" t="str">
        <f t="shared" si="43"/>
        <v>Lên lớp</v>
      </c>
      <c r="CV28" s="77">
        <f t="shared" si="44"/>
        <v>17</v>
      </c>
      <c r="CW28" s="22">
        <f t="shared" si="99"/>
        <v>7.2588235294117638</v>
      </c>
      <c r="CX28" s="77" t="str">
        <f t="shared" si="45"/>
        <v>7.26</v>
      </c>
      <c r="CY28" s="22">
        <f t="shared" si="100"/>
        <v>2.9705882352941178</v>
      </c>
      <c r="CZ28" s="77" t="str">
        <f t="shared" si="46"/>
        <v>2.97</v>
      </c>
      <c r="DA28" s="28">
        <v>7.6</v>
      </c>
      <c r="DB28" s="26">
        <v>5</v>
      </c>
      <c r="DC28" s="27"/>
      <c r="DD28" s="82"/>
      <c r="DE28" s="82">
        <f t="shared" si="101"/>
        <v>5</v>
      </c>
      <c r="DF28" s="21">
        <f t="shared" si="102"/>
        <v>6</v>
      </c>
      <c r="DG28" s="21" t="str">
        <f t="shared" si="103"/>
        <v>6.0</v>
      </c>
      <c r="DH28" s="13" t="str">
        <f t="shared" si="104"/>
        <v>C</v>
      </c>
      <c r="DI28" s="18">
        <f t="shared" si="105"/>
        <v>2</v>
      </c>
      <c r="DJ28" s="15" t="str">
        <f t="shared" si="106"/>
        <v>2.0</v>
      </c>
      <c r="DK28" s="19">
        <v>1.5</v>
      </c>
      <c r="DL28" s="68">
        <v>1.5</v>
      </c>
      <c r="DM28" s="28">
        <v>7.6</v>
      </c>
      <c r="DN28" s="26">
        <v>5</v>
      </c>
      <c r="DO28" s="27"/>
      <c r="DP28" s="82"/>
      <c r="DQ28" s="82">
        <f t="shared" si="107"/>
        <v>5</v>
      </c>
      <c r="DR28" s="21">
        <f t="shared" si="108"/>
        <v>6</v>
      </c>
      <c r="DS28" s="21" t="str">
        <f t="shared" si="109"/>
        <v>6.0</v>
      </c>
      <c r="DT28" s="13" t="str">
        <f t="shared" si="110"/>
        <v>C</v>
      </c>
      <c r="DU28" s="18">
        <f t="shared" si="111"/>
        <v>2</v>
      </c>
      <c r="DV28" s="15" t="str">
        <f t="shared" si="112"/>
        <v>2.0</v>
      </c>
      <c r="DW28" s="19">
        <v>1.5</v>
      </c>
      <c r="DX28" s="68">
        <v>1.5</v>
      </c>
      <c r="DY28" s="21">
        <f t="shared" si="113"/>
        <v>6</v>
      </c>
      <c r="DZ28" s="21" t="str">
        <f t="shared" si="114"/>
        <v>6.0</v>
      </c>
      <c r="EA28" s="13" t="str">
        <f t="shared" si="115"/>
        <v>C</v>
      </c>
      <c r="EB28" s="18">
        <f t="shared" si="116"/>
        <v>2</v>
      </c>
      <c r="EC28" s="18" t="str">
        <f t="shared" si="117"/>
        <v>2.0</v>
      </c>
      <c r="ED28" s="19">
        <v>3</v>
      </c>
      <c r="EE28" s="152">
        <v>3</v>
      </c>
      <c r="EF28" s="28">
        <v>6.8</v>
      </c>
      <c r="EG28" s="28">
        <v>5.5</v>
      </c>
      <c r="EH28" s="27"/>
      <c r="EI28" s="27"/>
      <c r="EJ28" s="27">
        <f t="shared" si="118"/>
        <v>5.5</v>
      </c>
      <c r="EK28" s="21">
        <f t="shared" si="119"/>
        <v>6</v>
      </c>
      <c r="EL28" s="21" t="str">
        <f t="shared" si="120"/>
        <v>6.0</v>
      </c>
      <c r="EM28" s="13" t="str">
        <f t="shared" si="121"/>
        <v>C</v>
      </c>
      <c r="EN28" s="18">
        <f t="shared" si="122"/>
        <v>2</v>
      </c>
      <c r="EO28" s="15" t="str">
        <f t="shared" si="123"/>
        <v>2.0</v>
      </c>
      <c r="EP28" s="19">
        <v>3</v>
      </c>
      <c r="EQ28" s="68">
        <v>3</v>
      </c>
      <c r="ER28" s="70">
        <v>6.7</v>
      </c>
      <c r="ES28" s="16">
        <v>6</v>
      </c>
      <c r="ET28" s="17"/>
      <c r="EU28" s="82"/>
      <c r="EV28" s="82">
        <f t="shared" si="124"/>
        <v>6</v>
      </c>
      <c r="EW28" s="21">
        <f t="shared" si="125"/>
        <v>6.3</v>
      </c>
      <c r="EX28" s="21" t="str">
        <f t="shared" si="126"/>
        <v>6.3</v>
      </c>
      <c r="EY28" s="13" t="str">
        <f t="shared" si="127"/>
        <v>C</v>
      </c>
      <c r="EZ28" s="18">
        <f t="shared" si="128"/>
        <v>2</v>
      </c>
      <c r="FA28" s="15" t="str">
        <f t="shared" si="129"/>
        <v>2.0</v>
      </c>
      <c r="FB28" s="19">
        <v>3</v>
      </c>
      <c r="FC28" s="68">
        <v>3</v>
      </c>
      <c r="FD28" s="70">
        <v>7</v>
      </c>
      <c r="FE28" s="16">
        <v>6</v>
      </c>
      <c r="FF28" s="17"/>
      <c r="FG28" s="82"/>
      <c r="FH28" s="82">
        <f t="shared" si="130"/>
        <v>6</v>
      </c>
      <c r="FI28" s="21">
        <f t="shared" si="131"/>
        <v>6.4</v>
      </c>
      <c r="FJ28" s="21" t="str">
        <f t="shared" si="132"/>
        <v>6.4</v>
      </c>
      <c r="FK28" s="13" t="str">
        <f t="shared" si="133"/>
        <v>C</v>
      </c>
      <c r="FL28" s="18">
        <f t="shared" si="134"/>
        <v>2</v>
      </c>
      <c r="FM28" s="15" t="str">
        <f t="shared" si="135"/>
        <v>2.0</v>
      </c>
      <c r="FN28" s="19">
        <v>2</v>
      </c>
      <c r="FO28" s="68">
        <v>2</v>
      </c>
      <c r="FP28" s="70">
        <v>8</v>
      </c>
      <c r="FQ28" s="16">
        <v>6</v>
      </c>
      <c r="FR28" s="17"/>
      <c r="FS28" s="82"/>
      <c r="FT28" s="82">
        <f t="shared" si="136"/>
        <v>6</v>
      </c>
      <c r="FU28" s="21">
        <f t="shared" si="137"/>
        <v>6.8</v>
      </c>
      <c r="FV28" s="21" t="str">
        <f t="shared" si="138"/>
        <v>6.8</v>
      </c>
      <c r="FW28" s="13" t="str">
        <f t="shared" si="139"/>
        <v>C+</v>
      </c>
      <c r="FX28" s="18">
        <f t="shared" si="140"/>
        <v>2.5</v>
      </c>
      <c r="FY28" s="15" t="str">
        <f t="shared" si="141"/>
        <v>2.5</v>
      </c>
      <c r="FZ28" s="19">
        <v>3</v>
      </c>
      <c r="GA28" s="68">
        <v>3</v>
      </c>
      <c r="GB28" s="28">
        <v>7.4</v>
      </c>
      <c r="GC28" s="26">
        <v>6</v>
      </c>
      <c r="GD28" s="27"/>
      <c r="GE28" s="82"/>
      <c r="GF28" s="82">
        <f t="shared" si="142"/>
        <v>6</v>
      </c>
      <c r="GG28" s="21">
        <f t="shared" si="143"/>
        <v>6.6</v>
      </c>
      <c r="GH28" s="21" t="str">
        <f t="shared" si="163"/>
        <v>6.6</v>
      </c>
      <c r="GI28" s="13" t="str">
        <f t="shared" si="144"/>
        <v>C+</v>
      </c>
      <c r="GJ28" s="18">
        <f t="shared" si="145"/>
        <v>2.5</v>
      </c>
      <c r="GK28" s="15" t="str">
        <f t="shared" si="146"/>
        <v>2.5</v>
      </c>
      <c r="GL28" s="19">
        <v>2</v>
      </c>
      <c r="GM28" s="68">
        <v>2</v>
      </c>
      <c r="GN28" s="28">
        <v>5</v>
      </c>
      <c r="GO28" s="26">
        <v>8</v>
      </c>
      <c r="GP28" s="27"/>
      <c r="GQ28" s="27"/>
      <c r="GR28" s="27">
        <f t="shared" si="147"/>
        <v>8</v>
      </c>
      <c r="GS28" s="21">
        <f t="shared" si="148"/>
        <v>6.8</v>
      </c>
      <c r="GT28" s="21" t="str">
        <f t="shared" si="149"/>
        <v>6.8</v>
      </c>
      <c r="GU28" s="13" t="str">
        <f t="shared" si="150"/>
        <v>C+</v>
      </c>
      <c r="GV28" s="18">
        <f t="shared" si="151"/>
        <v>2.5</v>
      </c>
      <c r="GW28" s="15" t="str">
        <f t="shared" si="152"/>
        <v>2.5</v>
      </c>
      <c r="GX28" s="19">
        <v>2</v>
      </c>
      <c r="GY28" s="68">
        <v>2</v>
      </c>
      <c r="GZ28" s="69">
        <f t="shared" si="153"/>
        <v>18</v>
      </c>
      <c r="HA28" s="22">
        <f t="shared" si="154"/>
        <v>6.3833333333333329</v>
      </c>
      <c r="HB28" s="24" t="str">
        <f t="shared" si="155"/>
        <v>6.38</v>
      </c>
      <c r="HC28" s="22">
        <f t="shared" si="156"/>
        <v>2.1944444444444446</v>
      </c>
      <c r="HD28" s="24" t="str">
        <f t="shared" si="157"/>
        <v>2.19</v>
      </c>
    </row>
    <row r="29" spans="1:212" s="4" customFormat="1" ht="28.5">
      <c r="A29" s="2">
        <v>28</v>
      </c>
      <c r="B29" s="5" t="s">
        <v>320</v>
      </c>
      <c r="C29" s="6" t="s">
        <v>384</v>
      </c>
      <c r="D29" s="7" t="s">
        <v>385</v>
      </c>
      <c r="E29" s="8" t="s">
        <v>76</v>
      </c>
      <c r="F29" s="3"/>
      <c r="G29" s="10" t="s">
        <v>439</v>
      </c>
      <c r="H29" s="36" t="s">
        <v>89</v>
      </c>
      <c r="I29" s="36" t="s">
        <v>199</v>
      </c>
      <c r="J29" s="138">
        <v>7.5</v>
      </c>
      <c r="K29" s="21" t="str">
        <f t="shared" si="0"/>
        <v>7.5</v>
      </c>
      <c r="L29" s="13" t="str">
        <f t="shared" si="158"/>
        <v>B</v>
      </c>
      <c r="M29" s="14">
        <f t="shared" si="159"/>
        <v>3</v>
      </c>
      <c r="N29" s="15" t="str">
        <f t="shared" si="3"/>
        <v>3.0</v>
      </c>
      <c r="O29" s="19">
        <v>2</v>
      </c>
      <c r="P29" s="12">
        <v>5</v>
      </c>
      <c r="Q29" s="21" t="str">
        <f t="shared" si="4"/>
        <v>5.0</v>
      </c>
      <c r="R29" s="13" t="str">
        <f t="shared" si="160"/>
        <v>D+</v>
      </c>
      <c r="S29" s="14">
        <f t="shared" si="161"/>
        <v>1.5</v>
      </c>
      <c r="T29" s="15" t="str">
        <f t="shared" si="7"/>
        <v>1.5</v>
      </c>
      <c r="U29" s="19">
        <v>3</v>
      </c>
      <c r="V29" s="28">
        <v>8</v>
      </c>
      <c r="W29" s="26">
        <v>8</v>
      </c>
      <c r="X29" s="27"/>
      <c r="Y29" s="82"/>
      <c r="Z29" s="82">
        <f t="shared" si="93"/>
        <v>8</v>
      </c>
      <c r="AA29" s="21">
        <f t="shared" si="8"/>
        <v>8</v>
      </c>
      <c r="AB29" s="21" t="str">
        <f t="shared" si="9"/>
        <v>8.0</v>
      </c>
      <c r="AC29" s="13" t="str">
        <f t="shared" si="10"/>
        <v>B+</v>
      </c>
      <c r="AD29" s="18">
        <f t="shared" si="162"/>
        <v>3.5</v>
      </c>
      <c r="AE29" s="15" t="str">
        <f t="shared" si="12"/>
        <v>3.5</v>
      </c>
      <c r="AF29" s="19">
        <v>4</v>
      </c>
      <c r="AG29" s="68">
        <v>4</v>
      </c>
      <c r="AH29" s="28">
        <v>7.7</v>
      </c>
      <c r="AI29" s="26">
        <v>7</v>
      </c>
      <c r="AJ29" s="27"/>
      <c r="AK29" s="82"/>
      <c r="AL29" s="82">
        <f t="shared" si="94"/>
        <v>7</v>
      </c>
      <c r="AM29" s="21">
        <f t="shared" si="13"/>
        <v>7.3</v>
      </c>
      <c r="AN29" s="21" t="str">
        <f t="shared" si="14"/>
        <v>7.3</v>
      </c>
      <c r="AO29" s="13" t="str">
        <f t="shared" si="15"/>
        <v>B</v>
      </c>
      <c r="AP29" s="18">
        <f t="shared" si="16"/>
        <v>3</v>
      </c>
      <c r="AQ29" s="15" t="str">
        <f t="shared" si="17"/>
        <v>3.0</v>
      </c>
      <c r="AR29" s="19">
        <v>2</v>
      </c>
      <c r="AS29" s="68">
        <v>2</v>
      </c>
      <c r="AT29" s="28">
        <v>7.8</v>
      </c>
      <c r="AU29" s="26">
        <v>8</v>
      </c>
      <c r="AV29" s="27"/>
      <c r="AW29" s="82"/>
      <c r="AX29" s="82">
        <f t="shared" si="95"/>
        <v>8</v>
      </c>
      <c r="AY29" s="21">
        <f t="shared" si="18"/>
        <v>7.9</v>
      </c>
      <c r="AZ29" s="21" t="str">
        <f t="shared" si="19"/>
        <v>7.9</v>
      </c>
      <c r="BA29" s="13" t="str">
        <f t="shared" si="20"/>
        <v>B</v>
      </c>
      <c r="BB29" s="18">
        <f t="shared" si="21"/>
        <v>3</v>
      </c>
      <c r="BC29" s="15" t="str">
        <f t="shared" si="22"/>
        <v>3.0</v>
      </c>
      <c r="BD29" s="19">
        <v>3</v>
      </c>
      <c r="BE29" s="68">
        <v>3</v>
      </c>
      <c r="BF29" s="28">
        <v>6.8</v>
      </c>
      <c r="BG29" s="26">
        <v>6</v>
      </c>
      <c r="BH29" s="27"/>
      <c r="BI29" s="82"/>
      <c r="BJ29" s="82">
        <f t="shared" si="96"/>
        <v>6</v>
      </c>
      <c r="BK29" s="21">
        <f t="shared" si="23"/>
        <v>6.3</v>
      </c>
      <c r="BL29" s="21" t="str">
        <f t="shared" si="24"/>
        <v>6.3</v>
      </c>
      <c r="BM29" s="13" t="str">
        <f t="shared" si="25"/>
        <v>C</v>
      </c>
      <c r="BN29" s="18">
        <f t="shared" si="26"/>
        <v>2</v>
      </c>
      <c r="BO29" s="15" t="str">
        <f t="shared" si="27"/>
        <v>2.0</v>
      </c>
      <c r="BP29" s="19">
        <v>2</v>
      </c>
      <c r="BQ29" s="68">
        <v>2</v>
      </c>
      <c r="BR29" s="28">
        <v>7</v>
      </c>
      <c r="BS29" s="26">
        <v>8</v>
      </c>
      <c r="BT29" s="27"/>
      <c r="BU29" s="82"/>
      <c r="BV29" s="82">
        <f t="shared" si="97"/>
        <v>8</v>
      </c>
      <c r="BW29" s="21">
        <f t="shared" si="28"/>
        <v>7.6</v>
      </c>
      <c r="BX29" s="21" t="str">
        <f t="shared" si="29"/>
        <v>7.6</v>
      </c>
      <c r="BY29" s="13" t="str">
        <f t="shared" si="30"/>
        <v>B</v>
      </c>
      <c r="BZ29" s="18">
        <f t="shared" si="31"/>
        <v>3</v>
      </c>
      <c r="CA29" s="15" t="str">
        <f t="shared" si="32"/>
        <v>3.0</v>
      </c>
      <c r="CB29" s="19">
        <v>3</v>
      </c>
      <c r="CC29" s="68">
        <v>3</v>
      </c>
      <c r="CD29" s="28">
        <v>7.5</v>
      </c>
      <c r="CE29" s="26">
        <v>7</v>
      </c>
      <c r="CF29" s="27"/>
      <c r="CG29" s="82"/>
      <c r="CH29" s="82">
        <f t="shared" si="98"/>
        <v>7</v>
      </c>
      <c r="CI29" s="21">
        <f t="shared" si="33"/>
        <v>7.2</v>
      </c>
      <c r="CJ29" s="21" t="str">
        <f t="shared" si="34"/>
        <v>7.2</v>
      </c>
      <c r="CK29" s="13" t="str">
        <f t="shared" si="35"/>
        <v>B</v>
      </c>
      <c r="CL29" s="18">
        <f t="shared" si="36"/>
        <v>3</v>
      </c>
      <c r="CM29" s="15" t="str">
        <f t="shared" si="37"/>
        <v>3.0</v>
      </c>
      <c r="CN29" s="19">
        <v>3</v>
      </c>
      <c r="CO29" s="68">
        <v>3</v>
      </c>
      <c r="CP29" s="69">
        <f t="shared" si="38"/>
        <v>17</v>
      </c>
      <c r="CQ29" s="22">
        <f t="shared" si="39"/>
        <v>7.488235294117648</v>
      </c>
      <c r="CR29" s="24" t="str">
        <f t="shared" si="40"/>
        <v>7.49</v>
      </c>
      <c r="CS29" s="22">
        <f t="shared" si="41"/>
        <v>3</v>
      </c>
      <c r="CT29" s="24" t="str">
        <f t="shared" si="42"/>
        <v>3.00</v>
      </c>
      <c r="CU29" s="77" t="str">
        <f t="shared" si="43"/>
        <v>Lên lớp</v>
      </c>
      <c r="CV29" s="77">
        <f t="shared" si="44"/>
        <v>17</v>
      </c>
      <c r="CW29" s="22">
        <f t="shared" si="99"/>
        <v>7.488235294117648</v>
      </c>
      <c r="CX29" s="77" t="str">
        <f t="shared" si="45"/>
        <v>7.49</v>
      </c>
      <c r="CY29" s="22">
        <f t="shared" si="100"/>
        <v>3</v>
      </c>
      <c r="CZ29" s="77" t="str">
        <f t="shared" si="46"/>
        <v>3.00</v>
      </c>
      <c r="DA29" s="28">
        <v>8</v>
      </c>
      <c r="DB29" s="26">
        <v>6</v>
      </c>
      <c r="DC29" s="27"/>
      <c r="DD29" s="82"/>
      <c r="DE29" s="82">
        <f t="shared" si="101"/>
        <v>6</v>
      </c>
      <c r="DF29" s="21">
        <f t="shared" si="102"/>
        <v>6.8</v>
      </c>
      <c r="DG29" s="21" t="str">
        <f t="shared" si="103"/>
        <v>6.8</v>
      </c>
      <c r="DH29" s="13" t="str">
        <f t="shared" si="104"/>
        <v>C+</v>
      </c>
      <c r="DI29" s="18">
        <f t="shared" si="105"/>
        <v>2.5</v>
      </c>
      <c r="DJ29" s="15" t="str">
        <f t="shared" si="106"/>
        <v>2.5</v>
      </c>
      <c r="DK29" s="19">
        <v>1.5</v>
      </c>
      <c r="DL29" s="68">
        <v>1.5</v>
      </c>
      <c r="DM29" s="28">
        <v>8</v>
      </c>
      <c r="DN29" s="26">
        <v>8</v>
      </c>
      <c r="DO29" s="27"/>
      <c r="DP29" s="82"/>
      <c r="DQ29" s="82">
        <f t="shared" si="107"/>
        <v>8</v>
      </c>
      <c r="DR29" s="21">
        <f t="shared" si="108"/>
        <v>8</v>
      </c>
      <c r="DS29" s="21" t="str">
        <f t="shared" si="109"/>
        <v>8.0</v>
      </c>
      <c r="DT29" s="13" t="str">
        <f t="shared" si="110"/>
        <v>B+</v>
      </c>
      <c r="DU29" s="18">
        <f t="shared" si="111"/>
        <v>3.5</v>
      </c>
      <c r="DV29" s="15" t="str">
        <f t="shared" si="112"/>
        <v>3.5</v>
      </c>
      <c r="DW29" s="19">
        <v>1.5</v>
      </c>
      <c r="DX29" s="68">
        <v>1.5</v>
      </c>
      <c r="DY29" s="21">
        <f t="shared" si="113"/>
        <v>7.4</v>
      </c>
      <c r="DZ29" s="21" t="str">
        <f t="shared" si="114"/>
        <v>7.4</v>
      </c>
      <c r="EA29" s="13" t="str">
        <f t="shared" si="115"/>
        <v>B</v>
      </c>
      <c r="EB29" s="18">
        <f t="shared" si="116"/>
        <v>3</v>
      </c>
      <c r="EC29" s="18" t="str">
        <f t="shared" si="117"/>
        <v>3.0</v>
      </c>
      <c r="ED29" s="19">
        <v>3</v>
      </c>
      <c r="EE29" s="152">
        <v>3</v>
      </c>
      <c r="EF29" s="28">
        <v>7</v>
      </c>
      <c r="EG29" s="28"/>
      <c r="EH29" s="28">
        <v>5</v>
      </c>
      <c r="EI29" s="27"/>
      <c r="EJ29" s="27">
        <f t="shared" si="118"/>
        <v>5</v>
      </c>
      <c r="EK29" s="21">
        <f t="shared" si="119"/>
        <v>5.8</v>
      </c>
      <c r="EL29" s="21" t="str">
        <f t="shared" si="120"/>
        <v>5.8</v>
      </c>
      <c r="EM29" s="13" t="str">
        <f t="shared" si="121"/>
        <v>C</v>
      </c>
      <c r="EN29" s="18">
        <f t="shared" si="122"/>
        <v>2</v>
      </c>
      <c r="EO29" s="15" t="str">
        <f t="shared" si="123"/>
        <v>2.0</v>
      </c>
      <c r="EP29" s="19">
        <v>3</v>
      </c>
      <c r="EQ29" s="68">
        <v>3</v>
      </c>
      <c r="ER29" s="70">
        <v>7.7</v>
      </c>
      <c r="ES29" s="16">
        <v>5</v>
      </c>
      <c r="ET29" s="17"/>
      <c r="EU29" s="82"/>
      <c r="EV29" s="82">
        <f t="shared" si="124"/>
        <v>5</v>
      </c>
      <c r="EW29" s="21">
        <f t="shared" si="125"/>
        <v>6.1</v>
      </c>
      <c r="EX29" s="21" t="str">
        <f t="shared" si="126"/>
        <v>6.1</v>
      </c>
      <c r="EY29" s="13" t="str">
        <f t="shared" si="127"/>
        <v>C</v>
      </c>
      <c r="EZ29" s="18">
        <f t="shared" si="128"/>
        <v>2</v>
      </c>
      <c r="FA29" s="15" t="str">
        <f t="shared" si="129"/>
        <v>2.0</v>
      </c>
      <c r="FB29" s="19">
        <v>3</v>
      </c>
      <c r="FC29" s="68">
        <v>3</v>
      </c>
      <c r="FD29" s="70">
        <v>7.7</v>
      </c>
      <c r="FE29" s="16">
        <v>9</v>
      </c>
      <c r="FF29" s="17"/>
      <c r="FG29" s="82"/>
      <c r="FH29" s="82">
        <f t="shared" si="130"/>
        <v>9</v>
      </c>
      <c r="FI29" s="21">
        <f t="shared" si="131"/>
        <v>8.5</v>
      </c>
      <c r="FJ29" s="21" t="str">
        <f t="shared" si="132"/>
        <v>8.5</v>
      </c>
      <c r="FK29" s="13" t="str">
        <f t="shared" si="133"/>
        <v>A</v>
      </c>
      <c r="FL29" s="18">
        <f t="shared" si="134"/>
        <v>4</v>
      </c>
      <c r="FM29" s="15" t="str">
        <f t="shared" si="135"/>
        <v>4.0</v>
      </c>
      <c r="FN29" s="19">
        <v>2</v>
      </c>
      <c r="FO29" s="68">
        <v>2</v>
      </c>
      <c r="FP29" s="70">
        <v>8.9</v>
      </c>
      <c r="FQ29" s="16">
        <v>8</v>
      </c>
      <c r="FR29" s="17"/>
      <c r="FS29" s="82"/>
      <c r="FT29" s="82">
        <f t="shared" si="136"/>
        <v>8</v>
      </c>
      <c r="FU29" s="21">
        <f t="shared" si="137"/>
        <v>8.4</v>
      </c>
      <c r="FV29" s="21" t="str">
        <f t="shared" si="138"/>
        <v>8.4</v>
      </c>
      <c r="FW29" s="13" t="str">
        <f t="shared" si="139"/>
        <v>B+</v>
      </c>
      <c r="FX29" s="18">
        <f t="shared" si="140"/>
        <v>3.5</v>
      </c>
      <c r="FY29" s="15" t="str">
        <f t="shared" si="141"/>
        <v>3.5</v>
      </c>
      <c r="FZ29" s="19">
        <v>3</v>
      </c>
      <c r="GA29" s="68">
        <v>3</v>
      </c>
      <c r="GB29" s="28">
        <v>9</v>
      </c>
      <c r="GC29" s="26">
        <v>8</v>
      </c>
      <c r="GD29" s="27"/>
      <c r="GE29" s="82"/>
      <c r="GF29" s="82">
        <f t="shared" si="142"/>
        <v>8</v>
      </c>
      <c r="GG29" s="21">
        <f t="shared" si="143"/>
        <v>8.4</v>
      </c>
      <c r="GH29" s="21" t="str">
        <f t="shared" si="163"/>
        <v>8.4</v>
      </c>
      <c r="GI29" s="13" t="str">
        <f t="shared" si="144"/>
        <v>B+</v>
      </c>
      <c r="GJ29" s="18">
        <f t="shared" si="145"/>
        <v>3.5</v>
      </c>
      <c r="GK29" s="15" t="str">
        <f t="shared" si="146"/>
        <v>3.5</v>
      </c>
      <c r="GL29" s="19">
        <v>2</v>
      </c>
      <c r="GM29" s="68">
        <v>2</v>
      </c>
      <c r="GN29" s="28">
        <v>5.7</v>
      </c>
      <c r="GO29" s="26">
        <v>7</v>
      </c>
      <c r="GP29" s="27"/>
      <c r="GQ29" s="27"/>
      <c r="GR29" s="27">
        <f t="shared" si="147"/>
        <v>7</v>
      </c>
      <c r="GS29" s="21">
        <f t="shared" si="148"/>
        <v>6.5</v>
      </c>
      <c r="GT29" s="21" t="str">
        <f t="shared" si="149"/>
        <v>6.5</v>
      </c>
      <c r="GU29" s="13" t="str">
        <f t="shared" si="150"/>
        <v>C+</v>
      </c>
      <c r="GV29" s="18">
        <f t="shared" si="151"/>
        <v>2.5</v>
      </c>
      <c r="GW29" s="15" t="str">
        <f t="shared" si="152"/>
        <v>2.5</v>
      </c>
      <c r="GX29" s="19">
        <v>2</v>
      </c>
      <c r="GY29" s="68">
        <v>2</v>
      </c>
      <c r="GZ29" s="69">
        <f t="shared" si="153"/>
        <v>18</v>
      </c>
      <c r="HA29" s="22">
        <f t="shared" si="154"/>
        <v>7.2166666666666668</v>
      </c>
      <c r="HB29" s="24" t="str">
        <f t="shared" si="155"/>
        <v>7.22</v>
      </c>
      <c r="HC29" s="22">
        <f t="shared" si="156"/>
        <v>2.8611111111111112</v>
      </c>
      <c r="HD29" s="24" t="str">
        <f t="shared" si="157"/>
        <v>2.86</v>
      </c>
    </row>
    <row r="30" spans="1:212" s="4" customFormat="1" ht="28.5">
      <c r="A30" s="2">
        <v>29</v>
      </c>
      <c r="B30" s="5" t="s">
        <v>320</v>
      </c>
      <c r="C30" s="6" t="s">
        <v>386</v>
      </c>
      <c r="D30" s="7" t="s">
        <v>387</v>
      </c>
      <c r="E30" s="8" t="s">
        <v>388</v>
      </c>
      <c r="F30" s="3"/>
      <c r="G30" s="10" t="s">
        <v>440</v>
      </c>
      <c r="H30" s="36" t="s">
        <v>89</v>
      </c>
      <c r="I30" s="36" t="s">
        <v>313</v>
      </c>
      <c r="J30" s="138">
        <v>9.3000000000000007</v>
      </c>
      <c r="K30" s="21" t="str">
        <f t="shared" si="0"/>
        <v>9.3</v>
      </c>
      <c r="L30" s="13" t="str">
        <f t="shared" si="158"/>
        <v>A</v>
      </c>
      <c r="M30" s="14">
        <f t="shared" si="159"/>
        <v>4</v>
      </c>
      <c r="N30" s="15" t="str">
        <f t="shared" si="3"/>
        <v>4.0</v>
      </c>
      <c r="O30" s="19">
        <v>2</v>
      </c>
      <c r="P30" s="12">
        <v>6</v>
      </c>
      <c r="Q30" s="21" t="str">
        <f t="shared" si="4"/>
        <v>6.0</v>
      </c>
      <c r="R30" s="13" t="str">
        <f t="shared" si="160"/>
        <v>C</v>
      </c>
      <c r="S30" s="14">
        <f t="shared" si="161"/>
        <v>2</v>
      </c>
      <c r="T30" s="15" t="str">
        <f t="shared" si="7"/>
        <v>2.0</v>
      </c>
      <c r="U30" s="19">
        <v>3</v>
      </c>
      <c r="V30" s="28">
        <v>7.3</v>
      </c>
      <c r="W30" s="26">
        <v>8</v>
      </c>
      <c r="X30" s="27"/>
      <c r="Y30" s="82"/>
      <c r="Z30" s="82">
        <f t="shared" si="93"/>
        <v>8</v>
      </c>
      <c r="AA30" s="21">
        <f t="shared" si="8"/>
        <v>7.7</v>
      </c>
      <c r="AB30" s="21" t="str">
        <f t="shared" si="9"/>
        <v>7.7</v>
      </c>
      <c r="AC30" s="13" t="str">
        <f t="shared" si="10"/>
        <v>B</v>
      </c>
      <c r="AD30" s="18">
        <f t="shared" si="162"/>
        <v>3</v>
      </c>
      <c r="AE30" s="15" t="str">
        <f t="shared" si="12"/>
        <v>3.0</v>
      </c>
      <c r="AF30" s="19">
        <v>4</v>
      </c>
      <c r="AG30" s="68">
        <v>4</v>
      </c>
      <c r="AH30" s="28">
        <v>6.7</v>
      </c>
      <c r="AI30" s="26">
        <v>9</v>
      </c>
      <c r="AJ30" s="27"/>
      <c r="AK30" s="82"/>
      <c r="AL30" s="82">
        <f t="shared" si="94"/>
        <v>9</v>
      </c>
      <c r="AM30" s="21">
        <f t="shared" si="13"/>
        <v>8.1</v>
      </c>
      <c r="AN30" s="21" t="str">
        <f t="shared" si="14"/>
        <v>8.1</v>
      </c>
      <c r="AO30" s="13" t="str">
        <f t="shared" si="15"/>
        <v>B+</v>
      </c>
      <c r="AP30" s="18">
        <f t="shared" si="16"/>
        <v>3.5</v>
      </c>
      <c r="AQ30" s="15" t="str">
        <f t="shared" si="17"/>
        <v>3.5</v>
      </c>
      <c r="AR30" s="19">
        <v>2</v>
      </c>
      <c r="AS30" s="68">
        <v>2</v>
      </c>
      <c r="AT30" s="28">
        <v>6.2</v>
      </c>
      <c r="AU30" s="26">
        <v>6</v>
      </c>
      <c r="AV30" s="27"/>
      <c r="AW30" s="82"/>
      <c r="AX30" s="82">
        <f t="shared" si="95"/>
        <v>6</v>
      </c>
      <c r="AY30" s="21">
        <f t="shared" si="18"/>
        <v>6.1</v>
      </c>
      <c r="AZ30" s="21" t="str">
        <f t="shared" si="19"/>
        <v>6.1</v>
      </c>
      <c r="BA30" s="13" t="str">
        <f t="shared" si="20"/>
        <v>C</v>
      </c>
      <c r="BB30" s="18">
        <f t="shared" si="21"/>
        <v>2</v>
      </c>
      <c r="BC30" s="15" t="str">
        <f t="shared" si="22"/>
        <v>2.0</v>
      </c>
      <c r="BD30" s="19">
        <v>3</v>
      </c>
      <c r="BE30" s="68">
        <v>3</v>
      </c>
      <c r="BF30" s="28">
        <v>7</v>
      </c>
      <c r="BG30" s="26">
        <v>6</v>
      </c>
      <c r="BH30" s="27"/>
      <c r="BI30" s="82"/>
      <c r="BJ30" s="82">
        <f t="shared" si="96"/>
        <v>6</v>
      </c>
      <c r="BK30" s="21">
        <f t="shared" si="23"/>
        <v>6.4</v>
      </c>
      <c r="BL30" s="21" t="str">
        <f t="shared" si="24"/>
        <v>6.4</v>
      </c>
      <c r="BM30" s="13" t="str">
        <f t="shared" si="25"/>
        <v>C</v>
      </c>
      <c r="BN30" s="18">
        <f t="shared" si="26"/>
        <v>2</v>
      </c>
      <c r="BO30" s="15" t="str">
        <f t="shared" si="27"/>
        <v>2.0</v>
      </c>
      <c r="BP30" s="19">
        <v>2</v>
      </c>
      <c r="BQ30" s="68">
        <v>2</v>
      </c>
      <c r="BR30" s="28">
        <v>5.3</v>
      </c>
      <c r="BS30" s="26">
        <v>7</v>
      </c>
      <c r="BT30" s="27"/>
      <c r="BU30" s="82"/>
      <c r="BV30" s="82">
        <f t="shared" si="97"/>
        <v>7</v>
      </c>
      <c r="BW30" s="21">
        <f t="shared" si="28"/>
        <v>6.3</v>
      </c>
      <c r="BX30" s="21" t="str">
        <f t="shared" si="29"/>
        <v>6.3</v>
      </c>
      <c r="BY30" s="13" t="str">
        <f t="shared" si="30"/>
        <v>C</v>
      </c>
      <c r="BZ30" s="18">
        <f t="shared" si="31"/>
        <v>2</v>
      </c>
      <c r="CA30" s="15" t="str">
        <f t="shared" si="32"/>
        <v>2.0</v>
      </c>
      <c r="CB30" s="19">
        <v>3</v>
      </c>
      <c r="CC30" s="68">
        <v>3</v>
      </c>
      <c r="CD30" s="28">
        <v>6.2</v>
      </c>
      <c r="CE30" s="26">
        <v>5</v>
      </c>
      <c r="CF30" s="27"/>
      <c r="CG30" s="82"/>
      <c r="CH30" s="82">
        <f t="shared" si="98"/>
        <v>5</v>
      </c>
      <c r="CI30" s="21">
        <f t="shared" si="33"/>
        <v>5.5</v>
      </c>
      <c r="CJ30" s="21" t="str">
        <f t="shared" si="34"/>
        <v>5.5</v>
      </c>
      <c r="CK30" s="13" t="str">
        <f t="shared" si="35"/>
        <v>C</v>
      </c>
      <c r="CL30" s="18">
        <f t="shared" si="36"/>
        <v>2</v>
      </c>
      <c r="CM30" s="15" t="str">
        <f t="shared" si="37"/>
        <v>2.0</v>
      </c>
      <c r="CN30" s="19">
        <v>3</v>
      </c>
      <c r="CO30" s="68">
        <v>3</v>
      </c>
      <c r="CP30" s="69">
        <f t="shared" si="38"/>
        <v>17</v>
      </c>
      <c r="CQ30" s="22">
        <f t="shared" si="39"/>
        <v>6.6764705882352944</v>
      </c>
      <c r="CR30" s="24" t="str">
        <f t="shared" si="40"/>
        <v>6.68</v>
      </c>
      <c r="CS30" s="22">
        <f t="shared" si="41"/>
        <v>2.4117647058823528</v>
      </c>
      <c r="CT30" s="24" t="str">
        <f t="shared" si="42"/>
        <v>2.41</v>
      </c>
      <c r="CU30" s="77" t="str">
        <f t="shared" si="43"/>
        <v>Lên lớp</v>
      </c>
      <c r="CV30" s="77">
        <f t="shared" si="44"/>
        <v>17</v>
      </c>
      <c r="CW30" s="22">
        <f t="shared" si="99"/>
        <v>6.6764705882352944</v>
      </c>
      <c r="CX30" s="77" t="str">
        <f t="shared" si="45"/>
        <v>6.68</v>
      </c>
      <c r="CY30" s="22">
        <f t="shared" si="100"/>
        <v>2.4117647058823528</v>
      </c>
      <c r="CZ30" s="77" t="str">
        <f t="shared" si="46"/>
        <v>2.41</v>
      </c>
      <c r="DA30" s="28">
        <v>7</v>
      </c>
      <c r="DB30" s="26">
        <v>5</v>
      </c>
      <c r="DC30" s="27"/>
      <c r="DD30" s="82"/>
      <c r="DE30" s="82">
        <f t="shared" si="101"/>
        <v>5</v>
      </c>
      <c r="DF30" s="21">
        <f t="shared" si="102"/>
        <v>5.8</v>
      </c>
      <c r="DG30" s="21" t="str">
        <f t="shared" si="103"/>
        <v>5.8</v>
      </c>
      <c r="DH30" s="13" t="str">
        <f t="shared" si="104"/>
        <v>C</v>
      </c>
      <c r="DI30" s="18">
        <f t="shared" si="105"/>
        <v>2</v>
      </c>
      <c r="DJ30" s="15" t="str">
        <f t="shared" si="106"/>
        <v>2.0</v>
      </c>
      <c r="DK30" s="19">
        <v>1.5</v>
      </c>
      <c r="DL30" s="68">
        <v>1.5</v>
      </c>
      <c r="DM30" s="28">
        <v>8</v>
      </c>
      <c r="DN30" s="26">
        <v>8</v>
      </c>
      <c r="DO30" s="27"/>
      <c r="DP30" s="82"/>
      <c r="DQ30" s="82">
        <f t="shared" si="107"/>
        <v>8</v>
      </c>
      <c r="DR30" s="21">
        <f t="shared" si="108"/>
        <v>8</v>
      </c>
      <c r="DS30" s="21" t="str">
        <f t="shared" si="109"/>
        <v>8.0</v>
      </c>
      <c r="DT30" s="13" t="str">
        <f t="shared" si="110"/>
        <v>B+</v>
      </c>
      <c r="DU30" s="18">
        <f t="shared" si="111"/>
        <v>3.5</v>
      </c>
      <c r="DV30" s="15" t="str">
        <f t="shared" si="112"/>
        <v>3.5</v>
      </c>
      <c r="DW30" s="19">
        <v>1.5</v>
      </c>
      <c r="DX30" s="68">
        <v>1.5</v>
      </c>
      <c r="DY30" s="21">
        <f t="shared" si="113"/>
        <v>6.9</v>
      </c>
      <c r="DZ30" s="21" t="str">
        <f t="shared" si="114"/>
        <v>6.9</v>
      </c>
      <c r="EA30" s="13" t="str">
        <f t="shared" si="115"/>
        <v>C+</v>
      </c>
      <c r="EB30" s="18">
        <f t="shared" si="116"/>
        <v>2.5</v>
      </c>
      <c r="EC30" s="18" t="str">
        <f t="shared" si="117"/>
        <v>2.5</v>
      </c>
      <c r="ED30" s="19">
        <v>3</v>
      </c>
      <c r="EE30" s="152">
        <v>3</v>
      </c>
      <c r="EF30" s="28">
        <v>5.3</v>
      </c>
      <c r="EG30" s="28">
        <v>5</v>
      </c>
      <c r="EH30" s="27"/>
      <c r="EI30" s="27"/>
      <c r="EJ30" s="27">
        <f t="shared" si="118"/>
        <v>5</v>
      </c>
      <c r="EK30" s="21">
        <f t="shared" si="119"/>
        <v>5.0999999999999996</v>
      </c>
      <c r="EL30" s="21" t="str">
        <f t="shared" si="120"/>
        <v>5.1</v>
      </c>
      <c r="EM30" s="13" t="str">
        <f t="shared" si="121"/>
        <v>D+</v>
      </c>
      <c r="EN30" s="18">
        <f t="shared" si="122"/>
        <v>1.5</v>
      </c>
      <c r="EO30" s="15" t="str">
        <f t="shared" si="123"/>
        <v>1.5</v>
      </c>
      <c r="EP30" s="19">
        <v>3</v>
      </c>
      <c r="EQ30" s="68">
        <v>3</v>
      </c>
      <c r="ER30" s="28">
        <v>5.9</v>
      </c>
      <c r="ES30" s="26">
        <v>3</v>
      </c>
      <c r="ET30" s="27">
        <v>7</v>
      </c>
      <c r="EU30" s="27"/>
      <c r="EV30" s="27">
        <f t="shared" si="124"/>
        <v>7</v>
      </c>
      <c r="EW30" s="21">
        <f t="shared" si="125"/>
        <v>6.6</v>
      </c>
      <c r="EX30" s="21" t="str">
        <f t="shared" si="126"/>
        <v>6.6</v>
      </c>
      <c r="EY30" s="13" t="str">
        <f t="shared" si="127"/>
        <v>C+</v>
      </c>
      <c r="EZ30" s="18">
        <f t="shared" si="128"/>
        <v>2.5</v>
      </c>
      <c r="FA30" s="15" t="str">
        <f t="shared" si="129"/>
        <v>2.5</v>
      </c>
      <c r="FB30" s="19">
        <v>3</v>
      </c>
      <c r="FC30" s="68">
        <v>3</v>
      </c>
      <c r="FD30" s="70">
        <v>5</v>
      </c>
      <c r="FE30" s="16">
        <v>7</v>
      </c>
      <c r="FF30" s="17"/>
      <c r="FG30" s="82"/>
      <c r="FH30" s="82">
        <f t="shared" si="130"/>
        <v>7</v>
      </c>
      <c r="FI30" s="21">
        <f t="shared" si="131"/>
        <v>6.2</v>
      </c>
      <c r="FJ30" s="21" t="str">
        <f t="shared" si="132"/>
        <v>6.2</v>
      </c>
      <c r="FK30" s="13" t="str">
        <f t="shared" si="133"/>
        <v>C</v>
      </c>
      <c r="FL30" s="18">
        <f t="shared" si="134"/>
        <v>2</v>
      </c>
      <c r="FM30" s="15" t="str">
        <f t="shared" si="135"/>
        <v>2.0</v>
      </c>
      <c r="FN30" s="19">
        <v>2</v>
      </c>
      <c r="FO30" s="68">
        <v>2</v>
      </c>
      <c r="FP30" s="70">
        <v>6</v>
      </c>
      <c r="FQ30" s="16">
        <v>5</v>
      </c>
      <c r="FR30" s="17"/>
      <c r="FS30" s="82"/>
      <c r="FT30" s="82">
        <f t="shared" si="136"/>
        <v>5</v>
      </c>
      <c r="FU30" s="21">
        <f t="shared" si="137"/>
        <v>5.4</v>
      </c>
      <c r="FV30" s="21" t="str">
        <f t="shared" si="138"/>
        <v>5.4</v>
      </c>
      <c r="FW30" s="13" t="str">
        <f t="shared" si="139"/>
        <v>D+</v>
      </c>
      <c r="FX30" s="18">
        <f t="shared" si="140"/>
        <v>1.5</v>
      </c>
      <c r="FY30" s="15" t="str">
        <f t="shared" si="141"/>
        <v>1.5</v>
      </c>
      <c r="FZ30" s="19">
        <v>3</v>
      </c>
      <c r="GA30" s="68">
        <v>3</v>
      </c>
      <c r="GB30" s="28">
        <v>6.8</v>
      </c>
      <c r="GC30" s="26">
        <v>5</v>
      </c>
      <c r="GD30" s="27"/>
      <c r="GE30" s="82"/>
      <c r="GF30" s="82">
        <f t="shared" si="142"/>
        <v>5</v>
      </c>
      <c r="GG30" s="21">
        <f t="shared" si="143"/>
        <v>5.7</v>
      </c>
      <c r="GH30" s="21" t="str">
        <f t="shared" si="163"/>
        <v>5.7</v>
      </c>
      <c r="GI30" s="13" t="str">
        <f t="shared" si="144"/>
        <v>C</v>
      </c>
      <c r="GJ30" s="18">
        <f t="shared" si="145"/>
        <v>2</v>
      </c>
      <c r="GK30" s="15" t="str">
        <f t="shared" si="146"/>
        <v>2.0</v>
      </c>
      <c r="GL30" s="19">
        <v>2</v>
      </c>
      <c r="GM30" s="68">
        <v>2</v>
      </c>
      <c r="GN30" s="28">
        <v>7</v>
      </c>
      <c r="GO30" s="26">
        <v>9</v>
      </c>
      <c r="GP30" s="27"/>
      <c r="GQ30" s="27"/>
      <c r="GR30" s="27">
        <f t="shared" si="147"/>
        <v>9</v>
      </c>
      <c r="GS30" s="21">
        <f t="shared" si="148"/>
        <v>8.1999999999999993</v>
      </c>
      <c r="GT30" s="21" t="str">
        <f t="shared" si="149"/>
        <v>8.2</v>
      </c>
      <c r="GU30" s="13" t="str">
        <f t="shared" si="150"/>
        <v>B+</v>
      </c>
      <c r="GV30" s="18">
        <f t="shared" si="151"/>
        <v>3.5</v>
      </c>
      <c r="GW30" s="15" t="str">
        <f t="shared" si="152"/>
        <v>3.5</v>
      </c>
      <c r="GX30" s="19">
        <v>2</v>
      </c>
      <c r="GY30" s="68">
        <v>2</v>
      </c>
      <c r="GZ30" s="69">
        <f t="shared" si="153"/>
        <v>18</v>
      </c>
      <c r="HA30" s="22">
        <f t="shared" si="154"/>
        <v>6.2333333333333334</v>
      </c>
      <c r="HB30" s="24" t="str">
        <f t="shared" si="155"/>
        <v>6.23</v>
      </c>
      <c r="HC30" s="22">
        <f t="shared" si="156"/>
        <v>2.2083333333333335</v>
      </c>
      <c r="HD30" s="24" t="str">
        <f t="shared" si="157"/>
        <v>2.21</v>
      </c>
    </row>
    <row r="31" spans="1:212" s="4" customFormat="1" ht="28.5">
      <c r="A31" s="2">
        <v>30</v>
      </c>
      <c r="B31" s="5" t="s">
        <v>320</v>
      </c>
      <c r="C31" s="6" t="s">
        <v>389</v>
      </c>
      <c r="D31" s="7" t="s">
        <v>390</v>
      </c>
      <c r="E31" s="8" t="s">
        <v>59</v>
      </c>
      <c r="F31" s="3"/>
      <c r="G31" s="10" t="s">
        <v>441</v>
      </c>
      <c r="H31" s="36" t="s">
        <v>89</v>
      </c>
      <c r="I31" s="3" t="s">
        <v>200</v>
      </c>
      <c r="J31" s="138">
        <v>9.3000000000000007</v>
      </c>
      <c r="K31" s="21" t="str">
        <f t="shared" si="0"/>
        <v>9.3</v>
      </c>
      <c r="L31" s="13" t="str">
        <f t="shared" si="158"/>
        <v>A</v>
      </c>
      <c r="M31" s="14">
        <f t="shared" si="159"/>
        <v>4</v>
      </c>
      <c r="N31" s="15" t="str">
        <f t="shared" si="3"/>
        <v>4.0</v>
      </c>
      <c r="O31" s="19">
        <v>2</v>
      </c>
      <c r="P31" s="12">
        <v>6</v>
      </c>
      <c r="Q31" s="21" t="str">
        <f t="shared" si="4"/>
        <v>6.0</v>
      </c>
      <c r="R31" s="13" t="str">
        <f t="shared" si="160"/>
        <v>C</v>
      </c>
      <c r="S31" s="14">
        <f t="shared" si="161"/>
        <v>2</v>
      </c>
      <c r="T31" s="15" t="str">
        <f t="shared" si="7"/>
        <v>2.0</v>
      </c>
      <c r="U31" s="19">
        <v>3</v>
      </c>
      <c r="V31" s="28">
        <v>8.3000000000000007</v>
      </c>
      <c r="W31" s="26">
        <v>5</v>
      </c>
      <c r="X31" s="27"/>
      <c r="Y31" s="82"/>
      <c r="Z31" s="82">
        <f t="shared" si="93"/>
        <v>5</v>
      </c>
      <c r="AA31" s="21">
        <f t="shared" si="8"/>
        <v>6.3</v>
      </c>
      <c r="AB31" s="21" t="str">
        <f t="shared" si="9"/>
        <v>6.3</v>
      </c>
      <c r="AC31" s="13" t="str">
        <f t="shared" si="10"/>
        <v>C</v>
      </c>
      <c r="AD31" s="18">
        <f t="shared" si="162"/>
        <v>2</v>
      </c>
      <c r="AE31" s="15" t="str">
        <f t="shared" si="12"/>
        <v>2.0</v>
      </c>
      <c r="AF31" s="19">
        <v>4</v>
      </c>
      <c r="AG31" s="68">
        <v>4</v>
      </c>
      <c r="AH31" s="28">
        <v>9</v>
      </c>
      <c r="AI31" s="26">
        <v>9</v>
      </c>
      <c r="AJ31" s="27"/>
      <c r="AK31" s="82"/>
      <c r="AL31" s="82">
        <f t="shared" si="94"/>
        <v>9</v>
      </c>
      <c r="AM31" s="21">
        <f t="shared" si="13"/>
        <v>9</v>
      </c>
      <c r="AN31" s="21" t="str">
        <f t="shared" si="14"/>
        <v>9.0</v>
      </c>
      <c r="AO31" s="13" t="str">
        <f t="shared" si="15"/>
        <v>A</v>
      </c>
      <c r="AP31" s="18">
        <f t="shared" si="16"/>
        <v>4</v>
      </c>
      <c r="AQ31" s="15" t="str">
        <f t="shared" si="17"/>
        <v>4.0</v>
      </c>
      <c r="AR31" s="19">
        <v>2</v>
      </c>
      <c r="AS31" s="68">
        <v>2</v>
      </c>
      <c r="AT31" s="28">
        <v>6.2</v>
      </c>
      <c r="AU31" s="26">
        <v>4</v>
      </c>
      <c r="AV31" s="27">
        <v>3</v>
      </c>
      <c r="AW31" s="27">
        <v>5</v>
      </c>
      <c r="AX31" s="82">
        <f t="shared" si="95"/>
        <v>5</v>
      </c>
      <c r="AY31" s="21">
        <f t="shared" si="18"/>
        <v>5.5</v>
      </c>
      <c r="AZ31" s="21" t="str">
        <f t="shared" si="19"/>
        <v>5.5</v>
      </c>
      <c r="BA31" s="13" t="str">
        <f t="shared" si="20"/>
        <v>C</v>
      </c>
      <c r="BB31" s="18">
        <f t="shared" si="21"/>
        <v>2</v>
      </c>
      <c r="BC31" s="15" t="str">
        <f t="shared" si="22"/>
        <v>2.0</v>
      </c>
      <c r="BD31" s="19">
        <v>3</v>
      </c>
      <c r="BE31" s="68">
        <v>3</v>
      </c>
      <c r="BF31" s="28">
        <v>6.3</v>
      </c>
      <c r="BG31" s="26">
        <v>6</v>
      </c>
      <c r="BH31" s="27"/>
      <c r="BI31" s="82"/>
      <c r="BJ31" s="82">
        <f t="shared" si="96"/>
        <v>6</v>
      </c>
      <c r="BK31" s="21">
        <f t="shared" si="23"/>
        <v>6.1</v>
      </c>
      <c r="BL31" s="21" t="str">
        <f t="shared" si="24"/>
        <v>6.1</v>
      </c>
      <c r="BM31" s="13" t="str">
        <f t="shared" si="25"/>
        <v>C</v>
      </c>
      <c r="BN31" s="18">
        <f t="shared" si="26"/>
        <v>2</v>
      </c>
      <c r="BO31" s="15" t="str">
        <f t="shared" si="27"/>
        <v>2.0</v>
      </c>
      <c r="BP31" s="19">
        <v>2</v>
      </c>
      <c r="BQ31" s="68">
        <v>2</v>
      </c>
      <c r="BR31" s="28">
        <v>5.9</v>
      </c>
      <c r="BS31" s="26">
        <v>8</v>
      </c>
      <c r="BT31" s="27"/>
      <c r="BU31" s="82"/>
      <c r="BV31" s="82">
        <f t="shared" si="97"/>
        <v>8</v>
      </c>
      <c r="BW31" s="21">
        <f t="shared" si="28"/>
        <v>7.2</v>
      </c>
      <c r="BX31" s="21" t="str">
        <f t="shared" si="29"/>
        <v>7.2</v>
      </c>
      <c r="BY31" s="13" t="str">
        <f t="shared" si="30"/>
        <v>B</v>
      </c>
      <c r="BZ31" s="18">
        <f t="shared" si="31"/>
        <v>3</v>
      </c>
      <c r="CA31" s="15" t="str">
        <f t="shared" si="32"/>
        <v>3.0</v>
      </c>
      <c r="CB31" s="19">
        <v>3</v>
      </c>
      <c r="CC31" s="68">
        <v>3</v>
      </c>
      <c r="CD31" s="28">
        <v>7.7</v>
      </c>
      <c r="CE31" s="26">
        <v>8</v>
      </c>
      <c r="CF31" s="27"/>
      <c r="CG31" s="82"/>
      <c r="CH31" s="82">
        <f t="shared" si="98"/>
        <v>8</v>
      </c>
      <c r="CI31" s="21">
        <f t="shared" si="33"/>
        <v>7.9</v>
      </c>
      <c r="CJ31" s="21" t="str">
        <f t="shared" si="34"/>
        <v>7.9</v>
      </c>
      <c r="CK31" s="13" t="str">
        <f t="shared" si="35"/>
        <v>B</v>
      </c>
      <c r="CL31" s="18">
        <f t="shared" si="36"/>
        <v>3</v>
      </c>
      <c r="CM31" s="15" t="str">
        <f t="shared" si="37"/>
        <v>3.0</v>
      </c>
      <c r="CN31" s="19">
        <v>3</v>
      </c>
      <c r="CO31" s="68">
        <v>3</v>
      </c>
      <c r="CP31" s="69">
        <f t="shared" si="38"/>
        <v>17</v>
      </c>
      <c r="CQ31" s="22">
        <f t="shared" si="39"/>
        <v>6.8941176470588239</v>
      </c>
      <c r="CR31" s="24" t="str">
        <f t="shared" si="40"/>
        <v>6.89</v>
      </c>
      <c r="CS31" s="22">
        <f t="shared" si="41"/>
        <v>2.5882352941176472</v>
      </c>
      <c r="CT31" s="24" t="str">
        <f t="shared" si="42"/>
        <v>2.59</v>
      </c>
      <c r="CU31" s="77" t="str">
        <f t="shared" si="43"/>
        <v>Lên lớp</v>
      </c>
      <c r="CV31" s="77">
        <f t="shared" si="44"/>
        <v>17</v>
      </c>
      <c r="CW31" s="22">
        <f t="shared" si="99"/>
        <v>6.8941176470588239</v>
      </c>
      <c r="CX31" s="77" t="str">
        <f t="shared" si="45"/>
        <v>6.89</v>
      </c>
      <c r="CY31" s="22">
        <f t="shared" si="100"/>
        <v>2.5882352941176472</v>
      </c>
      <c r="CZ31" s="77" t="str">
        <f t="shared" si="46"/>
        <v>2.59</v>
      </c>
      <c r="DA31" s="28">
        <v>8.1999999999999993</v>
      </c>
      <c r="DB31" s="26">
        <v>6</v>
      </c>
      <c r="DC31" s="27"/>
      <c r="DD31" s="82"/>
      <c r="DE31" s="82">
        <f t="shared" si="101"/>
        <v>6</v>
      </c>
      <c r="DF31" s="21">
        <f t="shared" si="102"/>
        <v>6.9</v>
      </c>
      <c r="DG31" s="21" t="str">
        <f t="shared" si="103"/>
        <v>6.9</v>
      </c>
      <c r="DH31" s="13" t="str">
        <f t="shared" si="104"/>
        <v>C+</v>
      </c>
      <c r="DI31" s="18">
        <f t="shared" si="105"/>
        <v>2.5</v>
      </c>
      <c r="DJ31" s="15" t="str">
        <f t="shared" si="106"/>
        <v>2.5</v>
      </c>
      <c r="DK31" s="19">
        <v>1.5</v>
      </c>
      <c r="DL31" s="68">
        <v>1.5</v>
      </c>
      <c r="DM31" s="28">
        <v>8</v>
      </c>
      <c r="DN31" s="26">
        <v>7</v>
      </c>
      <c r="DO31" s="27"/>
      <c r="DP31" s="82"/>
      <c r="DQ31" s="82">
        <f t="shared" si="107"/>
        <v>7</v>
      </c>
      <c r="DR31" s="21">
        <f t="shared" si="108"/>
        <v>7.4</v>
      </c>
      <c r="DS31" s="21" t="str">
        <f t="shared" si="109"/>
        <v>7.4</v>
      </c>
      <c r="DT31" s="13" t="str">
        <f t="shared" si="110"/>
        <v>B</v>
      </c>
      <c r="DU31" s="18">
        <f t="shared" si="111"/>
        <v>3</v>
      </c>
      <c r="DV31" s="15" t="str">
        <f t="shared" si="112"/>
        <v>3.0</v>
      </c>
      <c r="DW31" s="19">
        <v>1.5</v>
      </c>
      <c r="DX31" s="68">
        <v>1.5</v>
      </c>
      <c r="DY31" s="21">
        <f t="shared" si="113"/>
        <v>7.15</v>
      </c>
      <c r="DZ31" s="21" t="str">
        <f t="shared" si="114"/>
        <v>7.2</v>
      </c>
      <c r="EA31" s="13" t="str">
        <f t="shared" si="115"/>
        <v>B</v>
      </c>
      <c r="EB31" s="18">
        <f t="shared" si="116"/>
        <v>3</v>
      </c>
      <c r="EC31" s="18" t="str">
        <f t="shared" si="117"/>
        <v>3.0</v>
      </c>
      <c r="ED31" s="19">
        <v>3</v>
      </c>
      <c r="EE31" s="152">
        <v>3</v>
      </c>
      <c r="EF31" s="28">
        <v>6.5</v>
      </c>
      <c r="EG31" s="28">
        <v>5.5</v>
      </c>
      <c r="EH31" s="27"/>
      <c r="EI31" s="27"/>
      <c r="EJ31" s="27">
        <f t="shared" si="118"/>
        <v>5.5</v>
      </c>
      <c r="EK31" s="21">
        <f t="shared" si="119"/>
        <v>5.9</v>
      </c>
      <c r="EL31" s="21" t="str">
        <f t="shared" si="120"/>
        <v>5.9</v>
      </c>
      <c r="EM31" s="13" t="str">
        <f t="shared" si="121"/>
        <v>C</v>
      </c>
      <c r="EN31" s="18">
        <f t="shared" si="122"/>
        <v>2</v>
      </c>
      <c r="EO31" s="15" t="str">
        <f t="shared" si="123"/>
        <v>2.0</v>
      </c>
      <c r="EP31" s="19">
        <v>3</v>
      </c>
      <c r="EQ31" s="68">
        <v>3</v>
      </c>
      <c r="ER31" s="28">
        <v>7.9</v>
      </c>
      <c r="ES31" s="26">
        <v>4</v>
      </c>
      <c r="ET31" s="27">
        <v>8</v>
      </c>
      <c r="EU31" s="27"/>
      <c r="EV31" s="27">
        <f t="shared" si="124"/>
        <v>8</v>
      </c>
      <c r="EW31" s="21">
        <f t="shared" si="125"/>
        <v>8</v>
      </c>
      <c r="EX31" s="21" t="str">
        <f t="shared" si="126"/>
        <v>8.0</v>
      </c>
      <c r="EY31" s="13" t="str">
        <f t="shared" si="127"/>
        <v>B+</v>
      </c>
      <c r="EZ31" s="18">
        <f t="shared" si="128"/>
        <v>3.5</v>
      </c>
      <c r="FA31" s="15" t="str">
        <f t="shared" si="129"/>
        <v>3.5</v>
      </c>
      <c r="FB31" s="19">
        <v>3</v>
      </c>
      <c r="FC31" s="68">
        <v>3</v>
      </c>
      <c r="FD31" s="70">
        <v>8.3000000000000007</v>
      </c>
      <c r="FE31" s="16">
        <v>6</v>
      </c>
      <c r="FF31" s="17"/>
      <c r="FG31" s="82"/>
      <c r="FH31" s="82">
        <f t="shared" si="130"/>
        <v>6</v>
      </c>
      <c r="FI31" s="21">
        <f t="shared" si="131"/>
        <v>6.9</v>
      </c>
      <c r="FJ31" s="21" t="str">
        <f t="shared" si="132"/>
        <v>6.9</v>
      </c>
      <c r="FK31" s="13" t="str">
        <f t="shared" si="133"/>
        <v>C+</v>
      </c>
      <c r="FL31" s="18">
        <f t="shared" si="134"/>
        <v>2.5</v>
      </c>
      <c r="FM31" s="15" t="str">
        <f t="shared" si="135"/>
        <v>2.5</v>
      </c>
      <c r="FN31" s="19">
        <v>2</v>
      </c>
      <c r="FO31" s="68">
        <v>2</v>
      </c>
      <c r="FP31" s="70">
        <v>9.1</v>
      </c>
      <c r="FQ31" s="16">
        <v>8</v>
      </c>
      <c r="FR31" s="17"/>
      <c r="FS31" s="82"/>
      <c r="FT31" s="82">
        <f t="shared" si="136"/>
        <v>8</v>
      </c>
      <c r="FU31" s="21">
        <f t="shared" si="137"/>
        <v>8.4</v>
      </c>
      <c r="FV31" s="21" t="str">
        <f t="shared" si="138"/>
        <v>8.4</v>
      </c>
      <c r="FW31" s="13" t="str">
        <f t="shared" si="139"/>
        <v>B+</v>
      </c>
      <c r="FX31" s="18">
        <f t="shared" si="140"/>
        <v>3.5</v>
      </c>
      <c r="FY31" s="15" t="str">
        <f t="shared" si="141"/>
        <v>3.5</v>
      </c>
      <c r="FZ31" s="19">
        <v>3</v>
      </c>
      <c r="GA31" s="68">
        <v>3</v>
      </c>
      <c r="GB31" s="28">
        <v>7.2</v>
      </c>
      <c r="GC31" s="26">
        <v>8</v>
      </c>
      <c r="GD31" s="27"/>
      <c r="GE31" s="82"/>
      <c r="GF31" s="82">
        <f t="shared" si="142"/>
        <v>8</v>
      </c>
      <c r="GG31" s="21">
        <f t="shared" si="143"/>
        <v>7.7</v>
      </c>
      <c r="GH31" s="21" t="str">
        <f t="shared" si="163"/>
        <v>7.7</v>
      </c>
      <c r="GI31" s="13" t="str">
        <f t="shared" si="144"/>
        <v>B</v>
      </c>
      <c r="GJ31" s="18">
        <f t="shared" si="145"/>
        <v>3</v>
      </c>
      <c r="GK31" s="15" t="str">
        <f t="shared" si="146"/>
        <v>3.0</v>
      </c>
      <c r="GL31" s="19">
        <v>2</v>
      </c>
      <c r="GM31" s="68">
        <v>2</v>
      </c>
      <c r="GN31" s="28">
        <v>7.3</v>
      </c>
      <c r="GO31" s="26">
        <v>8</v>
      </c>
      <c r="GP31" s="27"/>
      <c r="GQ31" s="27"/>
      <c r="GR31" s="27">
        <f t="shared" si="147"/>
        <v>8</v>
      </c>
      <c r="GS31" s="21">
        <f t="shared" si="148"/>
        <v>7.7</v>
      </c>
      <c r="GT31" s="21" t="str">
        <f t="shared" si="149"/>
        <v>7.7</v>
      </c>
      <c r="GU31" s="13" t="str">
        <f t="shared" si="150"/>
        <v>B</v>
      </c>
      <c r="GV31" s="18">
        <f t="shared" si="151"/>
        <v>3</v>
      </c>
      <c r="GW31" s="15" t="str">
        <f t="shared" si="152"/>
        <v>3.0</v>
      </c>
      <c r="GX31" s="19">
        <v>2</v>
      </c>
      <c r="GY31" s="68">
        <v>2</v>
      </c>
      <c r="GZ31" s="69">
        <f t="shared" si="153"/>
        <v>18</v>
      </c>
      <c r="HA31" s="22">
        <f t="shared" si="154"/>
        <v>7.386111111111112</v>
      </c>
      <c r="HB31" s="24" t="str">
        <f t="shared" si="155"/>
        <v>7.39</v>
      </c>
      <c r="HC31" s="22">
        <f t="shared" si="156"/>
        <v>2.9027777777777777</v>
      </c>
      <c r="HD31" s="24" t="str">
        <f t="shared" si="157"/>
        <v>2.90</v>
      </c>
    </row>
    <row r="32" spans="1:212" s="4" customFormat="1" ht="28.5">
      <c r="A32" s="2">
        <v>31</v>
      </c>
      <c r="B32" s="5" t="s">
        <v>320</v>
      </c>
      <c r="C32" s="6" t="s">
        <v>391</v>
      </c>
      <c r="D32" s="7" t="s">
        <v>392</v>
      </c>
      <c r="E32" s="8" t="s">
        <v>61</v>
      </c>
      <c r="F32" s="3"/>
      <c r="G32" s="3" t="s">
        <v>442</v>
      </c>
      <c r="H32" s="36" t="s">
        <v>89</v>
      </c>
      <c r="I32" s="3" t="s">
        <v>200</v>
      </c>
      <c r="J32" s="139">
        <v>7.3</v>
      </c>
      <c r="K32" s="21" t="str">
        <f>TEXT(J32,"0.0")</f>
        <v>7.3</v>
      </c>
      <c r="L32" s="13" t="str">
        <f>IF(J32&gt;=8.5,"A",IF(J32&gt;=8,"B+",IF(J32&gt;=7,"B",IF(J32&gt;=6.5,"C+",IF(J32&gt;=5.5,"C",IF(J32&gt;=5,"D+",IF(J32&gt;=4,"D","F")))))))</f>
        <v>B</v>
      </c>
      <c r="M32" s="14">
        <f>IF(L32="A",4,IF(L32="B+",3.5,IF(L32="B",3,IF(L32="C+",2.5,IF(L32="C",2,IF(L32="D+",1.5,IF(L32="D",1,0)))))))</f>
        <v>3</v>
      </c>
      <c r="N32" s="15" t="str">
        <f>TEXT(M32,"0.0")</f>
        <v>3.0</v>
      </c>
      <c r="O32" s="19">
        <v>2</v>
      </c>
      <c r="P32" s="12">
        <v>5</v>
      </c>
      <c r="Q32" s="21" t="str">
        <f>TEXT(P32,"0.0")</f>
        <v>5.0</v>
      </c>
      <c r="R32" s="13" t="str">
        <f>IF(P32&gt;=8.5,"A",IF(P32&gt;=8,"B+",IF(P32&gt;=7,"B",IF(P32&gt;=6.5,"C+",IF(P32&gt;=5.5,"C",IF(P32&gt;=5,"D+",IF(P32&gt;=4,"D","F")))))))</f>
        <v>D+</v>
      </c>
      <c r="S32" s="14">
        <f>IF(R32="A",4,IF(R32="B+",3.5,IF(R32="B",3,IF(R32="C+",2.5,IF(R32="C",2,IF(R32="D+",1.5,IF(R32="D",1,0)))))))</f>
        <v>1.5</v>
      </c>
      <c r="T32" s="15" t="str">
        <f>TEXT(S32,"0.0")</f>
        <v>1.5</v>
      </c>
      <c r="U32" s="19">
        <v>3</v>
      </c>
      <c r="V32" s="28">
        <v>7.8</v>
      </c>
      <c r="W32" s="26">
        <v>5</v>
      </c>
      <c r="X32" s="27"/>
      <c r="Y32" s="82"/>
      <c r="Z32" s="82">
        <f t="shared" si="93"/>
        <v>5</v>
      </c>
      <c r="AA32" s="21">
        <f t="shared" si="8"/>
        <v>6.1</v>
      </c>
      <c r="AB32" s="21" t="str">
        <f>TEXT(AA32,"0.0")</f>
        <v>6.1</v>
      </c>
      <c r="AC32" s="13" t="str">
        <f>IF(AA32&gt;=8.5,"A",IF(AA32&gt;=8,"B+",IF(AA32&gt;=7,"B",IF(AA32&gt;=6.5,"C+",IF(AA32&gt;=5.5,"C",IF(AA32&gt;=5,"D+",IF(AA32&gt;=4,"D","F")))))))</f>
        <v>C</v>
      </c>
      <c r="AD32" s="18">
        <f>IF(AC32="A",4,IF(AC32="B+",3.5,IF(AC32="B",3,IF(AC32="C+",2.5,IF(AC32="C",2,IF(AC32="D+",1.5,IF(AC32="D",1,0)))))))</f>
        <v>2</v>
      </c>
      <c r="AE32" s="15" t="str">
        <f>TEXT(AD32,"0.0")</f>
        <v>2.0</v>
      </c>
      <c r="AF32" s="19">
        <v>4</v>
      </c>
      <c r="AG32" s="68">
        <v>4</v>
      </c>
      <c r="AH32" s="28">
        <v>7.7</v>
      </c>
      <c r="AI32" s="26">
        <v>9</v>
      </c>
      <c r="AJ32" s="27"/>
      <c r="AK32" s="82"/>
      <c r="AL32" s="82">
        <f t="shared" si="94"/>
        <v>9</v>
      </c>
      <c r="AM32" s="21">
        <f t="shared" si="13"/>
        <v>8.5</v>
      </c>
      <c r="AN32" s="21" t="str">
        <f t="shared" si="14"/>
        <v>8.5</v>
      </c>
      <c r="AO32" s="13" t="str">
        <f t="shared" si="15"/>
        <v>A</v>
      </c>
      <c r="AP32" s="18">
        <f t="shared" si="16"/>
        <v>4</v>
      </c>
      <c r="AQ32" s="15" t="str">
        <f t="shared" si="17"/>
        <v>4.0</v>
      </c>
      <c r="AR32" s="19">
        <v>2</v>
      </c>
      <c r="AS32" s="68">
        <v>2</v>
      </c>
      <c r="AT32" s="28">
        <v>6</v>
      </c>
      <c r="AU32" s="26">
        <v>4</v>
      </c>
      <c r="AV32" s="27">
        <v>1</v>
      </c>
      <c r="AW32" s="27">
        <v>7</v>
      </c>
      <c r="AX32" s="82">
        <f t="shared" si="95"/>
        <v>7</v>
      </c>
      <c r="AY32" s="21">
        <f t="shared" si="18"/>
        <v>6.6</v>
      </c>
      <c r="AZ32" s="21" t="str">
        <f t="shared" si="19"/>
        <v>6.6</v>
      </c>
      <c r="BA32" s="13" t="str">
        <f t="shared" si="20"/>
        <v>C+</v>
      </c>
      <c r="BB32" s="18">
        <f t="shared" si="21"/>
        <v>2.5</v>
      </c>
      <c r="BC32" s="15" t="str">
        <f t="shared" si="22"/>
        <v>2.5</v>
      </c>
      <c r="BD32" s="19">
        <v>3</v>
      </c>
      <c r="BE32" s="68">
        <v>3</v>
      </c>
      <c r="BF32" s="28">
        <v>6</v>
      </c>
      <c r="BG32" s="26">
        <v>6</v>
      </c>
      <c r="BH32" s="27"/>
      <c r="BI32" s="82"/>
      <c r="BJ32" s="82">
        <f t="shared" si="96"/>
        <v>6</v>
      </c>
      <c r="BK32" s="21">
        <f t="shared" si="23"/>
        <v>6</v>
      </c>
      <c r="BL32" s="21" t="str">
        <f t="shared" si="24"/>
        <v>6.0</v>
      </c>
      <c r="BM32" s="13" t="str">
        <f t="shared" si="25"/>
        <v>C</v>
      </c>
      <c r="BN32" s="18">
        <f t="shared" si="26"/>
        <v>2</v>
      </c>
      <c r="BO32" s="15" t="str">
        <f t="shared" si="27"/>
        <v>2.0</v>
      </c>
      <c r="BP32" s="19">
        <v>2</v>
      </c>
      <c r="BQ32" s="68">
        <v>2</v>
      </c>
      <c r="BR32" s="28">
        <v>6.1</v>
      </c>
      <c r="BS32" s="26">
        <v>8</v>
      </c>
      <c r="BT32" s="27"/>
      <c r="BU32" s="82"/>
      <c r="BV32" s="82">
        <f t="shared" si="97"/>
        <v>8</v>
      </c>
      <c r="BW32" s="21">
        <f t="shared" si="28"/>
        <v>7.2</v>
      </c>
      <c r="BX32" s="21" t="str">
        <f t="shared" si="29"/>
        <v>7.2</v>
      </c>
      <c r="BY32" s="13" t="str">
        <f t="shared" si="30"/>
        <v>B</v>
      </c>
      <c r="BZ32" s="18">
        <f t="shared" si="31"/>
        <v>3</v>
      </c>
      <c r="CA32" s="15" t="str">
        <f t="shared" si="32"/>
        <v>3.0</v>
      </c>
      <c r="CB32" s="19">
        <v>3</v>
      </c>
      <c r="CC32" s="68">
        <v>3</v>
      </c>
      <c r="CD32" s="28">
        <v>7</v>
      </c>
      <c r="CE32" s="26">
        <v>5</v>
      </c>
      <c r="CF32" s="27"/>
      <c r="CG32" s="82"/>
      <c r="CH32" s="82">
        <f t="shared" si="98"/>
        <v>5</v>
      </c>
      <c r="CI32" s="21">
        <f t="shared" si="33"/>
        <v>5.8</v>
      </c>
      <c r="CJ32" s="21" t="str">
        <f t="shared" si="34"/>
        <v>5.8</v>
      </c>
      <c r="CK32" s="13" t="str">
        <f t="shared" si="35"/>
        <v>C</v>
      </c>
      <c r="CL32" s="18">
        <f t="shared" si="36"/>
        <v>2</v>
      </c>
      <c r="CM32" s="15" t="str">
        <f t="shared" si="37"/>
        <v>2.0</v>
      </c>
      <c r="CN32" s="19">
        <v>3</v>
      </c>
      <c r="CO32" s="68">
        <v>3</v>
      </c>
      <c r="CP32" s="69">
        <f t="shared" si="38"/>
        <v>17</v>
      </c>
      <c r="CQ32" s="22">
        <f t="shared" si="39"/>
        <v>6.6</v>
      </c>
      <c r="CR32" s="24" t="str">
        <f t="shared" si="40"/>
        <v>6.60</v>
      </c>
      <c r="CS32" s="22">
        <f t="shared" si="41"/>
        <v>2.5</v>
      </c>
      <c r="CT32" s="24" t="str">
        <f t="shared" si="42"/>
        <v>2.50</v>
      </c>
      <c r="CU32" s="77" t="str">
        <f t="shared" si="43"/>
        <v>Lên lớp</v>
      </c>
      <c r="CV32" s="77">
        <f t="shared" si="44"/>
        <v>17</v>
      </c>
      <c r="CW32" s="22">
        <f t="shared" si="99"/>
        <v>6.6</v>
      </c>
      <c r="CX32" s="77" t="str">
        <f t="shared" si="45"/>
        <v>6.60</v>
      </c>
      <c r="CY32" s="22">
        <f t="shared" si="100"/>
        <v>2.5</v>
      </c>
      <c r="CZ32" s="77" t="str">
        <f t="shared" si="46"/>
        <v>2.50</v>
      </c>
      <c r="DA32" s="28">
        <v>6.8</v>
      </c>
      <c r="DB32" s="26">
        <v>5</v>
      </c>
      <c r="DC32" s="27"/>
      <c r="DD32" s="82"/>
      <c r="DE32" s="82">
        <f t="shared" si="101"/>
        <v>5</v>
      </c>
      <c r="DF32" s="21">
        <f t="shared" si="102"/>
        <v>5.7</v>
      </c>
      <c r="DG32" s="21" t="str">
        <f t="shared" si="103"/>
        <v>5.7</v>
      </c>
      <c r="DH32" s="13" t="str">
        <f t="shared" si="104"/>
        <v>C</v>
      </c>
      <c r="DI32" s="18">
        <f t="shared" si="105"/>
        <v>2</v>
      </c>
      <c r="DJ32" s="15" t="str">
        <f t="shared" si="106"/>
        <v>2.0</v>
      </c>
      <c r="DK32" s="19">
        <v>1.5</v>
      </c>
      <c r="DL32" s="68">
        <v>1.5</v>
      </c>
      <c r="DM32" s="28">
        <v>8</v>
      </c>
      <c r="DN32" s="26">
        <v>9</v>
      </c>
      <c r="DO32" s="27"/>
      <c r="DP32" s="82"/>
      <c r="DQ32" s="82">
        <f t="shared" si="107"/>
        <v>9</v>
      </c>
      <c r="DR32" s="21">
        <f t="shared" si="108"/>
        <v>8.6</v>
      </c>
      <c r="DS32" s="21" t="str">
        <f t="shared" si="109"/>
        <v>8.6</v>
      </c>
      <c r="DT32" s="13" t="str">
        <f t="shared" si="110"/>
        <v>A</v>
      </c>
      <c r="DU32" s="18">
        <f t="shared" si="111"/>
        <v>4</v>
      </c>
      <c r="DV32" s="15" t="str">
        <f t="shared" si="112"/>
        <v>4.0</v>
      </c>
      <c r="DW32" s="19">
        <v>1.5</v>
      </c>
      <c r="DX32" s="68">
        <v>1.5</v>
      </c>
      <c r="DY32" s="21">
        <f t="shared" si="113"/>
        <v>7.15</v>
      </c>
      <c r="DZ32" s="21" t="str">
        <f t="shared" si="114"/>
        <v>7.2</v>
      </c>
      <c r="EA32" s="13" t="str">
        <f t="shared" si="115"/>
        <v>B</v>
      </c>
      <c r="EB32" s="18">
        <f t="shared" si="116"/>
        <v>3</v>
      </c>
      <c r="EC32" s="18" t="str">
        <f t="shared" si="117"/>
        <v>3.0</v>
      </c>
      <c r="ED32" s="19">
        <v>3</v>
      </c>
      <c r="EE32" s="152">
        <v>3</v>
      </c>
      <c r="EF32" s="28">
        <v>5.5</v>
      </c>
      <c r="EG32" s="28">
        <v>5</v>
      </c>
      <c r="EH32" s="27"/>
      <c r="EI32" s="27"/>
      <c r="EJ32" s="27">
        <f t="shared" si="118"/>
        <v>5</v>
      </c>
      <c r="EK32" s="21">
        <f t="shared" si="119"/>
        <v>5.2</v>
      </c>
      <c r="EL32" s="21" t="str">
        <f t="shared" si="120"/>
        <v>5.2</v>
      </c>
      <c r="EM32" s="13" t="str">
        <f t="shared" si="121"/>
        <v>D+</v>
      </c>
      <c r="EN32" s="18">
        <f t="shared" si="122"/>
        <v>1.5</v>
      </c>
      <c r="EO32" s="15" t="str">
        <f t="shared" si="123"/>
        <v>1.5</v>
      </c>
      <c r="EP32" s="19">
        <v>3</v>
      </c>
      <c r="EQ32" s="68">
        <v>3</v>
      </c>
      <c r="ER32" s="70">
        <v>6.6</v>
      </c>
      <c r="ES32" s="16">
        <v>6</v>
      </c>
      <c r="ET32" s="17"/>
      <c r="EU32" s="82"/>
      <c r="EV32" s="82">
        <f t="shared" si="124"/>
        <v>6</v>
      </c>
      <c r="EW32" s="21">
        <f t="shared" si="125"/>
        <v>6.2</v>
      </c>
      <c r="EX32" s="21" t="str">
        <f t="shared" si="126"/>
        <v>6.2</v>
      </c>
      <c r="EY32" s="13" t="str">
        <f t="shared" si="127"/>
        <v>C</v>
      </c>
      <c r="EZ32" s="18">
        <f t="shared" si="128"/>
        <v>2</v>
      </c>
      <c r="FA32" s="15" t="str">
        <f t="shared" si="129"/>
        <v>2.0</v>
      </c>
      <c r="FB32" s="19">
        <v>3</v>
      </c>
      <c r="FC32" s="68">
        <v>3</v>
      </c>
      <c r="FD32" s="108">
        <v>9</v>
      </c>
      <c r="FE32" s="109">
        <v>8</v>
      </c>
      <c r="FF32" s="110"/>
      <c r="FG32" s="110"/>
      <c r="FH32" s="82">
        <f t="shared" si="130"/>
        <v>8</v>
      </c>
      <c r="FI32" s="21">
        <f t="shared" si="131"/>
        <v>8.4</v>
      </c>
      <c r="FJ32" s="21" t="str">
        <f t="shared" si="132"/>
        <v>8.4</v>
      </c>
      <c r="FK32" s="13" t="str">
        <f t="shared" si="133"/>
        <v>B+</v>
      </c>
      <c r="FL32" s="18">
        <f t="shared" si="134"/>
        <v>3.5</v>
      </c>
      <c r="FM32" s="15" t="str">
        <f t="shared" si="135"/>
        <v>3.5</v>
      </c>
      <c r="FN32" s="19">
        <v>2</v>
      </c>
      <c r="FO32" s="68">
        <v>2</v>
      </c>
      <c r="FP32" s="70">
        <v>7.1</v>
      </c>
      <c r="FQ32" s="16">
        <v>6</v>
      </c>
      <c r="FR32" s="17"/>
      <c r="FS32" s="82"/>
      <c r="FT32" s="82">
        <f t="shared" si="136"/>
        <v>6</v>
      </c>
      <c r="FU32" s="21">
        <f t="shared" si="137"/>
        <v>6.4</v>
      </c>
      <c r="FV32" s="21" t="str">
        <f t="shared" si="138"/>
        <v>6.4</v>
      </c>
      <c r="FW32" s="13" t="str">
        <f t="shared" si="139"/>
        <v>C</v>
      </c>
      <c r="FX32" s="18">
        <f t="shared" si="140"/>
        <v>2</v>
      </c>
      <c r="FY32" s="15" t="str">
        <f t="shared" si="141"/>
        <v>2.0</v>
      </c>
      <c r="FZ32" s="19">
        <v>3</v>
      </c>
      <c r="GA32" s="68">
        <v>3</v>
      </c>
      <c r="GB32" s="28">
        <v>6.8</v>
      </c>
      <c r="GC32" s="26">
        <v>7</v>
      </c>
      <c r="GD32" s="27"/>
      <c r="GE32" s="82"/>
      <c r="GF32" s="82">
        <f t="shared" si="142"/>
        <v>7</v>
      </c>
      <c r="GG32" s="21">
        <f t="shared" si="143"/>
        <v>6.9</v>
      </c>
      <c r="GH32" s="21" t="str">
        <f t="shared" si="163"/>
        <v>6.9</v>
      </c>
      <c r="GI32" s="13" t="str">
        <f t="shared" si="144"/>
        <v>C+</v>
      </c>
      <c r="GJ32" s="18">
        <f t="shared" si="145"/>
        <v>2.5</v>
      </c>
      <c r="GK32" s="15" t="str">
        <f t="shared" si="146"/>
        <v>2.5</v>
      </c>
      <c r="GL32" s="19">
        <v>2</v>
      </c>
      <c r="GM32" s="68">
        <v>2</v>
      </c>
      <c r="GN32" s="28">
        <v>7.3</v>
      </c>
      <c r="GO32" s="26">
        <v>9</v>
      </c>
      <c r="GP32" s="27"/>
      <c r="GQ32" s="27"/>
      <c r="GR32" s="27">
        <f t="shared" si="147"/>
        <v>9</v>
      </c>
      <c r="GS32" s="21">
        <f t="shared" si="148"/>
        <v>8.3000000000000007</v>
      </c>
      <c r="GT32" s="21" t="str">
        <f t="shared" si="149"/>
        <v>8.3</v>
      </c>
      <c r="GU32" s="13" t="str">
        <f t="shared" si="150"/>
        <v>B+</v>
      </c>
      <c r="GV32" s="18">
        <f t="shared" si="151"/>
        <v>3.5</v>
      </c>
      <c r="GW32" s="15" t="str">
        <f t="shared" si="152"/>
        <v>3.5</v>
      </c>
      <c r="GX32" s="19">
        <v>2</v>
      </c>
      <c r="GY32" s="68">
        <v>2</v>
      </c>
      <c r="GZ32" s="69">
        <f t="shared" si="153"/>
        <v>18</v>
      </c>
      <c r="HA32" s="22">
        <f t="shared" si="154"/>
        <v>6.780555555555555</v>
      </c>
      <c r="HB32" s="24" t="str">
        <f t="shared" si="155"/>
        <v>6.78</v>
      </c>
      <c r="HC32" s="22">
        <f t="shared" si="156"/>
        <v>2.4722222222222223</v>
      </c>
      <c r="HD32" s="24" t="str">
        <f t="shared" si="157"/>
        <v>2.47</v>
      </c>
    </row>
    <row r="33" spans="1:212" s="4" customFormat="1" ht="28.5">
      <c r="A33" s="2">
        <v>32</v>
      </c>
      <c r="B33" s="5" t="s">
        <v>320</v>
      </c>
      <c r="C33" s="6" t="s">
        <v>393</v>
      </c>
      <c r="D33" s="7" t="s">
        <v>394</v>
      </c>
      <c r="E33" s="8" t="s">
        <v>395</v>
      </c>
      <c r="F33" s="44"/>
      <c r="G33" s="3" t="s">
        <v>443</v>
      </c>
      <c r="H33" s="36" t="s">
        <v>89</v>
      </c>
      <c r="I33" s="3" t="s">
        <v>199</v>
      </c>
      <c r="J33" s="139">
        <v>8.9</v>
      </c>
      <c r="K33" s="21" t="str">
        <f>TEXT(J33,"0.0")</f>
        <v>8.9</v>
      </c>
      <c r="L33" s="13" t="str">
        <f>IF(J33&gt;=8.5,"A",IF(J33&gt;=8,"B+",IF(J33&gt;=7,"B",IF(J33&gt;=6.5,"C+",IF(J33&gt;=5.5,"C",IF(J33&gt;=5,"D+",IF(J33&gt;=4,"D","F")))))))</f>
        <v>A</v>
      </c>
      <c r="M33" s="14">
        <f>IF(L33="A",4,IF(L33="B+",3.5,IF(L33="B",3,IF(L33="C+",2.5,IF(L33="C",2,IF(L33="D+",1.5,IF(L33="D",1,0)))))))</f>
        <v>4</v>
      </c>
      <c r="N33" s="15" t="str">
        <f>TEXT(M33,"0.0")</f>
        <v>4.0</v>
      </c>
      <c r="O33" s="19">
        <v>2</v>
      </c>
      <c r="P33" s="12">
        <v>5</v>
      </c>
      <c r="Q33" s="21" t="str">
        <f>TEXT(P33,"0.0")</f>
        <v>5.0</v>
      </c>
      <c r="R33" s="13" t="str">
        <f>IF(P33&gt;=8.5,"A",IF(P33&gt;=8,"B+",IF(P33&gt;=7,"B",IF(P33&gt;=6.5,"C+",IF(P33&gt;=5.5,"C",IF(P33&gt;=5,"D+",IF(P33&gt;=4,"D","F")))))))</f>
        <v>D+</v>
      </c>
      <c r="S33" s="14">
        <f>IF(R33="A",4,IF(R33="B+",3.5,IF(R33="B",3,IF(R33="C+",2.5,IF(R33="C",2,IF(R33="D+",1.5,IF(R33="D",1,0)))))))</f>
        <v>1.5</v>
      </c>
      <c r="T33" s="15" t="str">
        <f>TEXT(S33,"0.0")</f>
        <v>1.5</v>
      </c>
      <c r="U33" s="19">
        <v>3</v>
      </c>
      <c r="V33" s="28">
        <v>8.6999999999999993</v>
      </c>
      <c r="W33" s="26">
        <v>4</v>
      </c>
      <c r="X33" s="27">
        <v>6</v>
      </c>
      <c r="Y33" s="27"/>
      <c r="Z33" s="82">
        <f t="shared" si="93"/>
        <v>6</v>
      </c>
      <c r="AA33" s="21">
        <f t="shared" si="8"/>
        <v>7.1</v>
      </c>
      <c r="AB33" s="21" t="str">
        <f>TEXT(AA33,"0.0")</f>
        <v>7.1</v>
      </c>
      <c r="AC33" s="13" t="str">
        <f>IF(AA33&gt;=8.5,"A",IF(AA33&gt;=8,"B+",IF(AA33&gt;=7,"B",IF(AA33&gt;=6.5,"C+",IF(AA33&gt;=5.5,"C",IF(AA33&gt;=5,"D+",IF(AA33&gt;=4,"D","F")))))))</f>
        <v>B</v>
      </c>
      <c r="AD33" s="18">
        <f>IF(AC33="A",4,IF(AC33="B+",3.5,IF(AC33="B",3,IF(AC33="C+",2.5,IF(AC33="C",2,IF(AC33="D+",1.5,IF(AC33="D",1,0)))))))</f>
        <v>3</v>
      </c>
      <c r="AE33" s="15" t="str">
        <f>TEXT(AD33,"0.0")</f>
        <v>3.0</v>
      </c>
      <c r="AF33" s="19">
        <v>4</v>
      </c>
      <c r="AG33" s="68">
        <v>4</v>
      </c>
      <c r="AH33" s="28">
        <v>7.3</v>
      </c>
      <c r="AI33" s="26">
        <v>6</v>
      </c>
      <c r="AJ33" s="27"/>
      <c r="AK33" s="82"/>
      <c r="AL33" s="82">
        <f t="shared" si="94"/>
        <v>6</v>
      </c>
      <c r="AM33" s="21">
        <f t="shared" si="13"/>
        <v>6.5</v>
      </c>
      <c r="AN33" s="21" t="str">
        <f t="shared" si="14"/>
        <v>6.5</v>
      </c>
      <c r="AO33" s="13" t="str">
        <f t="shared" si="15"/>
        <v>C+</v>
      </c>
      <c r="AP33" s="18">
        <f t="shared" si="16"/>
        <v>2.5</v>
      </c>
      <c r="AQ33" s="15" t="str">
        <f t="shared" si="17"/>
        <v>2.5</v>
      </c>
      <c r="AR33" s="19">
        <v>2</v>
      </c>
      <c r="AS33" s="68">
        <v>2</v>
      </c>
      <c r="AT33" s="108">
        <v>5.8</v>
      </c>
      <c r="AU33" s="109">
        <v>4</v>
      </c>
      <c r="AV33" s="110">
        <v>5</v>
      </c>
      <c r="AW33" s="110"/>
      <c r="AX33" s="82">
        <f t="shared" si="95"/>
        <v>5</v>
      </c>
      <c r="AY33" s="21">
        <f t="shared" si="18"/>
        <v>5.3</v>
      </c>
      <c r="AZ33" s="21" t="str">
        <f t="shared" si="19"/>
        <v>5.3</v>
      </c>
      <c r="BA33" s="13" t="str">
        <f t="shared" si="20"/>
        <v>D+</v>
      </c>
      <c r="BB33" s="18">
        <f t="shared" si="21"/>
        <v>1.5</v>
      </c>
      <c r="BC33" s="15" t="str">
        <f t="shared" si="22"/>
        <v>1.5</v>
      </c>
      <c r="BD33" s="19">
        <v>3</v>
      </c>
      <c r="BE33" s="68">
        <v>3</v>
      </c>
      <c r="BF33" s="28">
        <v>6.9</v>
      </c>
      <c r="BG33" s="26">
        <v>6</v>
      </c>
      <c r="BH33" s="27"/>
      <c r="BI33" s="82"/>
      <c r="BJ33" s="82">
        <f t="shared" si="96"/>
        <v>6</v>
      </c>
      <c r="BK33" s="21">
        <f t="shared" si="23"/>
        <v>6.4</v>
      </c>
      <c r="BL33" s="21" t="str">
        <f t="shared" si="24"/>
        <v>6.4</v>
      </c>
      <c r="BM33" s="13" t="str">
        <f t="shared" si="25"/>
        <v>C</v>
      </c>
      <c r="BN33" s="18">
        <f t="shared" si="26"/>
        <v>2</v>
      </c>
      <c r="BO33" s="15" t="str">
        <f t="shared" si="27"/>
        <v>2.0</v>
      </c>
      <c r="BP33" s="19">
        <v>2</v>
      </c>
      <c r="BQ33" s="68">
        <v>2</v>
      </c>
      <c r="BR33" s="28">
        <v>5.3</v>
      </c>
      <c r="BS33" s="26">
        <v>8</v>
      </c>
      <c r="BT33" s="27"/>
      <c r="BU33" s="82"/>
      <c r="BV33" s="82">
        <f t="shared" si="97"/>
        <v>8</v>
      </c>
      <c r="BW33" s="21">
        <f t="shared" si="28"/>
        <v>6.9</v>
      </c>
      <c r="BX33" s="21" t="str">
        <f t="shared" si="29"/>
        <v>6.9</v>
      </c>
      <c r="BY33" s="13" t="str">
        <f t="shared" si="30"/>
        <v>C+</v>
      </c>
      <c r="BZ33" s="18">
        <f t="shared" si="31"/>
        <v>2.5</v>
      </c>
      <c r="CA33" s="15" t="str">
        <f t="shared" si="32"/>
        <v>2.5</v>
      </c>
      <c r="CB33" s="19">
        <v>3</v>
      </c>
      <c r="CC33" s="68">
        <v>3</v>
      </c>
      <c r="CD33" s="28">
        <v>6.5</v>
      </c>
      <c r="CE33" s="26">
        <v>6</v>
      </c>
      <c r="CF33" s="27"/>
      <c r="CG33" s="82"/>
      <c r="CH33" s="82">
        <f t="shared" si="98"/>
        <v>6</v>
      </c>
      <c r="CI33" s="21">
        <f t="shared" si="33"/>
        <v>6.2</v>
      </c>
      <c r="CJ33" s="21" t="str">
        <f t="shared" si="34"/>
        <v>6.2</v>
      </c>
      <c r="CK33" s="13" t="str">
        <f t="shared" si="35"/>
        <v>C</v>
      </c>
      <c r="CL33" s="18">
        <f t="shared" si="36"/>
        <v>2</v>
      </c>
      <c r="CM33" s="15" t="str">
        <f t="shared" si="37"/>
        <v>2.0</v>
      </c>
      <c r="CN33" s="19">
        <v>3</v>
      </c>
      <c r="CO33" s="68">
        <v>3</v>
      </c>
      <c r="CP33" s="69">
        <f t="shared" si="38"/>
        <v>17</v>
      </c>
      <c r="CQ33" s="22">
        <f t="shared" si="39"/>
        <v>6.4352941176470591</v>
      </c>
      <c r="CR33" s="24" t="str">
        <f t="shared" si="40"/>
        <v>6.44</v>
      </c>
      <c r="CS33" s="22">
        <f t="shared" si="41"/>
        <v>2.2941176470588234</v>
      </c>
      <c r="CT33" s="24" t="str">
        <f t="shared" si="42"/>
        <v>2.29</v>
      </c>
      <c r="CU33" s="77" t="str">
        <f t="shared" si="43"/>
        <v>Lên lớp</v>
      </c>
      <c r="CV33" s="77">
        <f t="shared" si="44"/>
        <v>17</v>
      </c>
      <c r="CW33" s="22">
        <f t="shared" si="99"/>
        <v>6.4352941176470591</v>
      </c>
      <c r="CX33" s="77" t="str">
        <f t="shared" si="45"/>
        <v>6.44</v>
      </c>
      <c r="CY33" s="22">
        <f t="shared" si="100"/>
        <v>2.2941176470588234</v>
      </c>
      <c r="CZ33" s="77" t="str">
        <f t="shared" si="46"/>
        <v>2.29</v>
      </c>
      <c r="DA33" s="28">
        <v>6.8</v>
      </c>
      <c r="DB33" s="26">
        <v>5</v>
      </c>
      <c r="DC33" s="27"/>
      <c r="DD33" s="82"/>
      <c r="DE33" s="82">
        <f t="shared" si="101"/>
        <v>5</v>
      </c>
      <c r="DF33" s="21">
        <f t="shared" si="102"/>
        <v>5.7</v>
      </c>
      <c r="DG33" s="21" t="str">
        <f t="shared" si="103"/>
        <v>5.7</v>
      </c>
      <c r="DH33" s="13" t="str">
        <f t="shared" si="104"/>
        <v>C</v>
      </c>
      <c r="DI33" s="18">
        <f t="shared" si="105"/>
        <v>2</v>
      </c>
      <c r="DJ33" s="15" t="str">
        <f t="shared" si="106"/>
        <v>2.0</v>
      </c>
      <c r="DK33" s="19">
        <v>1.5</v>
      </c>
      <c r="DL33" s="68">
        <v>1.5</v>
      </c>
      <c r="DM33" s="28">
        <v>7.4</v>
      </c>
      <c r="DN33" s="26">
        <v>7</v>
      </c>
      <c r="DO33" s="27"/>
      <c r="DP33" s="82"/>
      <c r="DQ33" s="82">
        <f t="shared" si="107"/>
        <v>7</v>
      </c>
      <c r="DR33" s="21">
        <f t="shared" si="108"/>
        <v>7.2</v>
      </c>
      <c r="DS33" s="21" t="str">
        <f t="shared" si="109"/>
        <v>7.2</v>
      </c>
      <c r="DT33" s="13" t="str">
        <f t="shared" si="110"/>
        <v>B</v>
      </c>
      <c r="DU33" s="18">
        <f t="shared" si="111"/>
        <v>3</v>
      </c>
      <c r="DV33" s="15" t="str">
        <f t="shared" si="112"/>
        <v>3.0</v>
      </c>
      <c r="DW33" s="19">
        <v>1.5</v>
      </c>
      <c r="DX33" s="68">
        <v>1.5</v>
      </c>
      <c r="DY33" s="21">
        <f t="shared" si="113"/>
        <v>6.45</v>
      </c>
      <c r="DZ33" s="21" t="str">
        <f t="shared" si="114"/>
        <v>6.5</v>
      </c>
      <c r="EA33" s="13" t="str">
        <f t="shared" si="115"/>
        <v>C</v>
      </c>
      <c r="EB33" s="18">
        <f t="shared" si="116"/>
        <v>2</v>
      </c>
      <c r="EC33" s="18" t="str">
        <f t="shared" si="117"/>
        <v>2.0</v>
      </c>
      <c r="ED33" s="19">
        <v>3</v>
      </c>
      <c r="EE33" s="152">
        <v>3</v>
      </c>
      <c r="EF33" s="28">
        <v>5.2</v>
      </c>
      <c r="EG33" s="28">
        <v>4</v>
      </c>
      <c r="EH33" s="28">
        <v>2</v>
      </c>
      <c r="EI33" s="27">
        <v>6</v>
      </c>
      <c r="EJ33" s="27">
        <f t="shared" si="118"/>
        <v>6</v>
      </c>
      <c r="EK33" s="21">
        <f t="shared" si="119"/>
        <v>5.7</v>
      </c>
      <c r="EL33" s="21" t="str">
        <f t="shared" si="120"/>
        <v>5.7</v>
      </c>
      <c r="EM33" s="13" t="str">
        <f t="shared" si="121"/>
        <v>C</v>
      </c>
      <c r="EN33" s="18">
        <f t="shared" si="122"/>
        <v>2</v>
      </c>
      <c r="EO33" s="15" t="str">
        <f t="shared" si="123"/>
        <v>2.0</v>
      </c>
      <c r="EP33" s="19">
        <v>3</v>
      </c>
      <c r="EQ33" s="68">
        <v>3</v>
      </c>
      <c r="ER33" s="70">
        <v>5.9</v>
      </c>
      <c r="ES33" s="16">
        <v>6</v>
      </c>
      <c r="ET33" s="17"/>
      <c r="EU33" s="82"/>
      <c r="EV33" s="82">
        <f t="shared" si="124"/>
        <v>6</v>
      </c>
      <c r="EW33" s="21">
        <f t="shared" si="125"/>
        <v>6</v>
      </c>
      <c r="EX33" s="21" t="str">
        <f t="shared" si="126"/>
        <v>6.0</v>
      </c>
      <c r="EY33" s="13" t="str">
        <f t="shared" si="127"/>
        <v>C</v>
      </c>
      <c r="EZ33" s="18">
        <f t="shared" si="128"/>
        <v>2</v>
      </c>
      <c r="FA33" s="15" t="str">
        <f t="shared" si="129"/>
        <v>2.0</v>
      </c>
      <c r="FB33" s="19">
        <v>3</v>
      </c>
      <c r="FC33" s="68">
        <v>3</v>
      </c>
      <c r="FD33" s="70">
        <v>5</v>
      </c>
      <c r="FE33" s="16">
        <v>7</v>
      </c>
      <c r="FF33" s="17"/>
      <c r="FG33" s="82"/>
      <c r="FH33" s="82">
        <f t="shared" si="130"/>
        <v>7</v>
      </c>
      <c r="FI33" s="21">
        <f t="shared" si="131"/>
        <v>6.2</v>
      </c>
      <c r="FJ33" s="21" t="str">
        <f t="shared" si="132"/>
        <v>6.2</v>
      </c>
      <c r="FK33" s="13" t="str">
        <f t="shared" si="133"/>
        <v>C</v>
      </c>
      <c r="FL33" s="18">
        <f t="shared" si="134"/>
        <v>2</v>
      </c>
      <c r="FM33" s="15" t="str">
        <f t="shared" si="135"/>
        <v>2.0</v>
      </c>
      <c r="FN33" s="19">
        <v>2</v>
      </c>
      <c r="FO33" s="68">
        <v>2</v>
      </c>
      <c r="FP33" s="95">
        <v>7</v>
      </c>
      <c r="FQ33" s="96">
        <v>4</v>
      </c>
      <c r="FR33" s="97"/>
      <c r="FS33" s="97"/>
      <c r="FT33" s="97">
        <f t="shared" si="136"/>
        <v>4</v>
      </c>
      <c r="FU33" s="21">
        <f t="shared" si="137"/>
        <v>5.2</v>
      </c>
      <c r="FV33" s="21" t="str">
        <f t="shared" si="138"/>
        <v>5.2</v>
      </c>
      <c r="FW33" s="13" t="str">
        <f t="shared" si="139"/>
        <v>D+</v>
      </c>
      <c r="FX33" s="18">
        <f t="shared" si="140"/>
        <v>1.5</v>
      </c>
      <c r="FY33" s="15" t="str">
        <f t="shared" si="141"/>
        <v>1.5</v>
      </c>
      <c r="FZ33" s="19">
        <v>3</v>
      </c>
      <c r="GA33" s="68">
        <v>3</v>
      </c>
      <c r="GB33" s="28">
        <v>7.2</v>
      </c>
      <c r="GC33" s="26">
        <v>0</v>
      </c>
      <c r="GD33" s="27">
        <v>5</v>
      </c>
      <c r="GE33" s="82"/>
      <c r="GF33" s="82">
        <f t="shared" si="142"/>
        <v>5</v>
      </c>
      <c r="GG33" s="21">
        <f t="shared" si="143"/>
        <v>5.9</v>
      </c>
      <c r="GH33" s="21" t="str">
        <f t="shared" si="163"/>
        <v>5.9</v>
      </c>
      <c r="GI33" s="13" t="str">
        <f t="shared" si="144"/>
        <v>C</v>
      </c>
      <c r="GJ33" s="18">
        <f t="shared" si="145"/>
        <v>2</v>
      </c>
      <c r="GK33" s="15" t="str">
        <f t="shared" si="146"/>
        <v>2.0</v>
      </c>
      <c r="GL33" s="19">
        <v>2</v>
      </c>
      <c r="GM33" s="68">
        <v>2</v>
      </c>
      <c r="GN33" s="28">
        <v>6.3</v>
      </c>
      <c r="GO33" s="26">
        <v>8</v>
      </c>
      <c r="GP33" s="27"/>
      <c r="GQ33" s="27"/>
      <c r="GR33" s="27">
        <f t="shared" si="147"/>
        <v>8</v>
      </c>
      <c r="GS33" s="21">
        <f t="shared" si="148"/>
        <v>7.3</v>
      </c>
      <c r="GT33" s="21" t="str">
        <f t="shared" si="149"/>
        <v>7.3</v>
      </c>
      <c r="GU33" s="13" t="str">
        <f t="shared" si="150"/>
        <v>B</v>
      </c>
      <c r="GV33" s="18">
        <f t="shared" si="151"/>
        <v>3</v>
      </c>
      <c r="GW33" s="15" t="str">
        <f t="shared" si="152"/>
        <v>3.0</v>
      </c>
      <c r="GX33" s="19">
        <v>2</v>
      </c>
      <c r="GY33" s="68">
        <v>2</v>
      </c>
      <c r="GZ33" s="69">
        <f t="shared" si="153"/>
        <v>18</v>
      </c>
      <c r="HA33" s="22">
        <f t="shared" si="154"/>
        <v>6.0472222222222216</v>
      </c>
      <c r="HB33" s="24" t="str">
        <f t="shared" si="155"/>
        <v>6.05</v>
      </c>
      <c r="HC33" s="22">
        <f t="shared" si="156"/>
        <v>2.1111111111111112</v>
      </c>
      <c r="HD33" s="24" t="str">
        <f t="shared" si="157"/>
        <v>2.11</v>
      </c>
    </row>
    <row r="34" spans="1:212" s="4" customFormat="1" ht="28.5">
      <c r="A34" s="2">
        <v>33</v>
      </c>
      <c r="B34" s="5" t="s">
        <v>320</v>
      </c>
      <c r="C34" s="6" t="s">
        <v>396</v>
      </c>
      <c r="D34" s="7" t="s">
        <v>397</v>
      </c>
      <c r="E34" s="8" t="s">
        <v>398</v>
      </c>
      <c r="F34" s="44"/>
      <c r="G34" s="3" t="s">
        <v>444</v>
      </c>
      <c r="H34" s="36" t="s">
        <v>89</v>
      </c>
      <c r="I34" s="3" t="s">
        <v>199</v>
      </c>
      <c r="J34" s="139">
        <v>8.6999999999999993</v>
      </c>
      <c r="K34" s="21" t="str">
        <f>TEXT(J34,"0.0")</f>
        <v>8.7</v>
      </c>
      <c r="L34" s="13" t="str">
        <f>IF(J34&gt;=8.5,"A",IF(J34&gt;=8,"B+",IF(J34&gt;=7,"B",IF(J34&gt;=6.5,"C+",IF(J34&gt;=5.5,"C",IF(J34&gt;=5,"D+",IF(J34&gt;=4,"D","F")))))))</f>
        <v>A</v>
      </c>
      <c r="M34" s="14">
        <f>IF(L34="A",4,IF(L34="B+",3.5,IF(L34="B",3,IF(L34="C+",2.5,IF(L34="C",2,IF(L34="D+",1.5,IF(L34="D",1,0)))))))</f>
        <v>4</v>
      </c>
      <c r="N34" s="15" t="str">
        <f>TEXT(M34,"0.0")</f>
        <v>4.0</v>
      </c>
      <c r="O34" s="19">
        <v>2</v>
      </c>
      <c r="P34" s="12">
        <v>7</v>
      </c>
      <c r="Q34" s="21" t="str">
        <f>TEXT(P34,"0.0")</f>
        <v>7.0</v>
      </c>
      <c r="R34" s="13" t="str">
        <f>IF(P34&gt;=8.5,"A",IF(P34&gt;=8,"B+",IF(P34&gt;=7,"B",IF(P34&gt;=6.5,"C+",IF(P34&gt;=5.5,"C",IF(P34&gt;=5,"D+",IF(P34&gt;=4,"D","F")))))))</f>
        <v>B</v>
      </c>
      <c r="S34" s="14">
        <f>IF(R34="A",4,IF(R34="B+",3.5,IF(R34="B",3,IF(R34="C+",2.5,IF(R34="C",2,IF(R34="D+",1.5,IF(R34="D",1,0)))))))</f>
        <v>3</v>
      </c>
      <c r="T34" s="15" t="str">
        <f>TEXT(S34,"0.0")</f>
        <v>3.0</v>
      </c>
      <c r="U34" s="19">
        <v>3</v>
      </c>
      <c r="V34" s="28">
        <v>8</v>
      </c>
      <c r="W34" s="26">
        <v>5</v>
      </c>
      <c r="X34" s="27"/>
      <c r="Y34" s="82"/>
      <c r="Z34" s="82">
        <f t="shared" si="93"/>
        <v>5</v>
      </c>
      <c r="AA34" s="21">
        <f t="shared" si="8"/>
        <v>6.2</v>
      </c>
      <c r="AB34" s="21" t="str">
        <f>TEXT(AA34,"0.0")</f>
        <v>6.2</v>
      </c>
      <c r="AC34" s="13" t="str">
        <f>IF(AA34&gt;=8.5,"A",IF(AA34&gt;=8,"B+",IF(AA34&gt;=7,"B",IF(AA34&gt;=6.5,"C+",IF(AA34&gt;=5.5,"C",IF(AA34&gt;=5,"D+",IF(AA34&gt;=4,"D","F")))))))</f>
        <v>C</v>
      </c>
      <c r="AD34" s="18">
        <f>IF(AC34="A",4,IF(AC34="B+",3.5,IF(AC34="B",3,IF(AC34="C+",2.5,IF(AC34="C",2,IF(AC34="D+",1.5,IF(AC34="D",1,0)))))))</f>
        <v>2</v>
      </c>
      <c r="AE34" s="15" t="str">
        <f>TEXT(AD34,"0.0")</f>
        <v>2.0</v>
      </c>
      <c r="AF34" s="19">
        <v>4</v>
      </c>
      <c r="AG34" s="68">
        <v>4</v>
      </c>
      <c r="AH34" s="28">
        <v>7.3</v>
      </c>
      <c r="AI34" s="26">
        <v>9</v>
      </c>
      <c r="AJ34" s="27"/>
      <c r="AK34" s="82"/>
      <c r="AL34" s="82">
        <f t="shared" si="94"/>
        <v>9</v>
      </c>
      <c r="AM34" s="21">
        <f t="shared" si="13"/>
        <v>8.3000000000000007</v>
      </c>
      <c r="AN34" s="21" t="str">
        <f t="shared" si="14"/>
        <v>8.3</v>
      </c>
      <c r="AO34" s="13" t="str">
        <f t="shared" si="15"/>
        <v>B+</v>
      </c>
      <c r="AP34" s="18">
        <f t="shared" si="16"/>
        <v>3.5</v>
      </c>
      <c r="AQ34" s="15" t="str">
        <f t="shared" si="17"/>
        <v>3.5</v>
      </c>
      <c r="AR34" s="19">
        <v>2</v>
      </c>
      <c r="AS34" s="68">
        <v>2</v>
      </c>
      <c r="AT34" s="28">
        <v>5.8</v>
      </c>
      <c r="AU34" s="26">
        <v>6</v>
      </c>
      <c r="AV34" s="27"/>
      <c r="AW34" s="82"/>
      <c r="AX34" s="82">
        <f t="shared" si="95"/>
        <v>6</v>
      </c>
      <c r="AY34" s="21">
        <f t="shared" si="18"/>
        <v>5.9</v>
      </c>
      <c r="AZ34" s="21" t="str">
        <f t="shared" si="19"/>
        <v>5.9</v>
      </c>
      <c r="BA34" s="13" t="str">
        <f t="shared" si="20"/>
        <v>C</v>
      </c>
      <c r="BB34" s="18">
        <f t="shared" si="21"/>
        <v>2</v>
      </c>
      <c r="BC34" s="15" t="str">
        <f t="shared" si="22"/>
        <v>2.0</v>
      </c>
      <c r="BD34" s="19">
        <v>3</v>
      </c>
      <c r="BE34" s="68">
        <v>3</v>
      </c>
      <c r="BF34" s="28">
        <v>6.6</v>
      </c>
      <c r="BG34" s="26">
        <v>7</v>
      </c>
      <c r="BH34" s="27"/>
      <c r="BI34" s="82"/>
      <c r="BJ34" s="82">
        <f t="shared" si="96"/>
        <v>7</v>
      </c>
      <c r="BK34" s="21">
        <f t="shared" si="23"/>
        <v>6.8</v>
      </c>
      <c r="BL34" s="21" t="str">
        <f t="shared" si="24"/>
        <v>6.8</v>
      </c>
      <c r="BM34" s="13" t="str">
        <f t="shared" si="25"/>
        <v>C+</v>
      </c>
      <c r="BN34" s="18">
        <f t="shared" si="26"/>
        <v>2.5</v>
      </c>
      <c r="BO34" s="15" t="str">
        <f t="shared" si="27"/>
        <v>2.5</v>
      </c>
      <c r="BP34" s="19">
        <v>2</v>
      </c>
      <c r="BQ34" s="68">
        <v>2</v>
      </c>
      <c r="BR34" s="28">
        <v>6</v>
      </c>
      <c r="BS34" s="26">
        <v>7</v>
      </c>
      <c r="BT34" s="27"/>
      <c r="BU34" s="82"/>
      <c r="BV34" s="82">
        <f t="shared" si="97"/>
        <v>7</v>
      </c>
      <c r="BW34" s="21">
        <f t="shared" si="28"/>
        <v>6.6</v>
      </c>
      <c r="BX34" s="21" t="str">
        <f t="shared" si="29"/>
        <v>6.6</v>
      </c>
      <c r="BY34" s="13" t="str">
        <f t="shared" si="30"/>
        <v>C+</v>
      </c>
      <c r="BZ34" s="18">
        <f t="shared" si="31"/>
        <v>2.5</v>
      </c>
      <c r="CA34" s="15" t="str">
        <f t="shared" si="32"/>
        <v>2.5</v>
      </c>
      <c r="CB34" s="19">
        <v>3</v>
      </c>
      <c r="CC34" s="68">
        <v>3</v>
      </c>
      <c r="CD34" s="28">
        <v>7</v>
      </c>
      <c r="CE34" s="26">
        <v>6</v>
      </c>
      <c r="CF34" s="27"/>
      <c r="CG34" s="82"/>
      <c r="CH34" s="82">
        <f t="shared" si="98"/>
        <v>6</v>
      </c>
      <c r="CI34" s="21">
        <f t="shared" si="33"/>
        <v>6.4</v>
      </c>
      <c r="CJ34" s="21" t="str">
        <f t="shared" si="34"/>
        <v>6.4</v>
      </c>
      <c r="CK34" s="13" t="str">
        <f t="shared" si="35"/>
        <v>C</v>
      </c>
      <c r="CL34" s="18">
        <f t="shared" si="36"/>
        <v>2</v>
      </c>
      <c r="CM34" s="15" t="str">
        <f t="shared" si="37"/>
        <v>2.0</v>
      </c>
      <c r="CN34" s="19">
        <v>3</v>
      </c>
      <c r="CO34" s="68">
        <v>3</v>
      </c>
      <c r="CP34" s="69">
        <f t="shared" si="38"/>
        <v>17</v>
      </c>
      <c r="CQ34" s="22">
        <f t="shared" si="39"/>
        <v>6.5705882352941174</v>
      </c>
      <c r="CR34" s="24" t="str">
        <f t="shared" si="40"/>
        <v>6.57</v>
      </c>
      <c r="CS34" s="22">
        <f t="shared" si="41"/>
        <v>2.3235294117647061</v>
      </c>
      <c r="CT34" s="24" t="str">
        <f t="shared" si="42"/>
        <v>2.32</v>
      </c>
      <c r="CU34" s="77" t="str">
        <f t="shared" si="43"/>
        <v>Lên lớp</v>
      </c>
      <c r="CV34" s="77">
        <f t="shared" si="44"/>
        <v>17</v>
      </c>
      <c r="CW34" s="22">
        <f t="shared" si="99"/>
        <v>6.5705882352941174</v>
      </c>
      <c r="CX34" s="77" t="str">
        <f t="shared" si="45"/>
        <v>6.57</v>
      </c>
      <c r="CY34" s="22">
        <f t="shared" si="100"/>
        <v>2.3235294117647061</v>
      </c>
      <c r="CZ34" s="77" t="str">
        <f t="shared" si="46"/>
        <v>2.32</v>
      </c>
      <c r="DA34" s="28">
        <v>6.4</v>
      </c>
      <c r="DB34" s="26">
        <v>6</v>
      </c>
      <c r="DC34" s="27"/>
      <c r="DD34" s="82"/>
      <c r="DE34" s="82">
        <f t="shared" si="101"/>
        <v>6</v>
      </c>
      <c r="DF34" s="21">
        <f t="shared" si="102"/>
        <v>6.2</v>
      </c>
      <c r="DG34" s="21" t="str">
        <f t="shared" si="103"/>
        <v>6.2</v>
      </c>
      <c r="DH34" s="13" t="str">
        <f t="shared" si="104"/>
        <v>C</v>
      </c>
      <c r="DI34" s="18">
        <f t="shared" si="105"/>
        <v>2</v>
      </c>
      <c r="DJ34" s="15" t="str">
        <f t="shared" si="106"/>
        <v>2.0</v>
      </c>
      <c r="DK34" s="19">
        <v>1.5</v>
      </c>
      <c r="DL34" s="68">
        <v>1.5</v>
      </c>
      <c r="DM34" s="28">
        <v>8</v>
      </c>
      <c r="DN34" s="26">
        <v>5</v>
      </c>
      <c r="DO34" s="27"/>
      <c r="DP34" s="82"/>
      <c r="DQ34" s="82">
        <f t="shared" si="107"/>
        <v>5</v>
      </c>
      <c r="DR34" s="21">
        <f t="shared" si="108"/>
        <v>6.2</v>
      </c>
      <c r="DS34" s="21" t="str">
        <f t="shared" si="109"/>
        <v>6.2</v>
      </c>
      <c r="DT34" s="13" t="str">
        <f t="shared" si="110"/>
        <v>C</v>
      </c>
      <c r="DU34" s="18">
        <f t="shared" si="111"/>
        <v>2</v>
      </c>
      <c r="DV34" s="15" t="str">
        <f t="shared" si="112"/>
        <v>2.0</v>
      </c>
      <c r="DW34" s="19">
        <v>1.5</v>
      </c>
      <c r="DX34" s="68">
        <v>1.5</v>
      </c>
      <c r="DY34" s="21">
        <f t="shared" si="113"/>
        <v>6.2</v>
      </c>
      <c r="DZ34" s="21" t="str">
        <f t="shared" si="114"/>
        <v>6.2</v>
      </c>
      <c r="EA34" s="13" t="str">
        <f t="shared" si="115"/>
        <v>C</v>
      </c>
      <c r="EB34" s="18">
        <f t="shared" si="116"/>
        <v>2</v>
      </c>
      <c r="EC34" s="18" t="str">
        <f t="shared" si="117"/>
        <v>2.0</v>
      </c>
      <c r="ED34" s="19">
        <v>3</v>
      </c>
      <c r="EE34" s="152">
        <v>3</v>
      </c>
      <c r="EF34" s="28">
        <v>5.8</v>
      </c>
      <c r="EG34" s="28">
        <v>7</v>
      </c>
      <c r="EH34" s="27"/>
      <c r="EI34" s="27"/>
      <c r="EJ34" s="27">
        <f t="shared" si="118"/>
        <v>7</v>
      </c>
      <c r="EK34" s="21">
        <f t="shared" si="119"/>
        <v>6.5</v>
      </c>
      <c r="EL34" s="21" t="str">
        <f t="shared" si="120"/>
        <v>6.5</v>
      </c>
      <c r="EM34" s="13" t="str">
        <f t="shared" si="121"/>
        <v>C+</v>
      </c>
      <c r="EN34" s="18">
        <f t="shared" si="122"/>
        <v>2.5</v>
      </c>
      <c r="EO34" s="15" t="str">
        <f t="shared" si="123"/>
        <v>2.5</v>
      </c>
      <c r="EP34" s="19">
        <v>3</v>
      </c>
      <c r="EQ34" s="68">
        <v>3</v>
      </c>
      <c r="ER34" s="70">
        <v>6.4</v>
      </c>
      <c r="ES34" s="16">
        <v>8</v>
      </c>
      <c r="ET34" s="17"/>
      <c r="EU34" s="82"/>
      <c r="EV34" s="82">
        <f t="shared" si="124"/>
        <v>8</v>
      </c>
      <c r="EW34" s="21">
        <f t="shared" si="125"/>
        <v>7.4</v>
      </c>
      <c r="EX34" s="21" t="str">
        <f t="shared" si="126"/>
        <v>7.4</v>
      </c>
      <c r="EY34" s="13" t="str">
        <f t="shared" si="127"/>
        <v>B</v>
      </c>
      <c r="EZ34" s="18">
        <f t="shared" si="128"/>
        <v>3</v>
      </c>
      <c r="FA34" s="15" t="str">
        <f t="shared" si="129"/>
        <v>3.0</v>
      </c>
      <c r="FB34" s="19">
        <v>3</v>
      </c>
      <c r="FC34" s="68">
        <v>3</v>
      </c>
      <c r="FD34" s="42">
        <v>2</v>
      </c>
      <c r="FE34" s="99"/>
      <c r="FF34" s="30"/>
      <c r="FG34" s="30"/>
      <c r="FH34" s="82">
        <f t="shared" si="130"/>
        <v>0</v>
      </c>
      <c r="FI34" s="21">
        <f t="shared" si="131"/>
        <v>0.8</v>
      </c>
      <c r="FJ34" s="21" t="str">
        <f t="shared" si="132"/>
        <v>0.8</v>
      </c>
      <c r="FK34" s="13" t="str">
        <f t="shared" si="133"/>
        <v>F</v>
      </c>
      <c r="FL34" s="18">
        <f t="shared" si="134"/>
        <v>0</v>
      </c>
      <c r="FM34" s="15" t="str">
        <f t="shared" si="135"/>
        <v>0.0</v>
      </c>
      <c r="FN34" s="19">
        <v>2</v>
      </c>
      <c r="FO34" s="68">
        <v>2</v>
      </c>
      <c r="FP34" s="95">
        <v>7.1</v>
      </c>
      <c r="FQ34" s="96">
        <v>1</v>
      </c>
      <c r="FR34" s="97"/>
      <c r="FS34" s="97"/>
      <c r="FT34" s="97">
        <f t="shared" si="136"/>
        <v>1</v>
      </c>
      <c r="FU34" s="21">
        <f t="shared" si="137"/>
        <v>3.4</v>
      </c>
      <c r="FV34" s="21" t="str">
        <f t="shared" si="138"/>
        <v>3.4</v>
      </c>
      <c r="FW34" s="13" t="str">
        <f t="shared" si="139"/>
        <v>F</v>
      </c>
      <c r="FX34" s="18">
        <f t="shared" si="140"/>
        <v>0</v>
      </c>
      <c r="FY34" s="15" t="str">
        <f t="shared" si="141"/>
        <v>0.0</v>
      </c>
      <c r="FZ34" s="19">
        <v>3</v>
      </c>
      <c r="GA34" s="68">
        <v>3</v>
      </c>
      <c r="GB34" s="28">
        <v>8</v>
      </c>
      <c r="GC34" s="26">
        <v>8</v>
      </c>
      <c r="GD34" s="27"/>
      <c r="GE34" s="82"/>
      <c r="GF34" s="82">
        <f t="shared" si="142"/>
        <v>8</v>
      </c>
      <c r="GG34" s="21">
        <f t="shared" si="143"/>
        <v>8</v>
      </c>
      <c r="GH34" s="21" t="str">
        <f t="shared" si="163"/>
        <v>8.0</v>
      </c>
      <c r="GI34" s="13" t="str">
        <f t="shared" si="144"/>
        <v>B+</v>
      </c>
      <c r="GJ34" s="18">
        <f t="shared" si="145"/>
        <v>3.5</v>
      </c>
      <c r="GK34" s="15" t="str">
        <f t="shared" si="146"/>
        <v>3.5</v>
      </c>
      <c r="GL34" s="19">
        <v>2</v>
      </c>
      <c r="GM34" s="68">
        <v>2</v>
      </c>
      <c r="GN34" s="28">
        <v>7.3</v>
      </c>
      <c r="GO34" s="26">
        <v>8</v>
      </c>
      <c r="GP34" s="27"/>
      <c r="GQ34" s="27"/>
      <c r="GR34" s="27">
        <f t="shared" si="147"/>
        <v>8</v>
      </c>
      <c r="GS34" s="21">
        <f t="shared" si="148"/>
        <v>7.7</v>
      </c>
      <c r="GT34" s="21" t="str">
        <f t="shared" si="149"/>
        <v>7.7</v>
      </c>
      <c r="GU34" s="13" t="str">
        <f t="shared" si="150"/>
        <v>B</v>
      </c>
      <c r="GV34" s="18">
        <f t="shared" si="151"/>
        <v>3</v>
      </c>
      <c r="GW34" s="15" t="str">
        <f t="shared" si="152"/>
        <v>3.0</v>
      </c>
      <c r="GX34" s="19">
        <v>2</v>
      </c>
      <c r="GY34" s="68">
        <v>2</v>
      </c>
      <c r="GZ34" s="69">
        <f t="shared" si="153"/>
        <v>18</v>
      </c>
      <c r="HA34" s="22">
        <f t="shared" si="154"/>
        <v>5.75</v>
      </c>
      <c r="HB34" s="24" t="str">
        <f t="shared" si="155"/>
        <v>5.75</v>
      </c>
      <c r="HC34" s="22">
        <f t="shared" si="156"/>
        <v>1.9722222222222223</v>
      </c>
      <c r="HD34" s="24" t="str">
        <f t="shared" si="157"/>
        <v>1.97</v>
      </c>
    </row>
    <row r="35" spans="1:212" s="4" customFormat="1" ht="28.5">
      <c r="A35" s="2">
        <v>34</v>
      </c>
      <c r="B35" s="5" t="s">
        <v>320</v>
      </c>
      <c r="C35" s="6" t="s">
        <v>399</v>
      </c>
      <c r="D35" s="7" t="s">
        <v>400</v>
      </c>
      <c r="E35" s="8" t="s">
        <v>401</v>
      </c>
      <c r="F35" s="44"/>
      <c r="G35" s="3" t="s">
        <v>445</v>
      </c>
      <c r="H35" s="36" t="s">
        <v>89</v>
      </c>
      <c r="I35" s="3" t="s">
        <v>198</v>
      </c>
      <c r="J35" s="139">
        <v>7.9</v>
      </c>
      <c r="K35" s="21" t="str">
        <f t="shared" ref="K35:K43" si="164">TEXT(J35,"0.0")</f>
        <v>7.9</v>
      </c>
      <c r="L35" s="13" t="str">
        <f t="shared" ref="L35:L43" si="165">IF(J35&gt;=8.5,"A",IF(J35&gt;=8,"B+",IF(J35&gt;=7,"B",IF(J35&gt;=6.5,"C+",IF(J35&gt;=5.5,"C",IF(J35&gt;=5,"D+",IF(J35&gt;=4,"D","F")))))))</f>
        <v>B</v>
      </c>
      <c r="M35" s="14">
        <f t="shared" ref="M35:M43" si="166">IF(L35="A",4,IF(L35="B+",3.5,IF(L35="B",3,IF(L35="C+",2.5,IF(L35="C",2,IF(L35="D+",1.5,IF(L35="D",1,0)))))))</f>
        <v>3</v>
      </c>
      <c r="N35" s="15" t="str">
        <f t="shared" ref="N35:N43" si="167">TEXT(M35,"0.0")</f>
        <v>3.0</v>
      </c>
      <c r="O35" s="19">
        <v>2</v>
      </c>
      <c r="P35" s="12">
        <v>5</v>
      </c>
      <c r="Q35" s="21" t="str">
        <f t="shared" ref="Q35:Q43" si="168">TEXT(P35,"0.0")</f>
        <v>5.0</v>
      </c>
      <c r="R35" s="13" t="str">
        <f t="shared" ref="R35:R43" si="169">IF(P35&gt;=8.5,"A",IF(P35&gt;=8,"B+",IF(P35&gt;=7,"B",IF(P35&gt;=6.5,"C+",IF(P35&gt;=5.5,"C",IF(P35&gt;=5,"D+",IF(P35&gt;=4,"D","F")))))))</f>
        <v>D+</v>
      </c>
      <c r="S35" s="14">
        <f t="shared" ref="S35:S43" si="170">IF(R35="A",4,IF(R35="B+",3.5,IF(R35="B",3,IF(R35="C+",2.5,IF(R35="C",2,IF(R35="D+",1.5,IF(R35="D",1,0)))))))</f>
        <v>1.5</v>
      </c>
      <c r="T35" s="15" t="str">
        <f t="shared" ref="T35:T43" si="171">TEXT(S35,"0.0")</f>
        <v>1.5</v>
      </c>
      <c r="U35" s="19">
        <v>3</v>
      </c>
      <c r="V35" s="28">
        <v>7.8</v>
      </c>
      <c r="W35" s="26">
        <v>5</v>
      </c>
      <c r="X35" s="27"/>
      <c r="Y35" s="82"/>
      <c r="Z35" s="82">
        <f t="shared" si="93"/>
        <v>5</v>
      </c>
      <c r="AA35" s="21">
        <f t="shared" ref="AA35:AA43" si="172">ROUND(MAX((V35*0.4+W35*0.6),(V35*0.4+X35*0.6),(V35*0.4+Y35*0.6)),1)</f>
        <v>6.1</v>
      </c>
      <c r="AB35" s="21" t="str">
        <f t="shared" ref="AB35:AB43" si="173">TEXT(AA35,"0.0")</f>
        <v>6.1</v>
      </c>
      <c r="AC35" s="13" t="str">
        <f t="shared" ref="AC35:AC43" si="174">IF(AA35&gt;=8.5,"A",IF(AA35&gt;=8,"B+",IF(AA35&gt;=7,"B",IF(AA35&gt;=6.5,"C+",IF(AA35&gt;=5.5,"C",IF(AA35&gt;=5,"D+",IF(AA35&gt;=4,"D","F")))))))</f>
        <v>C</v>
      </c>
      <c r="AD35" s="18">
        <f t="shared" ref="AD35:AD43" si="175">IF(AC35="A",4,IF(AC35="B+",3.5,IF(AC35="B",3,IF(AC35="C+",2.5,IF(AC35="C",2,IF(AC35="D+",1.5,IF(AC35="D",1,0)))))))</f>
        <v>2</v>
      </c>
      <c r="AE35" s="15" t="str">
        <f t="shared" ref="AE35:AE43" si="176">TEXT(AD35,"0.0")</f>
        <v>2.0</v>
      </c>
      <c r="AF35" s="19">
        <v>4</v>
      </c>
      <c r="AG35" s="68">
        <v>4</v>
      </c>
      <c r="AH35" s="28">
        <v>7.3</v>
      </c>
      <c r="AI35" s="26">
        <v>6</v>
      </c>
      <c r="AJ35" s="27"/>
      <c r="AK35" s="82"/>
      <c r="AL35" s="82">
        <f t="shared" si="94"/>
        <v>6</v>
      </c>
      <c r="AM35" s="21">
        <f t="shared" si="13"/>
        <v>6.5</v>
      </c>
      <c r="AN35" s="21" t="str">
        <f t="shared" si="14"/>
        <v>6.5</v>
      </c>
      <c r="AO35" s="13" t="str">
        <f t="shared" si="15"/>
        <v>C+</v>
      </c>
      <c r="AP35" s="18">
        <f t="shared" si="16"/>
        <v>2.5</v>
      </c>
      <c r="AQ35" s="15" t="str">
        <f t="shared" si="17"/>
        <v>2.5</v>
      </c>
      <c r="AR35" s="19">
        <v>2</v>
      </c>
      <c r="AS35" s="68">
        <v>2</v>
      </c>
      <c r="AT35" s="28">
        <v>5.4</v>
      </c>
      <c r="AU35" s="26">
        <v>2</v>
      </c>
      <c r="AV35" s="27">
        <v>3</v>
      </c>
      <c r="AW35" s="27">
        <v>5</v>
      </c>
      <c r="AX35" s="82">
        <f t="shared" si="95"/>
        <v>5</v>
      </c>
      <c r="AY35" s="21">
        <f t="shared" si="18"/>
        <v>5.2</v>
      </c>
      <c r="AZ35" s="21" t="str">
        <f t="shared" si="19"/>
        <v>5.2</v>
      </c>
      <c r="BA35" s="13" t="str">
        <f t="shared" si="20"/>
        <v>D+</v>
      </c>
      <c r="BB35" s="18">
        <f t="shared" si="21"/>
        <v>1.5</v>
      </c>
      <c r="BC35" s="15" t="str">
        <f t="shared" si="22"/>
        <v>1.5</v>
      </c>
      <c r="BD35" s="19">
        <v>3</v>
      </c>
      <c r="BE35" s="68">
        <v>3</v>
      </c>
      <c r="BF35" s="28">
        <v>6.9</v>
      </c>
      <c r="BG35" s="26">
        <v>6</v>
      </c>
      <c r="BH35" s="27"/>
      <c r="BI35" s="82"/>
      <c r="BJ35" s="82">
        <f t="shared" si="96"/>
        <v>6</v>
      </c>
      <c r="BK35" s="21">
        <f t="shared" si="23"/>
        <v>6.4</v>
      </c>
      <c r="BL35" s="21" t="str">
        <f t="shared" si="24"/>
        <v>6.4</v>
      </c>
      <c r="BM35" s="13" t="str">
        <f t="shared" si="25"/>
        <v>C</v>
      </c>
      <c r="BN35" s="18">
        <f t="shared" si="26"/>
        <v>2</v>
      </c>
      <c r="BO35" s="15" t="str">
        <f t="shared" si="27"/>
        <v>2.0</v>
      </c>
      <c r="BP35" s="19">
        <v>2</v>
      </c>
      <c r="BQ35" s="68">
        <v>2</v>
      </c>
      <c r="BR35" s="28">
        <v>6</v>
      </c>
      <c r="BS35" s="26">
        <v>7</v>
      </c>
      <c r="BT35" s="27"/>
      <c r="BU35" s="82"/>
      <c r="BV35" s="82">
        <f t="shared" si="97"/>
        <v>7</v>
      </c>
      <c r="BW35" s="21">
        <f t="shared" si="28"/>
        <v>6.6</v>
      </c>
      <c r="BX35" s="21" t="str">
        <f t="shared" si="29"/>
        <v>6.6</v>
      </c>
      <c r="BY35" s="13" t="str">
        <f t="shared" si="30"/>
        <v>C+</v>
      </c>
      <c r="BZ35" s="18">
        <f t="shared" si="31"/>
        <v>2.5</v>
      </c>
      <c r="CA35" s="15" t="str">
        <f t="shared" si="32"/>
        <v>2.5</v>
      </c>
      <c r="CB35" s="19">
        <v>3</v>
      </c>
      <c r="CC35" s="68">
        <v>3</v>
      </c>
      <c r="CD35" s="28">
        <v>6.2</v>
      </c>
      <c r="CE35" s="26">
        <v>5</v>
      </c>
      <c r="CF35" s="27"/>
      <c r="CG35" s="82"/>
      <c r="CH35" s="82">
        <f t="shared" si="98"/>
        <v>5</v>
      </c>
      <c r="CI35" s="21">
        <f t="shared" si="33"/>
        <v>5.5</v>
      </c>
      <c r="CJ35" s="21" t="str">
        <f t="shared" si="34"/>
        <v>5.5</v>
      </c>
      <c r="CK35" s="13" t="str">
        <f t="shared" si="35"/>
        <v>C</v>
      </c>
      <c r="CL35" s="18">
        <f t="shared" si="36"/>
        <v>2</v>
      </c>
      <c r="CM35" s="15" t="str">
        <f t="shared" si="37"/>
        <v>2.0</v>
      </c>
      <c r="CN35" s="19">
        <v>3</v>
      </c>
      <c r="CO35" s="68">
        <v>3</v>
      </c>
      <c r="CP35" s="69">
        <f t="shared" si="38"/>
        <v>17</v>
      </c>
      <c r="CQ35" s="22">
        <f t="shared" si="39"/>
        <v>6.0058823529411764</v>
      </c>
      <c r="CR35" s="24" t="str">
        <f t="shared" si="40"/>
        <v>6.01</v>
      </c>
      <c r="CS35" s="22">
        <f t="shared" si="41"/>
        <v>2.0588235294117645</v>
      </c>
      <c r="CT35" s="24" t="str">
        <f t="shared" si="42"/>
        <v>2.06</v>
      </c>
      <c r="CU35" s="77" t="str">
        <f t="shared" si="43"/>
        <v>Lên lớp</v>
      </c>
      <c r="CV35" s="77">
        <f t="shared" si="44"/>
        <v>17</v>
      </c>
      <c r="CW35" s="22">
        <f t="shared" si="99"/>
        <v>6.0058823529411764</v>
      </c>
      <c r="CX35" s="77" t="str">
        <f t="shared" si="45"/>
        <v>6.01</v>
      </c>
      <c r="CY35" s="22">
        <f t="shared" si="100"/>
        <v>2.0588235294117645</v>
      </c>
      <c r="CZ35" s="77" t="str">
        <f t="shared" si="46"/>
        <v>2.06</v>
      </c>
      <c r="DA35" s="28">
        <v>7</v>
      </c>
      <c r="DB35" s="26">
        <v>5</v>
      </c>
      <c r="DC35" s="27"/>
      <c r="DD35" s="82"/>
      <c r="DE35" s="82">
        <f t="shared" si="101"/>
        <v>5</v>
      </c>
      <c r="DF35" s="21">
        <f t="shared" si="102"/>
        <v>5.8</v>
      </c>
      <c r="DG35" s="21" t="str">
        <f t="shared" si="103"/>
        <v>5.8</v>
      </c>
      <c r="DH35" s="13" t="str">
        <f t="shared" si="104"/>
        <v>C</v>
      </c>
      <c r="DI35" s="18">
        <f t="shared" si="105"/>
        <v>2</v>
      </c>
      <c r="DJ35" s="15" t="str">
        <f t="shared" si="106"/>
        <v>2.0</v>
      </c>
      <c r="DK35" s="19">
        <v>1.5</v>
      </c>
      <c r="DL35" s="68">
        <v>1.5</v>
      </c>
      <c r="DM35" s="28">
        <v>7.4</v>
      </c>
      <c r="DN35" s="26">
        <v>4</v>
      </c>
      <c r="DO35" s="27">
        <v>7</v>
      </c>
      <c r="DP35" s="27"/>
      <c r="DQ35" s="27">
        <f t="shared" si="107"/>
        <v>7</v>
      </c>
      <c r="DR35" s="21">
        <f t="shared" si="108"/>
        <v>7.2</v>
      </c>
      <c r="DS35" s="21" t="str">
        <f t="shared" si="109"/>
        <v>7.2</v>
      </c>
      <c r="DT35" s="13" t="str">
        <f t="shared" si="110"/>
        <v>B</v>
      </c>
      <c r="DU35" s="18">
        <f t="shared" si="111"/>
        <v>3</v>
      </c>
      <c r="DV35" s="15" t="str">
        <f t="shared" si="112"/>
        <v>3.0</v>
      </c>
      <c r="DW35" s="19">
        <v>1.5</v>
      </c>
      <c r="DX35" s="68">
        <v>1.5</v>
      </c>
      <c r="DY35" s="21">
        <f t="shared" si="113"/>
        <v>6.5</v>
      </c>
      <c r="DZ35" s="21" t="str">
        <f t="shared" si="114"/>
        <v>6.5</v>
      </c>
      <c r="EA35" s="13" t="str">
        <f t="shared" si="115"/>
        <v>C+</v>
      </c>
      <c r="EB35" s="18">
        <f t="shared" si="116"/>
        <v>2.5</v>
      </c>
      <c r="EC35" s="18" t="str">
        <f t="shared" si="117"/>
        <v>2.5</v>
      </c>
      <c r="ED35" s="19">
        <v>3</v>
      </c>
      <c r="EE35" s="152">
        <v>3</v>
      </c>
      <c r="EF35" s="20">
        <v>5</v>
      </c>
      <c r="EG35" s="20">
        <v>5</v>
      </c>
      <c r="EH35" s="27"/>
      <c r="EI35" s="82"/>
      <c r="EJ35" s="82">
        <f t="shared" si="118"/>
        <v>5</v>
      </c>
      <c r="EK35" s="21">
        <f t="shared" si="119"/>
        <v>5</v>
      </c>
      <c r="EL35" s="21" t="str">
        <f t="shared" si="120"/>
        <v>5.0</v>
      </c>
      <c r="EM35" s="13" t="str">
        <f t="shared" si="121"/>
        <v>D+</v>
      </c>
      <c r="EN35" s="18">
        <f t="shared" si="122"/>
        <v>1.5</v>
      </c>
      <c r="EO35" s="15" t="str">
        <f t="shared" si="123"/>
        <v>1.5</v>
      </c>
      <c r="EP35" s="19">
        <v>3</v>
      </c>
      <c r="EQ35" s="68">
        <v>3</v>
      </c>
      <c r="ER35" s="70">
        <v>5.7</v>
      </c>
      <c r="ES35" s="16">
        <v>5</v>
      </c>
      <c r="ET35" s="17"/>
      <c r="EU35" s="82"/>
      <c r="EV35" s="82">
        <f t="shared" si="124"/>
        <v>5</v>
      </c>
      <c r="EW35" s="21">
        <f t="shared" si="125"/>
        <v>5.3</v>
      </c>
      <c r="EX35" s="21" t="str">
        <f t="shared" si="126"/>
        <v>5.3</v>
      </c>
      <c r="EY35" s="13" t="str">
        <f t="shared" si="127"/>
        <v>D+</v>
      </c>
      <c r="EZ35" s="18">
        <f t="shared" si="128"/>
        <v>1.5</v>
      </c>
      <c r="FA35" s="15" t="str">
        <f t="shared" si="129"/>
        <v>1.5</v>
      </c>
      <c r="FB35" s="19">
        <v>3</v>
      </c>
      <c r="FC35" s="68">
        <v>3</v>
      </c>
      <c r="FD35" s="108">
        <v>7.4</v>
      </c>
      <c r="FE35" s="109">
        <v>6</v>
      </c>
      <c r="FF35" s="110"/>
      <c r="FG35" s="110"/>
      <c r="FH35" s="82">
        <f t="shared" si="130"/>
        <v>6</v>
      </c>
      <c r="FI35" s="21">
        <f t="shared" si="131"/>
        <v>6.6</v>
      </c>
      <c r="FJ35" s="21" t="str">
        <f t="shared" si="132"/>
        <v>6.6</v>
      </c>
      <c r="FK35" s="13" t="str">
        <f t="shared" si="133"/>
        <v>C+</v>
      </c>
      <c r="FL35" s="18">
        <f t="shared" si="134"/>
        <v>2.5</v>
      </c>
      <c r="FM35" s="15" t="str">
        <f t="shared" si="135"/>
        <v>2.5</v>
      </c>
      <c r="FN35" s="19">
        <v>2</v>
      </c>
      <c r="FO35" s="68">
        <v>2</v>
      </c>
      <c r="FP35" s="70">
        <v>7</v>
      </c>
      <c r="FQ35" s="16">
        <v>6</v>
      </c>
      <c r="FR35" s="17"/>
      <c r="FS35" s="82"/>
      <c r="FT35" s="82">
        <f t="shared" si="136"/>
        <v>6</v>
      </c>
      <c r="FU35" s="21">
        <f t="shared" si="137"/>
        <v>6.4</v>
      </c>
      <c r="FV35" s="21" t="str">
        <f t="shared" si="138"/>
        <v>6.4</v>
      </c>
      <c r="FW35" s="13" t="str">
        <f t="shared" si="139"/>
        <v>C</v>
      </c>
      <c r="FX35" s="18">
        <f t="shared" si="140"/>
        <v>2</v>
      </c>
      <c r="FY35" s="15" t="str">
        <f t="shared" si="141"/>
        <v>2.0</v>
      </c>
      <c r="FZ35" s="19">
        <v>3</v>
      </c>
      <c r="GA35" s="68">
        <v>3</v>
      </c>
      <c r="GB35" s="28">
        <v>5.4</v>
      </c>
      <c r="GC35" s="26">
        <v>6</v>
      </c>
      <c r="GD35" s="27"/>
      <c r="GE35" s="82"/>
      <c r="GF35" s="82">
        <f t="shared" si="142"/>
        <v>6</v>
      </c>
      <c r="GG35" s="21">
        <f t="shared" si="143"/>
        <v>5.8</v>
      </c>
      <c r="GH35" s="21" t="str">
        <f t="shared" si="163"/>
        <v>5.8</v>
      </c>
      <c r="GI35" s="13" t="str">
        <f t="shared" si="144"/>
        <v>C</v>
      </c>
      <c r="GJ35" s="18">
        <f t="shared" si="145"/>
        <v>2</v>
      </c>
      <c r="GK35" s="15" t="str">
        <f t="shared" si="146"/>
        <v>2.0</v>
      </c>
      <c r="GL35" s="19">
        <v>2</v>
      </c>
      <c r="GM35" s="68">
        <v>2</v>
      </c>
      <c r="GN35" s="28">
        <v>5.7</v>
      </c>
      <c r="GO35" s="26">
        <v>8</v>
      </c>
      <c r="GP35" s="27"/>
      <c r="GQ35" s="27"/>
      <c r="GR35" s="27">
        <f t="shared" si="147"/>
        <v>8</v>
      </c>
      <c r="GS35" s="21">
        <f t="shared" si="148"/>
        <v>7.1</v>
      </c>
      <c r="GT35" s="21" t="str">
        <f t="shared" si="149"/>
        <v>7.1</v>
      </c>
      <c r="GU35" s="13" t="str">
        <f t="shared" si="150"/>
        <v>B</v>
      </c>
      <c r="GV35" s="18">
        <f t="shared" si="151"/>
        <v>3</v>
      </c>
      <c r="GW35" s="15" t="str">
        <f t="shared" si="152"/>
        <v>3.0</v>
      </c>
      <c r="GX35" s="19">
        <v>2</v>
      </c>
      <c r="GY35" s="68">
        <v>2</v>
      </c>
      <c r="GZ35" s="69">
        <f t="shared" si="153"/>
        <v>18</v>
      </c>
      <c r="HA35" s="22">
        <f t="shared" si="154"/>
        <v>6.0333333333333332</v>
      </c>
      <c r="HB35" s="24" t="str">
        <f t="shared" si="155"/>
        <v>6.03</v>
      </c>
      <c r="HC35" s="22">
        <f t="shared" si="156"/>
        <v>2.0833333333333335</v>
      </c>
      <c r="HD35" s="24" t="str">
        <f t="shared" si="157"/>
        <v>2.08</v>
      </c>
    </row>
    <row r="36" spans="1:212" s="4" customFormat="1" ht="28.5">
      <c r="A36" s="2">
        <v>35</v>
      </c>
      <c r="B36" s="5" t="s">
        <v>320</v>
      </c>
      <c r="C36" s="6" t="s">
        <v>402</v>
      </c>
      <c r="D36" s="7" t="s">
        <v>403</v>
      </c>
      <c r="E36" s="8" t="s">
        <v>94</v>
      </c>
      <c r="F36" s="44"/>
      <c r="G36" s="3" t="s">
        <v>446</v>
      </c>
      <c r="H36" s="36" t="s">
        <v>89</v>
      </c>
      <c r="I36" s="3" t="s">
        <v>199</v>
      </c>
      <c r="J36" s="139">
        <v>8.9</v>
      </c>
      <c r="K36" s="21" t="str">
        <f t="shared" si="164"/>
        <v>8.9</v>
      </c>
      <c r="L36" s="13" t="str">
        <f t="shared" si="165"/>
        <v>A</v>
      </c>
      <c r="M36" s="14">
        <f t="shared" si="166"/>
        <v>4</v>
      </c>
      <c r="N36" s="15" t="str">
        <f t="shared" si="167"/>
        <v>4.0</v>
      </c>
      <c r="O36" s="19">
        <v>2</v>
      </c>
      <c r="P36" s="12">
        <v>6</v>
      </c>
      <c r="Q36" s="21" t="str">
        <f t="shared" si="168"/>
        <v>6.0</v>
      </c>
      <c r="R36" s="13" t="str">
        <f t="shared" si="169"/>
        <v>C</v>
      </c>
      <c r="S36" s="14">
        <f t="shared" si="170"/>
        <v>2</v>
      </c>
      <c r="T36" s="15" t="str">
        <f t="shared" si="171"/>
        <v>2.0</v>
      </c>
      <c r="U36" s="19">
        <v>3</v>
      </c>
      <c r="V36" s="28">
        <v>7.7</v>
      </c>
      <c r="W36" s="26">
        <v>5</v>
      </c>
      <c r="X36" s="27"/>
      <c r="Y36" s="82"/>
      <c r="Z36" s="82">
        <f t="shared" si="93"/>
        <v>5</v>
      </c>
      <c r="AA36" s="21">
        <f t="shared" si="172"/>
        <v>6.1</v>
      </c>
      <c r="AB36" s="21" t="str">
        <f t="shared" si="173"/>
        <v>6.1</v>
      </c>
      <c r="AC36" s="13" t="str">
        <f t="shared" si="174"/>
        <v>C</v>
      </c>
      <c r="AD36" s="18">
        <f t="shared" si="175"/>
        <v>2</v>
      </c>
      <c r="AE36" s="15" t="str">
        <f t="shared" si="176"/>
        <v>2.0</v>
      </c>
      <c r="AF36" s="19">
        <v>4</v>
      </c>
      <c r="AG36" s="68">
        <v>4</v>
      </c>
      <c r="AH36" s="28">
        <v>7.7</v>
      </c>
      <c r="AI36" s="26">
        <v>9</v>
      </c>
      <c r="AJ36" s="27"/>
      <c r="AK36" s="82"/>
      <c r="AL36" s="82">
        <f t="shared" si="94"/>
        <v>9</v>
      </c>
      <c r="AM36" s="21">
        <f t="shared" si="13"/>
        <v>8.5</v>
      </c>
      <c r="AN36" s="21" t="str">
        <f t="shared" si="14"/>
        <v>8.5</v>
      </c>
      <c r="AO36" s="13" t="str">
        <f t="shared" si="15"/>
        <v>A</v>
      </c>
      <c r="AP36" s="18">
        <f t="shared" si="16"/>
        <v>4</v>
      </c>
      <c r="AQ36" s="15" t="str">
        <f t="shared" si="17"/>
        <v>4.0</v>
      </c>
      <c r="AR36" s="19">
        <v>2</v>
      </c>
      <c r="AS36" s="68">
        <v>2</v>
      </c>
      <c r="AT36" s="28">
        <v>7.6</v>
      </c>
      <c r="AU36" s="26">
        <v>5</v>
      </c>
      <c r="AV36" s="27"/>
      <c r="AW36" s="82"/>
      <c r="AX36" s="82">
        <f t="shared" si="95"/>
        <v>5</v>
      </c>
      <c r="AY36" s="21">
        <f t="shared" si="18"/>
        <v>6</v>
      </c>
      <c r="AZ36" s="21" t="str">
        <f t="shared" si="19"/>
        <v>6.0</v>
      </c>
      <c r="BA36" s="13" t="str">
        <f t="shared" si="20"/>
        <v>C</v>
      </c>
      <c r="BB36" s="18">
        <f t="shared" si="21"/>
        <v>2</v>
      </c>
      <c r="BC36" s="15" t="str">
        <f t="shared" si="22"/>
        <v>2.0</v>
      </c>
      <c r="BD36" s="19">
        <v>3</v>
      </c>
      <c r="BE36" s="68">
        <v>3</v>
      </c>
      <c r="BF36" s="28">
        <v>6.4</v>
      </c>
      <c r="BG36" s="26">
        <v>6</v>
      </c>
      <c r="BH36" s="27"/>
      <c r="BI36" s="82"/>
      <c r="BJ36" s="82">
        <f t="shared" si="96"/>
        <v>6</v>
      </c>
      <c r="BK36" s="21">
        <f t="shared" si="23"/>
        <v>6.2</v>
      </c>
      <c r="BL36" s="21" t="str">
        <f t="shared" si="24"/>
        <v>6.2</v>
      </c>
      <c r="BM36" s="13" t="str">
        <f t="shared" si="25"/>
        <v>C</v>
      </c>
      <c r="BN36" s="18">
        <f t="shared" si="26"/>
        <v>2</v>
      </c>
      <c r="BO36" s="15" t="str">
        <f t="shared" si="27"/>
        <v>2.0</v>
      </c>
      <c r="BP36" s="19">
        <v>2</v>
      </c>
      <c r="BQ36" s="68">
        <v>2</v>
      </c>
      <c r="BR36" s="28">
        <v>5.7</v>
      </c>
      <c r="BS36" s="26">
        <v>9</v>
      </c>
      <c r="BT36" s="27"/>
      <c r="BU36" s="82"/>
      <c r="BV36" s="82">
        <f t="shared" si="97"/>
        <v>9</v>
      </c>
      <c r="BW36" s="21">
        <f t="shared" si="28"/>
        <v>7.7</v>
      </c>
      <c r="BX36" s="21" t="str">
        <f t="shared" si="29"/>
        <v>7.7</v>
      </c>
      <c r="BY36" s="13" t="str">
        <f t="shared" si="30"/>
        <v>B</v>
      </c>
      <c r="BZ36" s="18">
        <f t="shared" si="31"/>
        <v>3</v>
      </c>
      <c r="CA36" s="15" t="str">
        <f t="shared" si="32"/>
        <v>3.0</v>
      </c>
      <c r="CB36" s="19">
        <v>3</v>
      </c>
      <c r="CC36" s="68">
        <v>3</v>
      </c>
      <c r="CD36" s="28">
        <v>7.5</v>
      </c>
      <c r="CE36" s="26">
        <v>7</v>
      </c>
      <c r="CF36" s="27"/>
      <c r="CG36" s="82"/>
      <c r="CH36" s="82">
        <f t="shared" si="98"/>
        <v>7</v>
      </c>
      <c r="CI36" s="21">
        <f t="shared" si="33"/>
        <v>7.2</v>
      </c>
      <c r="CJ36" s="21" t="str">
        <f t="shared" si="34"/>
        <v>7.2</v>
      </c>
      <c r="CK36" s="13" t="str">
        <f t="shared" si="35"/>
        <v>B</v>
      </c>
      <c r="CL36" s="18">
        <f t="shared" si="36"/>
        <v>3</v>
      </c>
      <c r="CM36" s="15" t="str">
        <f t="shared" si="37"/>
        <v>3.0</v>
      </c>
      <c r="CN36" s="19">
        <v>3</v>
      </c>
      <c r="CO36" s="68">
        <v>3</v>
      </c>
      <c r="CP36" s="69">
        <f t="shared" si="38"/>
        <v>17</v>
      </c>
      <c r="CQ36" s="22">
        <f t="shared" si="39"/>
        <v>6.8529411764705879</v>
      </c>
      <c r="CR36" s="24" t="str">
        <f t="shared" si="40"/>
        <v>6.85</v>
      </c>
      <c r="CS36" s="22">
        <f t="shared" si="41"/>
        <v>2.5882352941176472</v>
      </c>
      <c r="CT36" s="24" t="str">
        <f t="shared" si="42"/>
        <v>2.59</v>
      </c>
      <c r="CU36" s="77" t="str">
        <f t="shared" si="43"/>
        <v>Lên lớp</v>
      </c>
      <c r="CV36" s="77">
        <f t="shared" si="44"/>
        <v>17</v>
      </c>
      <c r="CW36" s="22">
        <f t="shared" si="99"/>
        <v>6.8529411764705879</v>
      </c>
      <c r="CX36" s="77" t="str">
        <f t="shared" si="45"/>
        <v>6.85</v>
      </c>
      <c r="CY36" s="22">
        <f t="shared" si="100"/>
        <v>2.5882352941176472</v>
      </c>
      <c r="CZ36" s="77" t="str">
        <f t="shared" si="46"/>
        <v>2.59</v>
      </c>
      <c r="DA36" s="28">
        <v>6.4</v>
      </c>
      <c r="DB36" s="26">
        <v>6</v>
      </c>
      <c r="DC36" s="27"/>
      <c r="DD36" s="82"/>
      <c r="DE36" s="82">
        <f t="shared" si="101"/>
        <v>6</v>
      </c>
      <c r="DF36" s="21">
        <f t="shared" si="102"/>
        <v>6.2</v>
      </c>
      <c r="DG36" s="21" t="str">
        <f t="shared" si="103"/>
        <v>6.2</v>
      </c>
      <c r="DH36" s="13" t="str">
        <f t="shared" si="104"/>
        <v>C</v>
      </c>
      <c r="DI36" s="18">
        <f t="shared" si="105"/>
        <v>2</v>
      </c>
      <c r="DJ36" s="15" t="str">
        <f t="shared" si="106"/>
        <v>2.0</v>
      </c>
      <c r="DK36" s="19">
        <v>1.5</v>
      </c>
      <c r="DL36" s="68">
        <v>1.5</v>
      </c>
      <c r="DM36" s="28">
        <v>6.4</v>
      </c>
      <c r="DN36" s="26">
        <v>6</v>
      </c>
      <c r="DO36" s="27"/>
      <c r="DP36" s="82"/>
      <c r="DQ36" s="82">
        <f t="shared" si="107"/>
        <v>6</v>
      </c>
      <c r="DR36" s="21">
        <f t="shared" si="108"/>
        <v>6.2</v>
      </c>
      <c r="DS36" s="21" t="str">
        <f t="shared" si="109"/>
        <v>6.2</v>
      </c>
      <c r="DT36" s="13" t="str">
        <f t="shared" si="110"/>
        <v>C</v>
      </c>
      <c r="DU36" s="18">
        <f t="shared" si="111"/>
        <v>2</v>
      </c>
      <c r="DV36" s="15" t="str">
        <f t="shared" si="112"/>
        <v>2.0</v>
      </c>
      <c r="DW36" s="19">
        <v>1.5</v>
      </c>
      <c r="DX36" s="68">
        <v>1.5</v>
      </c>
      <c r="DY36" s="21">
        <f t="shared" si="113"/>
        <v>6.2</v>
      </c>
      <c r="DZ36" s="21" t="str">
        <f t="shared" si="114"/>
        <v>6.2</v>
      </c>
      <c r="EA36" s="13" t="str">
        <f t="shared" si="115"/>
        <v>C</v>
      </c>
      <c r="EB36" s="18">
        <f t="shared" si="116"/>
        <v>2</v>
      </c>
      <c r="EC36" s="18" t="str">
        <f t="shared" si="117"/>
        <v>2.0</v>
      </c>
      <c r="ED36" s="19">
        <v>3</v>
      </c>
      <c r="EE36" s="152">
        <v>3</v>
      </c>
      <c r="EF36" s="20">
        <v>6.5</v>
      </c>
      <c r="EG36" s="20">
        <v>7</v>
      </c>
      <c r="EH36" s="27"/>
      <c r="EI36" s="82"/>
      <c r="EJ36" s="82">
        <f t="shared" si="118"/>
        <v>7</v>
      </c>
      <c r="EK36" s="21">
        <f t="shared" si="119"/>
        <v>6.8</v>
      </c>
      <c r="EL36" s="21" t="str">
        <f t="shared" si="120"/>
        <v>6.8</v>
      </c>
      <c r="EM36" s="13" t="str">
        <f t="shared" si="121"/>
        <v>C+</v>
      </c>
      <c r="EN36" s="18">
        <f t="shared" si="122"/>
        <v>2.5</v>
      </c>
      <c r="EO36" s="15" t="str">
        <f t="shared" si="123"/>
        <v>2.5</v>
      </c>
      <c r="EP36" s="19">
        <v>3</v>
      </c>
      <c r="EQ36" s="68">
        <v>3</v>
      </c>
      <c r="ER36" s="70">
        <v>6</v>
      </c>
      <c r="ES36" s="16">
        <v>5</v>
      </c>
      <c r="ET36" s="17"/>
      <c r="EU36" s="82"/>
      <c r="EV36" s="82">
        <f t="shared" si="124"/>
        <v>5</v>
      </c>
      <c r="EW36" s="21">
        <f t="shared" si="125"/>
        <v>5.4</v>
      </c>
      <c r="EX36" s="21" t="str">
        <f t="shared" si="126"/>
        <v>5.4</v>
      </c>
      <c r="EY36" s="13" t="str">
        <f t="shared" si="127"/>
        <v>D+</v>
      </c>
      <c r="EZ36" s="18">
        <f t="shared" si="128"/>
        <v>1.5</v>
      </c>
      <c r="FA36" s="15" t="str">
        <f t="shared" si="129"/>
        <v>1.5</v>
      </c>
      <c r="FB36" s="19">
        <v>3</v>
      </c>
      <c r="FC36" s="68">
        <v>3</v>
      </c>
      <c r="FD36" s="70">
        <v>5.3</v>
      </c>
      <c r="FE36" s="16">
        <v>5</v>
      </c>
      <c r="FF36" s="17"/>
      <c r="FG36" s="82"/>
      <c r="FH36" s="82">
        <f t="shared" si="130"/>
        <v>5</v>
      </c>
      <c r="FI36" s="21">
        <f t="shared" si="131"/>
        <v>5.0999999999999996</v>
      </c>
      <c r="FJ36" s="21" t="str">
        <f t="shared" si="132"/>
        <v>5.1</v>
      </c>
      <c r="FK36" s="13" t="str">
        <f t="shared" si="133"/>
        <v>D+</v>
      </c>
      <c r="FL36" s="18">
        <f t="shared" si="134"/>
        <v>1.5</v>
      </c>
      <c r="FM36" s="15" t="str">
        <f t="shared" si="135"/>
        <v>1.5</v>
      </c>
      <c r="FN36" s="19">
        <v>2</v>
      </c>
      <c r="FO36" s="68">
        <v>2</v>
      </c>
      <c r="FP36" s="70">
        <v>7</v>
      </c>
      <c r="FQ36" s="16">
        <v>5</v>
      </c>
      <c r="FR36" s="17"/>
      <c r="FS36" s="82"/>
      <c r="FT36" s="82">
        <f t="shared" si="136"/>
        <v>5</v>
      </c>
      <c r="FU36" s="21">
        <f t="shared" si="137"/>
        <v>5.8</v>
      </c>
      <c r="FV36" s="21" t="str">
        <f t="shared" si="138"/>
        <v>5.8</v>
      </c>
      <c r="FW36" s="13" t="str">
        <f t="shared" si="139"/>
        <v>C</v>
      </c>
      <c r="FX36" s="18">
        <f t="shared" si="140"/>
        <v>2</v>
      </c>
      <c r="FY36" s="15" t="str">
        <f t="shared" si="141"/>
        <v>2.0</v>
      </c>
      <c r="FZ36" s="19">
        <v>3</v>
      </c>
      <c r="GA36" s="68">
        <v>3</v>
      </c>
      <c r="GB36" s="28">
        <v>7</v>
      </c>
      <c r="GC36" s="26">
        <v>5</v>
      </c>
      <c r="GD36" s="27"/>
      <c r="GE36" s="82"/>
      <c r="GF36" s="82">
        <f t="shared" si="142"/>
        <v>5</v>
      </c>
      <c r="GG36" s="21">
        <f t="shared" si="143"/>
        <v>5.8</v>
      </c>
      <c r="GH36" s="21" t="str">
        <f t="shared" si="163"/>
        <v>5.8</v>
      </c>
      <c r="GI36" s="13" t="str">
        <f t="shared" si="144"/>
        <v>C</v>
      </c>
      <c r="GJ36" s="18">
        <f t="shared" si="145"/>
        <v>2</v>
      </c>
      <c r="GK36" s="15" t="str">
        <f t="shared" si="146"/>
        <v>2.0</v>
      </c>
      <c r="GL36" s="19">
        <v>2</v>
      </c>
      <c r="GM36" s="68">
        <v>2</v>
      </c>
      <c r="GN36" s="28">
        <v>7.3</v>
      </c>
      <c r="GO36" s="26">
        <v>8</v>
      </c>
      <c r="GP36" s="27"/>
      <c r="GQ36" s="27"/>
      <c r="GR36" s="27">
        <f t="shared" si="147"/>
        <v>8</v>
      </c>
      <c r="GS36" s="21">
        <f t="shared" si="148"/>
        <v>7.7</v>
      </c>
      <c r="GT36" s="21" t="str">
        <f t="shared" si="149"/>
        <v>7.7</v>
      </c>
      <c r="GU36" s="13" t="str">
        <f t="shared" si="150"/>
        <v>B</v>
      </c>
      <c r="GV36" s="18">
        <f t="shared" si="151"/>
        <v>3</v>
      </c>
      <c r="GW36" s="15" t="str">
        <f t="shared" si="152"/>
        <v>3.0</v>
      </c>
      <c r="GX36" s="19">
        <v>2</v>
      </c>
      <c r="GY36" s="68">
        <v>2</v>
      </c>
      <c r="GZ36" s="69">
        <f t="shared" si="153"/>
        <v>18</v>
      </c>
      <c r="HA36" s="22">
        <f t="shared" si="154"/>
        <v>6.0999999999999988</v>
      </c>
      <c r="HB36" s="24" t="str">
        <f t="shared" si="155"/>
        <v>6.10</v>
      </c>
      <c r="HC36" s="22">
        <f t="shared" si="156"/>
        <v>2.0555555555555554</v>
      </c>
      <c r="HD36" s="24" t="str">
        <f t="shared" si="157"/>
        <v>2.06</v>
      </c>
    </row>
    <row r="37" spans="1:212" s="4" customFormat="1" ht="28.5">
      <c r="A37" s="2">
        <v>36</v>
      </c>
      <c r="B37" s="5" t="s">
        <v>320</v>
      </c>
      <c r="C37" s="6" t="s">
        <v>404</v>
      </c>
      <c r="D37" s="7" t="s">
        <v>405</v>
      </c>
      <c r="E37" s="8" t="s">
        <v>71</v>
      </c>
      <c r="F37" s="44"/>
      <c r="G37" s="3" t="s">
        <v>447</v>
      </c>
      <c r="H37" s="36" t="s">
        <v>89</v>
      </c>
      <c r="I37" s="3" t="s">
        <v>199</v>
      </c>
      <c r="J37" s="139"/>
      <c r="K37" s="21" t="str">
        <f t="shared" si="164"/>
        <v>0.0</v>
      </c>
      <c r="L37" s="13" t="str">
        <f t="shared" si="165"/>
        <v>F</v>
      </c>
      <c r="M37" s="14">
        <f t="shared" si="166"/>
        <v>0</v>
      </c>
      <c r="N37" s="15" t="str">
        <f t="shared" si="167"/>
        <v>0.0</v>
      </c>
      <c r="O37" s="19">
        <v>2</v>
      </c>
      <c r="P37" s="12">
        <v>5</v>
      </c>
      <c r="Q37" s="21" t="str">
        <f t="shared" si="168"/>
        <v>5.0</v>
      </c>
      <c r="R37" s="13" t="str">
        <f t="shared" si="169"/>
        <v>D+</v>
      </c>
      <c r="S37" s="14">
        <f t="shared" si="170"/>
        <v>1.5</v>
      </c>
      <c r="T37" s="15" t="str">
        <f t="shared" si="171"/>
        <v>1.5</v>
      </c>
      <c r="U37" s="19">
        <v>3</v>
      </c>
      <c r="V37" s="28">
        <v>7</v>
      </c>
      <c r="W37" s="26">
        <v>5</v>
      </c>
      <c r="X37" s="27"/>
      <c r="Y37" s="82"/>
      <c r="Z37" s="82">
        <f t="shared" si="93"/>
        <v>5</v>
      </c>
      <c r="AA37" s="21">
        <f t="shared" si="172"/>
        <v>5.8</v>
      </c>
      <c r="AB37" s="21" t="str">
        <f t="shared" si="173"/>
        <v>5.8</v>
      </c>
      <c r="AC37" s="13" t="str">
        <f t="shared" si="174"/>
        <v>C</v>
      </c>
      <c r="AD37" s="18">
        <f t="shared" si="175"/>
        <v>2</v>
      </c>
      <c r="AE37" s="15" t="str">
        <f t="shared" si="176"/>
        <v>2.0</v>
      </c>
      <c r="AF37" s="19">
        <v>4</v>
      </c>
      <c r="AG37" s="68">
        <v>4</v>
      </c>
      <c r="AH37" s="100">
        <v>7.7</v>
      </c>
      <c r="AI37" s="101"/>
      <c r="AJ37" s="102">
        <v>6</v>
      </c>
      <c r="AK37" s="102"/>
      <c r="AL37" s="82">
        <f t="shared" si="94"/>
        <v>6</v>
      </c>
      <c r="AM37" s="21">
        <f t="shared" si="13"/>
        <v>6.7</v>
      </c>
      <c r="AN37" s="21" t="str">
        <f t="shared" si="14"/>
        <v>6.7</v>
      </c>
      <c r="AO37" s="13" t="str">
        <f t="shared" si="15"/>
        <v>C+</v>
      </c>
      <c r="AP37" s="18">
        <f t="shared" si="16"/>
        <v>2.5</v>
      </c>
      <c r="AQ37" s="15" t="str">
        <f t="shared" si="17"/>
        <v>2.5</v>
      </c>
      <c r="AR37" s="19">
        <v>2</v>
      </c>
      <c r="AS37" s="68">
        <v>2</v>
      </c>
      <c r="AT37" s="28">
        <v>5</v>
      </c>
      <c r="AU37" s="26">
        <v>1</v>
      </c>
      <c r="AV37" s="27">
        <v>1</v>
      </c>
      <c r="AW37" s="27">
        <v>5</v>
      </c>
      <c r="AX37" s="82">
        <f t="shared" si="95"/>
        <v>5</v>
      </c>
      <c r="AY37" s="21">
        <f t="shared" si="18"/>
        <v>5</v>
      </c>
      <c r="AZ37" s="21" t="str">
        <f t="shared" si="19"/>
        <v>5.0</v>
      </c>
      <c r="BA37" s="13" t="str">
        <f t="shared" si="20"/>
        <v>D+</v>
      </c>
      <c r="BB37" s="18">
        <f t="shared" si="21"/>
        <v>1.5</v>
      </c>
      <c r="BC37" s="15" t="str">
        <f t="shared" si="22"/>
        <v>1.5</v>
      </c>
      <c r="BD37" s="19">
        <v>3</v>
      </c>
      <c r="BE37" s="68">
        <v>3</v>
      </c>
      <c r="BF37" s="28">
        <v>5.4</v>
      </c>
      <c r="BG37" s="26">
        <v>7</v>
      </c>
      <c r="BH37" s="27"/>
      <c r="BI37" s="82"/>
      <c r="BJ37" s="82">
        <f t="shared" si="96"/>
        <v>7</v>
      </c>
      <c r="BK37" s="21">
        <f t="shared" si="23"/>
        <v>6.4</v>
      </c>
      <c r="BL37" s="21" t="str">
        <f t="shared" si="24"/>
        <v>6.4</v>
      </c>
      <c r="BM37" s="13" t="str">
        <f t="shared" si="25"/>
        <v>C</v>
      </c>
      <c r="BN37" s="18">
        <f t="shared" si="26"/>
        <v>2</v>
      </c>
      <c r="BO37" s="15" t="str">
        <f t="shared" si="27"/>
        <v>2.0</v>
      </c>
      <c r="BP37" s="19">
        <v>2</v>
      </c>
      <c r="BQ37" s="68">
        <v>2</v>
      </c>
      <c r="BR37" s="28">
        <v>5.4</v>
      </c>
      <c r="BS37" s="26">
        <v>6</v>
      </c>
      <c r="BT37" s="27"/>
      <c r="BU37" s="82"/>
      <c r="BV37" s="82">
        <f t="shared" si="97"/>
        <v>6</v>
      </c>
      <c r="BW37" s="21">
        <f t="shared" si="28"/>
        <v>5.8</v>
      </c>
      <c r="BX37" s="21" t="str">
        <f t="shared" si="29"/>
        <v>5.8</v>
      </c>
      <c r="BY37" s="13" t="str">
        <f t="shared" si="30"/>
        <v>C</v>
      </c>
      <c r="BZ37" s="18">
        <f t="shared" si="31"/>
        <v>2</v>
      </c>
      <c r="CA37" s="15" t="str">
        <f t="shared" si="32"/>
        <v>2.0</v>
      </c>
      <c r="CB37" s="19">
        <v>3</v>
      </c>
      <c r="CC37" s="68">
        <v>3</v>
      </c>
      <c r="CD37" s="28">
        <v>5.7</v>
      </c>
      <c r="CE37" s="26">
        <v>5</v>
      </c>
      <c r="CF37" s="27"/>
      <c r="CG37" s="82"/>
      <c r="CH37" s="82">
        <f t="shared" si="98"/>
        <v>5</v>
      </c>
      <c r="CI37" s="21">
        <f t="shared" si="33"/>
        <v>5.3</v>
      </c>
      <c r="CJ37" s="21" t="str">
        <f t="shared" si="34"/>
        <v>5.3</v>
      </c>
      <c r="CK37" s="13" t="str">
        <f t="shared" si="35"/>
        <v>D+</v>
      </c>
      <c r="CL37" s="18">
        <f t="shared" si="36"/>
        <v>1.5</v>
      </c>
      <c r="CM37" s="15" t="str">
        <f t="shared" si="37"/>
        <v>1.5</v>
      </c>
      <c r="CN37" s="19">
        <v>3</v>
      </c>
      <c r="CO37" s="68">
        <v>3</v>
      </c>
      <c r="CP37" s="69">
        <f t="shared" si="38"/>
        <v>17</v>
      </c>
      <c r="CQ37" s="22">
        <f t="shared" si="39"/>
        <v>5.7470588235294127</v>
      </c>
      <c r="CR37" s="24" t="str">
        <f t="shared" si="40"/>
        <v>5.75</v>
      </c>
      <c r="CS37" s="22">
        <f t="shared" si="41"/>
        <v>1.8823529411764706</v>
      </c>
      <c r="CT37" s="24" t="str">
        <f t="shared" si="42"/>
        <v>1.88</v>
      </c>
      <c r="CU37" s="77" t="str">
        <f t="shared" si="43"/>
        <v>Lên lớp</v>
      </c>
      <c r="CV37" s="77">
        <f t="shared" si="44"/>
        <v>17</v>
      </c>
      <c r="CW37" s="22">
        <f t="shared" si="99"/>
        <v>5.7470588235294127</v>
      </c>
      <c r="CX37" s="77" t="str">
        <f t="shared" si="45"/>
        <v>5.75</v>
      </c>
      <c r="CY37" s="22">
        <f t="shared" si="100"/>
        <v>1.8823529411764706</v>
      </c>
      <c r="CZ37" s="77" t="str">
        <f t="shared" si="46"/>
        <v>1.88</v>
      </c>
      <c r="DA37" s="42"/>
      <c r="DB37" s="99"/>
      <c r="DC37" s="30"/>
      <c r="DD37" s="30"/>
      <c r="DE37" s="82">
        <f t="shared" si="101"/>
        <v>0</v>
      </c>
      <c r="DF37" s="21">
        <f t="shared" si="102"/>
        <v>0</v>
      </c>
      <c r="DG37" s="21" t="str">
        <f t="shared" si="103"/>
        <v>0.0</v>
      </c>
      <c r="DH37" s="13" t="str">
        <f t="shared" si="104"/>
        <v>F</v>
      </c>
      <c r="DI37" s="18">
        <f t="shared" si="105"/>
        <v>0</v>
      </c>
      <c r="DJ37" s="15" t="str">
        <f t="shared" si="106"/>
        <v>0.0</v>
      </c>
      <c r="DK37" s="19">
        <v>1.5</v>
      </c>
      <c r="DL37" s="68">
        <v>1.5</v>
      </c>
      <c r="DM37" s="28"/>
      <c r="DN37" s="26"/>
      <c r="DO37" s="27"/>
      <c r="DP37" s="82"/>
      <c r="DQ37" s="82">
        <f t="shared" si="107"/>
        <v>0</v>
      </c>
      <c r="DR37" s="21">
        <f t="shared" si="108"/>
        <v>0</v>
      </c>
      <c r="DS37" s="21" t="str">
        <f t="shared" si="109"/>
        <v>0.0</v>
      </c>
      <c r="DT37" s="13" t="str">
        <f t="shared" si="110"/>
        <v>F</v>
      </c>
      <c r="DU37" s="18">
        <f t="shared" si="111"/>
        <v>0</v>
      </c>
      <c r="DV37" s="15" t="str">
        <f t="shared" si="112"/>
        <v>0.0</v>
      </c>
      <c r="DW37" s="19">
        <v>1.5</v>
      </c>
      <c r="DX37" s="68">
        <v>1.5</v>
      </c>
      <c r="DY37" s="21">
        <f t="shared" si="113"/>
        <v>0</v>
      </c>
      <c r="DZ37" s="21" t="str">
        <f t="shared" si="114"/>
        <v>0.0</v>
      </c>
      <c r="EA37" s="13" t="str">
        <f t="shared" si="115"/>
        <v>F</v>
      </c>
      <c r="EB37" s="18">
        <f t="shared" si="116"/>
        <v>0</v>
      </c>
      <c r="EC37" s="18" t="str">
        <f t="shared" si="117"/>
        <v>0.0</v>
      </c>
      <c r="ED37" s="19">
        <v>3</v>
      </c>
      <c r="EE37" s="152">
        <v>3</v>
      </c>
      <c r="EF37" s="42"/>
      <c r="EG37" s="42"/>
      <c r="EH37" s="30"/>
      <c r="EI37" s="30"/>
      <c r="EJ37" s="30">
        <f t="shared" si="118"/>
        <v>0</v>
      </c>
      <c r="EK37" s="21">
        <f t="shared" si="119"/>
        <v>0</v>
      </c>
      <c r="EL37" s="21" t="str">
        <f t="shared" si="120"/>
        <v>0.0</v>
      </c>
      <c r="EM37" s="13" t="str">
        <f t="shared" si="121"/>
        <v>F</v>
      </c>
      <c r="EN37" s="18">
        <f t="shared" si="122"/>
        <v>0</v>
      </c>
      <c r="EO37" s="15" t="str">
        <f t="shared" si="123"/>
        <v>0.0</v>
      </c>
      <c r="EP37" s="19">
        <v>3</v>
      </c>
      <c r="EQ37" s="68">
        <v>3</v>
      </c>
      <c r="ER37" s="42">
        <v>0</v>
      </c>
      <c r="ES37" s="99"/>
      <c r="ET37" s="30"/>
      <c r="EU37" s="30"/>
      <c r="EV37" s="30">
        <f t="shared" si="124"/>
        <v>0</v>
      </c>
      <c r="EW37" s="21">
        <f t="shared" si="125"/>
        <v>0</v>
      </c>
      <c r="EX37" s="21" t="str">
        <f t="shared" si="126"/>
        <v>0.0</v>
      </c>
      <c r="EY37" s="13" t="str">
        <f t="shared" si="127"/>
        <v>F</v>
      </c>
      <c r="EZ37" s="18">
        <f t="shared" si="128"/>
        <v>0</v>
      </c>
      <c r="FA37" s="15" t="str">
        <f t="shared" si="129"/>
        <v>0.0</v>
      </c>
      <c r="FB37" s="19">
        <v>3</v>
      </c>
      <c r="FC37" s="68">
        <v>3</v>
      </c>
      <c r="FD37" s="108">
        <v>7.6</v>
      </c>
      <c r="FE37" s="109">
        <v>7</v>
      </c>
      <c r="FF37" s="110"/>
      <c r="FG37" s="110"/>
      <c r="FH37" s="82">
        <f t="shared" si="130"/>
        <v>7</v>
      </c>
      <c r="FI37" s="21">
        <f t="shared" si="131"/>
        <v>7.2</v>
      </c>
      <c r="FJ37" s="21" t="str">
        <f t="shared" si="132"/>
        <v>7.2</v>
      </c>
      <c r="FK37" s="13" t="str">
        <f t="shared" si="133"/>
        <v>B</v>
      </c>
      <c r="FL37" s="18">
        <f t="shared" si="134"/>
        <v>3</v>
      </c>
      <c r="FM37" s="15" t="str">
        <f t="shared" si="135"/>
        <v>3.0</v>
      </c>
      <c r="FN37" s="19">
        <v>2</v>
      </c>
      <c r="FO37" s="68">
        <v>2</v>
      </c>
      <c r="FP37" s="95">
        <v>5</v>
      </c>
      <c r="FQ37" s="96"/>
      <c r="FR37" s="97"/>
      <c r="FS37" s="97"/>
      <c r="FT37" s="97">
        <f t="shared" si="136"/>
        <v>0</v>
      </c>
      <c r="FU37" s="21">
        <f t="shared" si="137"/>
        <v>2</v>
      </c>
      <c r="FV37" s="21" t="str">
        <f t="shared" si="138"/>
        <v>2.0</v>
      </c>
      <c r="FW37" s="13" t="str">
        <f t="shared" si="139"/>
        <v>F</v>
      </c>
      <c r="FX37" s="18">
        <f t="shared" si="140"/>
        <v>0</v>
      </c>
      <c r="FY37" s="15" t="str">
        <f t="shared" si="141"/>
        <v>0.0</v>
      </c>
      <c r="FZ37" s="19">
        <v>3</v>
      </c>
      <c r="GA37" s="68">
        <v>3</v>
      </c>
      <c r="GB37" s="42">
        <v>2</v>
      </c>
      <c r="GC37" s="99"/>
      <c r="GD37" s="30"/>
      <c r="GE37" s="30"/>
      <c r="GF37" s="30">
        <f t="shared" si="142"/>
        <v>0</v>
      </c>
      <c r="GG37" s="21">
        <f t="shared" si="143"/>
        <v>0.8</v>
      </c>
      <c r="GH37" s="21" t="str">
        <f t="shared" si="163"/>
        <v>0.8</v>
      </c>
      <c r="GI37" s="13" t="str">
        <f t="shared" si="144"/>
        <v>F</v>
      </c>
      <c r="GJ37" s="18">
        <f t="shared" si="145"/>
        <v>0</v>
      </c>
      <c r="GK37" s="15" t="str">
        <f t="shared" si="146"/>
        <v>0.0</v>
      </c>
      <c r="GL37" s="19">
        <v>2</v>
      </c>
      <c r="GM37" s="68">
        <v>2</v>
      </c>
      <c r="GN37" s="42">
        <v>2.7</v>
      </c>
      <c r="GO37" s="99"/>
      <c r="GP37" s="30"/>
      <c r="GQ37" s="30"/>
      <c r="GR37" s="30">
        <f t="shared" si="147"/>
        <v>0</v>
      </c>
      <c r="GS37" s="21">
        <f t="shared" si="148"/>
        <v>1.1000000000000001</v>
      </c>
      <c r="GT37" s="21" t="str">
        <f t="shared" si="149"/>
        <v>1.1</v>
      </c>
      <c r="GU37" s="13" t="str">
        <f t="shared" si="150"/>
        <v>F</v>
      </c>
      <c r="GV37" s="18">
        <f t="shared" si="151"/>
        <v>0</v>
      </c>
      <c r="GW37" s="15" t="str">
        <f t="shared" si="152"/>
        <v>0.0</v>
      </c>
      <c r="GX37" s="19">
        <v>2</v>
      </c>
      <c r="GY37" s="68">
        <v>2</v>
      </c>
      <c r="GZ37" s="69">
        <f t="shared" si="153"/>
        <v>18</v>
      </c>
      <c r="HA37" s="22">
        <f t="shared" si="154"/>
        <v>1.3444444444444443</v>
      </c>
      <c r="HB37" s="24" t="str">
        <f t="shared" si="155"/>
        <v>1.34</v>
      </c>
      <c r="HC37" s="22">
        <f t="shared" si="156"/>
        <v>0.33333333333333331</v>
      </c>
      <c r="HD37" s="24" t="str">
        <f t="shared" si="157"/>
        <v>0.33</v>
      </c>
    </row>
    <row r="38" spans="1:212" s="4" customFormat="1" ht="28.5">
      <c r="A38" s="2"/>
      <c r="B38" s="5"/>
      <c r="C38" s="6"/>
      <c r="D38" s="7"/>
      <c r="E38" s="8"/>
      <c r="F38" s="44"/>
      <c r="G38" s="3"/>
      <c r="H38" s="3"/>
      <c r="I38" s="11"/>
      <c r="J38" s="139"/>
      <c r="K38" s="21" t="str">
        <f t="shared" si="164"/>
        <v>0.0</v>
      </c>
      <c r="L38" s="13" t="str">
        <f t="shared" si="165"/>
        <v>F</v>
      </c>
      <c r="M38" s="14">
        <f t="shared" si="166"/>
        <v>0</v>
      </c>
      <c r="N38" s="15" t="str">
        <f t="shared" si="167"/>
        <v>0.0</v>
      </c>
      <c r="O38" s="19">
        <v>2</v>
      </c>
      <c r="P38" s="12"/>
      <c r="Q38" s="21" t="str">
        <f t="shared" si="168"/>
        <v>0.0</v>
      </c>
      <c r="R38" s="13" t="str">
        <f t="shared" si="169"/>
        <v>F</v>
      </c>
      <c r="S38" s="14">
        <f t="shared" si="170"/>
        <v>0</v>
      </c>
      <c r="T38" s="15" t="str">
        <f t="shared" si="171"/>
        <v>0.0</v>
      </c>
      <c r="U38" s="19">
        <v>3</v>
      </c>
      <c r="V38" s="28"/>
      <c r="W38" s="26"/>
      <c r="X38" s="27"/>
      <c r="Y38" s="82"/>
      <c r="Z38" s="82">
        <f t="shared" si="93"/>
        <v>0</v>
      </c>
      <c r="AA38" s="21">
        <f t="shared" si="172"/>
        <v>0</v>
      </c>
      <c r="AB38" s="21" t="str">
        <f t="shared" si="173"/>
        <v>0.0</v>
      </c>
      <c r="AC38" s="13" t="str">
        <f t="shared" si="174"/>
        <v>F</v>
      </c>
      <c r="AD38" s="18">
        <f t="shared" si="175"/>
        <v>0</v>
      </c>
      <c r="AE38" s="15" t="str">
        <f t="shared" si="176"/>
        <v>0.0</v>
      </c>
      <c r="AF38" s="19">
        <v>4</v>
      </c>
      <c r="AG38" s="68"/>
      <c r="AH38" s="28"/>
      <c r="AI38" s="26"/>
      <c r="AJ38" s="27"/>
      <c r="AK38" s="82"/>
      <c r="AL38" s="82">
        <f t="shared" si="94"/>
        <v>0</v>
      </c>
      <c r="AM38" s="21">
        <f t="shared" si="13"/>
        <v>0</v>
      </c>
      <c r="AN38" s="21" t="str">
        <f t="shared" si="14"/>
        <v>0.0</v>
      </c>
      <c r="AO38" s="13" t="str">
        <f t="shared" si="15"/>
        <v>F</v>
      </c>
      <c r="AP38" s="18">
        <f t="shared" si="16"/>
        <v>0</v>
      </c>
      <c r="AQ38" s="15" t="str">
        <f t="shared" si="17"/>
        <v>0.0</v>
      </c>
      <c r="AR38" s="19">
        <v>2</v>
      </c>
      <c r="AS38" s="68"/>
      <c r="AT38" s="28"/>
      <c r="AU38" s="26"/>
      <c r="AV38" s="27"/>
      <c r="AW38" s="82"/>
      <c r="AX38" s="82">
        <f t="shared" si="95"/>
        <v>0</v>
      </c>
      <c r="AY38" s="21">
        <f t="shared" si="18"/>
        <v>0</v>
      </c>
      <c r="AZ38" s="21" t="str">
        <f t="shared" si="19"/>
        <v>0.0</v>
      </c>
      <c r="BA38" s="13" t="str">
        <f t="shared" si="20"/>
        <v>F</v>
      </c>
      <c r="BB38" s="18">
        <f t="shared" si="21"/>
        <v>0</v>
      </c>
      <c r="BC38" s="15" t="str">
        <f t="shared" si="22"/>
        <v>0.0</v>
      </c>
      <c r="BD38" s="19">
        <v>3</v>
      </c>
      <c r="BE38" s="68"/>
      <c r="BF38" s="28"/>
      <c r="BG38" s="26"/>
      <c r="BH38" s="27"/>
      <c r="BI38" s="82"/>
      <c r="BJ38" s="82">
        <f t="shared" si="96"/>
        <v>0</v>
      </c>
      <c r="BK38" s="21">
        <f t="shared" si="23"/>
        <v>0</v>
      </c>
      <c r="BL38" s="21" t="str">
        <f t="shared" si="24"/>
        <v>0.0</v>
      </c>
      <c r="BM38" s="13" t="str">
        <f t="shared" si="25"/>
        <v>F</v>
      </c>
      <c r="BN38" s="18">
        <f t="shared" si="26"/>
        <v>0</v>
      </c>
      <c r="BO38" s="15" t="str">
        <f t="shared" si="27"/>
        <v>0.0</v>
      </c>
      <c r="BP38" s="19">
        <v>2</v>
      </c>
      <c r="BQ38" s="68"/>
      <c r="BR38" s="28"/>
      <c r="BS38" s="26"/>
      <c r="BT38" s="27"/>
      <c r="BU38" s="82"/>
      <c r="BV38" s="82">
        <f t="shared" si="97"/>
        <v>0</v>
      </c>
      <c r="BW38" s="21">
        <f t="shared" si="28"/>
        <v>0</v>
      </c>
      <c r="BX38" s="21" t="str">
        <f t="shared" si="29"/>
        <v>0.0</v>
      </c>
      <c r="BY38" s="13" t="str">
        <f t="shared" si="30"/>
        <v>F</v>
      </c>
      <c r="BZ38" s="18">
        <f t="shared" si="31"/>
        <v>0</v>
      </c>
      <c r="CA38" s="15" t="str">
        <f t="shared" si="32"/>
        <v>0.0</v>
      </c>
      <c r="CB38" s="19">
        <v>3</v>
      </c>
      <c r="CC38" s="68"/>
      <c r="CD38" s="28"/>
      <c r="CE38" s="26"/>
      <c r="CF38" s="27"/>
      <c r="CG38" s="82"/>
      <c r="CH38" s="82">
        <f t="shared" si="98"/>
        <v>0</v>
      </c>
      <c r="CI38" s="21">
        <f t="shared" si="33"/>
        <v>0</v>
      </c>
      <c r="CJ38" s="21" t="str">
        <f t="shared" si="34"/>
        <v>0.0</v>
      </c>
      <c r="CK38" s="13" t="str">
        <f t="shared" si="35"/>
        <v>F</v>
      </c>
      <c r="CL38" s="18">
        <f t="shared" si="36"/>
        <v>0</v>
      </c>
      <c r="CM38" s="15" t="str">
        <f t="shared" si="37"/>
        <v>0.0</v>
      </c>
      <c r="CN38" s="19">
        <v>3</v>
      </c>
      <c r="CO38" s="68"/>
      <c r="CP38" s="69">
        <f t="shared" si="38"/>
        <v>17</v>
      </c>
      <c r="CQ38" s="22">
        <f t="shared" si="39"/>
        <v>0</v>
      </c>
      <c r="CR38" s="24" t="str">
        <f t="shared" si="40"/>
        <v>0.00</v>
      </c>
      <c r="CS38" s="22">
        <f t="shared" si="41"/>
        <v>0</v>
      </c>
      <c r="CT38" s="24" t="str">
        <f t="shared" si="42"/>
        <v>0.00</v>
      </c>
      <c r="CU38" s="77" t="str">
        <f t="shared" si="43"/>
        <v>Cảnh báo KQHT</v>
      </c>
      <c r="CV38" s="77">
        <f t="shared" si="44"/>
        <v>0</v>
      </c>
      <c r="CW38" s="22" t="e">
        <f t="shared" si="99"/>
        <v>#DIV/0!</v>
      </c>
      <c r="CX38" s="77" t="e">
        <f t="shared" si="45"/>
        <v>#DIV/0!</v>
      </c>
      <c r="CY38" s="22" t="e">
        <f t="shared" si="100"/>
        <v>#DIV/0!</v>
      </c>
      <c r="CZ38" s="77" t="e">
        <f t="shared" si="46"/>
        <v>#DIV/0!</v>
      </c>
      <c r="DA38" s="28"/>
      <c r="DB38" s="26"/>
      <c r="DC38" s="27"/>
      <c r="DD38" s="82"/>
      <c r="DE38" s="82">
        <f t="shared" si="101"/>
        <v>0</v>
      </c>
      <c r="DF38" s="21">
        <f t="shared" si="102"/>
        <v>0</v>
      </c>
      <c r="DG38" s="21" t="str">
        <f t="shared" si="103"/>
        <v>0.0</v>
      </c>
      <c r="DH38" s="13" t="str">
        <f t="shared" si="104"/>
        <v>F</v>
      </c>
      <c r="DI38" s="18">
        <f t="shared" si="105"/>
        <v>0</v>
      </c>
      <c r="DJ38" s="15" t="str">
        <f t="shared" si="106"/>
        <v>0.0</v>
      </c>
      <c r="DK38" s="19">
        <v>1.5</v>
      </c>
      <c r="DL38" s="68">
        <v>1.5</v>
      </c>
      <c r="DM38" s="28"/>
      <c r="DN38" s="26"/>
      <c r="DO38" s="27"/>
      <c r="DP38" s="82"/>
      <c r="DQ38" s="82">
        <f t="shared" si="107"/>
        <v>0</v>
      </c>
      <c r="DR38" s="21">
        <f t="shared" si="108"/>
        <v>0</v>
      </c>
      <c r="DS38" s="21" t="str">
        <f t="shared" si="109"/>
        <v>0.0</v>
      </c>
      <c r="DT38" s="13" t="str">
        <f t="shared" si="110"/>
        <v>F</v>
      </c>
      <c r="DU38" s="18">
        <f t="shared" si="111"/>
        <v>0</v>
      </c>
      <c r="DV38" s="15" t="str">
        <f t="shared" si="112"/>
        <v>0.0</v>
      </c>
      <c r="DW38" s="19">
        <v>1.5</v>
      </c>
      <c r="DX38" s="68">
        <v>1.5</v>
      </c>
      <c r="DY38" s="21">
        <f t="shared" si="113"/>
        <v>0</v>
      </c>
      <c r="DZ38" s="21" t="str">
        <f t="shared" si="114"/>
        <v>0.0</v>
      </c>
      <c r="EA38" s="13" t="str">
        <f t="shared" si="115"/>
        <v>F</v>
      </c>
      <c r="EB38" s="18">
        <f t="shared" si="116"/>
        <v>0</v>
      </c>
      <c r="EC38" s="18" t="str">
        <f t="shared" si="117"/>
        <v>0.0</v>
      </c>
      <c r="ED38" s="19">
        <v>3</v>
      </c>
      <c r="EE38" s="152">
        <v>3</v>
      </c>
      <c r="EF38" s="20"/>
      <c r="EG38" s="20"/>
      <c r="EH38" s="27"/>
      <c r="EI38" s="82"/>
      <c r="EJ38" s="82">
        <f t="shared" si="118"/>
        <v>0</v>
      </c>
      <c r="EK38" s="21">
        <f t="shared" si="119"/>
        <v>0</v>
      </c>
      <c r="EL38" s="21" t="str">
        <f t="shared" si="120"/>
        <v>0.0</v>
      </c>
      <c r="EM38" s="13" t="str">
        <f t="shared" si="121"/>
        <v>F</v>
      </c>
      <c r="EN38" s="18">
        <f t="shared" si="122"/>
        <v>0</v>
      </c>
      <c r="EO38" s="15" t="str">
        <f t="shared" si="123"/>
        <v>0.0</v>
      </c>
      <c r="EP38" s="19">
        <v>3</v>
      </c>
      <c r="EQ38" s="68">
        <v>3</v>
      </c>
      <c r="ER38" s="70"/>
      <c r="ES38" s="16"/>
      <c r="ET38" s="17"/>
      <c r="EU38" s="82"/>
      <c r="EV38" s="82">
        <f t="shared" si="124"/>
        <v>0</v>
      </c>
      <c r="EW38" s="21">
        <f t="shared" si="125"/>
        <v>0</v>
      </c>
      <c r="EX38" s="21" t="str">
        <f t="shared" si="126"/>
        <v>0.0</v>
      </c>
      <c r="EY38" s="13" t="str">
        <f t="shared" si="127"/>
        <v>F</v>
      </c>
      <c r="EZ38" s="18">
        <f t="shared" si="128"/>
        <v>0</v>
      </c>
      <c r="FA38" s="15" t="str">
        <f t="shared" si="129"/>
        <v>0.0</v>
      </c>
      <c r="FB38" s="19">
        <v>3</v>
      </c>
      <c r="FC38" s="68">
        <v>3</v>
      </c>
      <c r="FD38" s="70"/>
      <c r="FE38" s="16"/>
      <c r="FF38" s="17"/>
      <c r="FG38" s="82"/>
      <c r="FH38" s="82">
        <f t="shared" si="130"/>
        <v>0</v>
      </c>
      <c r="FI38" s="21">
        <f t="shared" si="131"/>
        <v>0</v>
      </c>
      <c r="FJ38" s="21" t="str">
        <f t="shared" si="132"/>
        <v>0.0</v>
      </c>
      <c r="FK38" s="13" t="str">
        <f t="shared" si="133"/>
        <v>F</v>
      </c>
      <c r="FL38" s="18">
        <f t="shared" si="134"/>
        <v>0</v>
      </c>
      <c r="FM38" s="15" t="str">
        <f t="shared" si="135"/>
        <v>0.0</v>
      </c>
      <c r="FN38" s="19">
        <v>2</v>
      </c>
      <c r="FO38" s="68">
        <v>2</v>
      </c>
      <c r="FP38" s="70"/>
      <c r="FQ38" s="16"/>
      <c r="FR38" s="17"/>
      <c r="FS38" s="82"/>
      <c r="FT38" s="82">
        <f t="shared" si="136"/>
        <v>0</v>
      </c>
      <c r="FU38" s="21">
        <f t="shared" si="137"/>
        <v>0</v>
      </c>
      <c r="FV38" s="21" t="str">
        <f t="shared" si="138"/>
        <v>0.0</v>
      </c>
      <c r="FW38" s="13" t="str">
        <f t="shared" si="139"/>
        <v>F</v>
      </c>
      <c r="FX38" s="18">
        <f t="shared" si="140"/>
        <v>0</v>
      </c>
      <c r="FY38" s="15" t="str">
        <f t="shared" si="141"/>
        <v>0.0</v>
      </c>
      <c r="FZ38" s="19">
        <v>3</v>
      </c>
      <c r="GA38" s="68">
        <v>3</v>
      </c>
      <c r="GB38" s="28"/>
      <c r="GC38" s="26"/>
      <c r="GD38" s="27"/>
      <c r="GE38" s="82"/>
      <c r="GF38" s="82">
        <f t="shared" si="142"/>
        <v>0</v>
      </c>
      <c r="GG38" s="21">
        <f t="shared" si="143"/>
        <v>0</v>
      </c>
      <c r="GH38" s="21" t="str">
        <f t="shared" si="163"/>
        <v>0.0</v>
      </c>
      <c r="GI38" s="13" t="str">
        <f t="shared" si="144"/>
        <v>F</v>
      </c>
      <c r="GJ38" s="18">
        <f t="shared" si="145"/>
        <v>0</v>
      </c>
      <c r="GK38" s="15" t="str">
        <f t="shared" si="146"/>
        <v>0.0</v>
      </c>
      <c r="GL38" s="19">
        <v>2</v>
      </c>
      <c r="GM38" s="68">
        <v>2</v>
      </c>
      <c r="GN38" s="28"/>
      <c r="GO38" s="26"/>
      <c r="GP38" s="27"/>
      <c r="GQ38" s="27"/>
      <c r="GR38" s="27">
        <f t="shared" si="147"/>
        <v>0</v>
      </c>
      <c r="GS38" s="21">
        <f t="shared" si="148"/>
        <v>0</v>
      </c>
      <c r="GT38" s="21" t="str">
        <f t="shared" si="149"/>
        <v>0.0</v>
      </c>
      <c r="GU38" s="13" t="str">
        <f t="shared" si="150"/>
        <v>F</v>
      </c>
      <c r="GV38" s="18">
        <f t="shared" si="151"/>
        <v>0</v>
      </c>
      <c r="GW38" s="15" t="str">
        <f t="shared" si="152"/>
        <v>0.0</v>
      </c>
      <c r="GX38" s="19">
        <v>2</v>
      </c>
      <c r="GY38" s="68">
        <v>2</v>
      </c>
    </row>
    <row r="39" spans="1:212" s="4" customFormat="1" ht="28.5">
      <c r="A39" s="2"/>
      <c r="B39" s="5"/>
      <c r="C39" s="6"/>
      <c r="D39" s="7"/>
      <c r="E39" s="8"/>
      <c r="F39" s="44"/>
      <c r="G39" s="3"/>
      <c r="H39" s="3"/>
      <c r="I39" s="11"/>
      <c r="J39" s="139"/>
      <c r="K39" s="21" t="str">
        <f t="shared" si="164"/>
        <v>0.0</v>
      </c>
      <c r="L39" s="13" t="str">
        <f t="shared" si="165"/>
        <v>F</v>
      </c>
      <c r="M39" s="14">
        <f t="shared" si="166"/>
        <v>0</v>
      </c>
      <c r="N39" s="15" t="str">
        <f t="shared" si="167"/>
        <v>0.0</v>
      </c>
      <c r="O39" s="19">
        <v>2</v>
      </c>
      <c r="P39" s="12"/>
      <c r="Q39" s="21" t="str">
        <f t="shared" si="168"/>
        <v>0.0</v>
      </c>
      <c r="R39" s="13" t="str">
        <f t="shared" si="169"/>
        <v>F</v>
      </c>
      <c r="S39" s="14">
        <f t="shared" si="170"/>
        <v>0</v>
      </c>
      <c r="T39" s="15" t="str">
        <f t="shared" si="171"/>
        <v>0.0</v>
      </c>
      <c r="U39" s="19">
        <v>3</v>
      </c>
      <c r="V39" s="28"/>
      <c r="W39" s="26"/>
      <c r="X39" s="27"/>
      <c r="Y39" s="82"/>
      <c r="Z39" s="82">
        <f t="shared" si="93"/>
        <v>0</v>
      </c>
      <c r="AA39" s="21">
        <f t="shared" si="172"/>
        <v>0</v>
      </c>
      <c r="AB39" s="21" t="str">
        <f t="shared" si="173"/>
        <v>0.0</v>
      </c>
      <c r="AC39" s="13" t="str">
        <f t="shared" si="174"/>
        <v>F</v>
      </c>
      <c r="AD39" s="18">
        <f t="shared" si="175"/>
        <v>0</v>
      </c>
      <c r="AE39" s="15" t="str">
        <f t="shared" si="176"/>
        <v>0.0</v>
      </c>
      <c r="AF39" s="19">
        <v>4</v>
      </c>
      <c r="AG39" s="68"/>
      <c r="AH39" s="28"/>
      <c r="AI39" s="26"/>
      <c r="AJ39" s="27"/>
      <c r="AK39" s="82"/>
      <c r="AL39" s="82">
        <f t="shared" si="94"/>
        <v>0</v>
      </c>
      <c r="AM39" s="21">
        <f t="shared" ref="AM39:AM43" si="177">ROUND(MAX((AH39*0.4+AI39*0.6),(AH39*0.4+AJ39*0.6),(AH39*0.4+AK39*0.6)),1)</f>
        <v>0</v>
      </c>
      <c r="AN39" s="21" t="str">
        <f t="shared" si="14"/>
        <v>0.0</v>
      </c>
      <c r="AO39" s="13" t="str">
        <f t="shared" ref="AO39:AO43" si="178">IF(AM39&gt;=8.5,"A",IF(AM39&gt;=8,"B+",IF(AM39&gt;=7,"B",IF(AM39&gt;=6.5,"C+",IF(AM39&gt;=5.5,"C",IF(AM39&gt;=5,"D+",IF(AM39&gt;=4,"D","F")))))))</f>
        <v>F</v>
      </c>
      <c r="AP39" s="18">
        <f t="shared" ref="AP39:AP43" si="179">IF(AO39="A",4,IF(AO39="B+",3.5,IF(AO39="B",3,IF(AO39="C+",2.5,IF(AO39="C",2,IF(AO39="D+",1.5,IF(AO39="D",1,0)))))))</f>
        <v>0</v>
      </c>
      <c r="AQ39" s="15" t="str">
        <f t="shared" si="17"/>
        <v>0.0</v>
      </c>
      <c r="AR39" s="19">
        <v>2</v>
      </c>
      <c r="AS39" s="68"/>
      <c r="AT39" s="28"/>
      <c r="AU39" s="26"/>
      <c r="AV39" s="27"/>
      <c r="AW39" s="82"/>
      <c r="AX39" s="82">
        <f t="shared" si="95"/>
        <v>0</v>
      </c>
      <c r="AY39" s="21">
        <f t="shared" ref="AY39:AY43" si="180">ROUND(MAX((AT39*0.4+AU39*0.6),(AT39*0.4+AV39*0.6),(AT39*0.4+AW39*0.6)),1)</f>
        <v>0</v>
      </c>
      <c r="AZ39" s="21" t="str">
        <f t="shared" si="19"/>
        <v>0.0</v>
      </c>
      <c r="BA39" s="13" t="str">
        <f t="shared" ref="BA39:BA43" si="181">IF(AY39&gt;=8.5,"A",IF(AY39&gt;=8,"B+",IF(AY39&gt;=7,"B",IF(AY39&gt;=6.5,"C+",IF(AY39&gt;=5.5,"C",IF(AY39&gt;=5,"D+",IF(AY39&gt;=4,"D","F")))))))</f>
        <v>F</v>
      </c>
      <c r="BB39" s="18">
        <f t="shared" ref="BB39:BB43" si="182">IF(BA39="A",4,IF(BA39="B+",3.5,IF(BA39="B",3,IF(BA39="C+",2.5,IF(BA39="C",2,IF(BA39="D+",1.5,IF(BA39="D",1,0)))))))</f>
        <v>0</v>
      </c>
      <c r="BC39" s="15" t="str">
        <f t="shared" si="22"/>
        <v>0.0</v>
      </c>
      <c r="BD39" s="19">
        <v>3</v>
      </c>
      <c r="BE39" s="68"/>
      <c r="BF39" s="28"/>
      <c r="BG39" s="26"/>
      <c r="BH39" s="27"/>
      <c r="BI39" s="82"/>
      <c r="BJ39" s="82">
        <f t="shared" si="96"/>
        <v>0</v>
      </c>
      <c r="BK39" s="21">
        <f t="shared" ref="BK39:BK43" si="183">ROUND(MAX((BF39*0.4+BG39*0.6),(BF39*0.4+BH39*0.6),(BF39*0.4+BI39*0.6)),1)</f>
        <v>0</v>
      </c>
      <c r="BL39" s="21" t="str">
        <f t="shared" si="24"/>
        <v>0.0</v>
      </c>
      <c r="BM39" s="13" t="str">
        <f t="shared" ref="BM39:BM43" si="184">IF(BK39&gt;=8.5,"A",IF(BK39&gt;=8,"B+",IF(BK39&gt;=7,"B",IF(BK39&gt;=6.5,"C+",IF(BK39&gt;=5.5,"C",IF(BK39&gt;=5,"D+",IF(BK39&gt;=4,"D","F")))))))</f>
        <v>F</v>
      </c>
      <c r="BN39" s="18">
        <f t="shared" ref="BN39:BN43" si="185">IF(BM39="A",4,IF(BM39="B+",3.5,IF(BM39="B",3,IF(BM39="C+",2.5,IF(BM39="C",2,IF(BM39="D+",1.5,IF(BM39="D",1,0)))))))</f>
        <v>0</v>
      </c>
      <c r="BO39" s="15" t="str">
        <f t="shared" si="27"/>
        <v>0.0</v>
      </c>
      <c r="BP39" s="19">
        <v>2</v>
      </c>
      <c r="BQ39" s="68"/>
      <c r="BR39" s="28"/>
      <c r="BS39" s="26"/>
      <c r="BT39" s="27"/>
      <c r="BU39" s="82"/>
      <c r="BV39" s="82">
        <f t="shared" si="97"/>
        <v>0</v>
      </c>
      <c r="BW39" s="21">
        <f t="shared" ref="BW39:BW43" si="186">ROUND(MAX((BR39*0.4+BS39*0.6),(BR39*0.4+BT39*0.6),(BR39*0.4+BU39*0.6)),1)</f>
        <v>0</v>
      </c>
      <c r="BX39" s="21" t="str">
        <f t="shared" si="29"/>
        <v>0.0</v>
      </c>
      <c r="BY39" s="13" t="str">
        <f t="shared" ref="BY39:BY43" si="187">IF(BW39&gt;=8.5,"A",IF(BW39&gt;=8,"B+",IF(BW39&gt;=7,"B",IF(BW39&gt;=6.5,"C+",IF(BW39&gt;=5.5,"C",IF(BW39&gt;=5,"D+",IF(BW39&gt;=4,"D","F")))))))</f>
        <v>F</v>
      </c>
      <c r="BZ39" s="18">
        <f t="shared" ref="BZ39:BZ43" si="188">IF(BY39="A",4,IF(BY39="B+",3.5,IF(BY39="B",3,IF(BY39="C+",2.5,IF(BY39="C",2,IF(BY39="D+",1.5,IF(BY39="D",1,0)))))))</f>
        <v>0</v>
      </c>
      <c r="CA39" s="15" t="str">
        <f t="shared" si="32"/>
        <v>0.0</v>
      </c>
      <c r="CB39" s="19">
        <v>3</v>
      </c>
      <c r="CC39" s="68"/>
      <c r="CD39" s="28"/>
      <c r="CE39" s="26"/>
      <c r="CF39" s="27"/>
      <c r="CG39" s="82"/>
      <c r="CH39" s="82">
        <f t="shared" si="98"/>
        <v>0</v>
      </c>
      <c r="CI39" s="21">
        <f t="shared" ref="CI39:CI43" si="189">ROUND(MAX((CD39*0.4+CE39*0.6),(CD39*0.4+CF39*0.6),(CD39*0.4+CG39*0.6)),1)</f>
        <v>0</v>
      </c>
      <c r="CJ39" s="21" t="str">
        <f t="shared" si="34"/>
        <v>0.0</v>
      </c>
      <c r="CK39" s="13" t="str">
        <f t="shared" ref="CK39:CK43" si="190">IF(CI39&gt;=8.5,"A",IF(CI39&gt;=8,"B+",IF(CI39&gt;=7,"B",IF(CI39&gt;=6.5,"C+",IF(CI39&gt;=5.5,"C",IF(CI39&gt;=5,"D+",IF(CI39&gt;=4,"D","F")))))))</f>
        <v>F</v>
      </c>
      <c r="CL39" s="18">
        <f t="shared" ref="CL39:CL43" si="191">IF(CK39="A",4,IF(CK39="B+",3.5,IF(CK39="B",3,IF(CK39="C+",2.5,IF(CK39="C",2,IF(CK39="D+",1.5,IF(CK39="D",1,0)))))))</f>
        <v>0</v>
      </c>
      <c r="CM39" s="15" t="str">
        <f t="shared" si="37"/>
        <v>0.0</v>
      </c>
      <c r="CN39" s="19">
        <v>3</v>
      </c>
      <c r="CO39" s="68"/>
      <c r="CP39" s="69">
        <f t="shared" si="38"/>
        <v>17</v>
      </c>
      <c r="CQ39" s="22">
        <f t="shared" si="39"/>
        <v>0</v>
      </c>
      <c r="CR39" s="24" t="str">
        <f t="shared" si="40"/>
        <v>0.00</v>
      </c>
      <c r="CS39" s="22">
        <f t="shared" si="41"/>
        <v>0</v>
      </c>
      <c r="CT39" s="24" t="str">
        <f t="shared" si="42"/>
        <v>0.00</v>
      </c>
      <c r="CU39" s="77" t="str">
        <f t="shared" si="43"/>
        <v>Cảnh báo KQHT</v>
      </c>
      <c r="CV39" s="77">
        <f t="shared" si="44"/>
        <v>0</v>
      </c>
      <c r="CW39" s="22" t="e">
        <f t="shared" si="99"/>
        <v>#DIV/0!</v>
      </c>
      <c r="CX39" s="77" t="e">
        <f t="shared" si="45"/>
        <v>#DIV/0!</v>
      </c>
      <c r="CY39" s="22" t="e">
        <f t="shared" si="100"/>
        <v>#DIV/0!</v>
      </c>
      <c r="CZ39" s="77" t="e">
        <f t="shared" si="46"/>
        <v>#DIV/0!</v>
      </c>
      <c r="DA39" s="28"/>
      <c r="DB39" s="26"/>
      <c r="DC39" s="27"/>
      <c r="DD39" s="82"/>
      <c r="DE39" s="82">
        <f t="shared" si="101"/>
        <v>0</v>
      </c>
      <c r="DF39" s="21">
        <f t="shared" si="102"/>
        <v>0</v>
      </c>
      <c r="DG39" s="21" t="str">
        <f t="shared" si="103"/>
        <v>0.0</v>
      </c>
      <c r="DH39" s="13" t="str">
        <f t="shared" si="104"/>
        <v>F</v>
      </c>
      <c r="DI39" s="18">
        <f t="shared" si="105"/>
        <v>0</v>
      </c>
      <c r="DJ39" s="15" t="str">
        <f t="shared" si="106"/>
        <v>0.0</v>
      </c>
      <c r="DK39" s="19">
        <v>1.5</v>
      </c>
      <c r="DL39" s="68">
        <v>1.5</v>
      </c>
      <c r="DM39" s="28"/>
      <c r="DN39" s="26"/>
      <c r="DO39" s="27"/>
      <c r="DP39" s="82"/>
      <c r="DQ39" s="82">
        <f t="shared" si="107"/>
        <v>0</v>
      </c>
      <c r="DR39" s="21">
        <f t="shared" si="108"/>
        <v>0</v>
      </c>
      <c r="DS39" s="21" t="str">
        <f t="shared" si="109"/>
        <v>0.0</v>
      </c>
      <c r="DT39" s="13" t="str">
        <f t="shared" si="110"/>
        <v>F</v>
      </c>
      <c r="DU39" s="18">
        <f t="shared" si="111"/>
        <v>0</v>
      </c>
      <c r="DV39" s="15" t="str">
        <f t="shared" si="112"/>
        <v>0.0</v>
      </c>
      <c r="DW39" s="19">
        <v>1.5</v>
      </c>
      <c r="DX39" s="68">
        <v>1.5</v>
      </c>
      <c r="DY39" s="21">
        <f t="shared" si="113"/>
        <v>0</v>
      </c>
      <c r="DZ39" s="21" t="str">
        <f t="shared" si="114"/>
        <v>0.0</v>
      </c>
      <c r="EA39" s="13" t="str">
        <f t="shared" si="115"/>
        <v>F</v>
      </c>
      <c r="EB39" s="18">
        <f t="shared" si="116"/>
        <v>0</v>
      </c>
      <c r="EC39" s="18" t="str">
        <f t="shared" si="117"/>
        <v>0.0</v>
      </c>
      <c r="ED39" s="19">
        <v>3</v>
      </c>
      <c r="EE39" s="152">
        <v>3</v>
      </c>
      <c r="EF39" s="20"/>
      <c r="EG39" s="20"/>
      <c r="EH39" s="27"/>
      <c r="EI39" s="82"/>
      <c r="EJ39" s="82">
        <f t="shared" si="118"/>
        <v>0</v>
      </c>
      <c r="EK39" s="21">
        <f t="shared" si="119"/>
        <v>0</v>
      </c>
      <c r="EL39" s="21" t="str">
        <f t="shared" si="120"/>
        <v>0.0</v>
      </c>
      <c r="EM39" s="13" t="str">
        <f t="shared" si="121"/>
        <v>F</v>
      </c>
      <c r="EN39" s="18">
        <f t="shared" si="122"/>
        <v>0</v>
      </c>
      <c r="EO39" s="15" t="str">
        <f t="shared" si="123"/>
        <v>0.0</v>
      </c>
      <c r="EP39" s="19">
        <v>3</v>
      </c>
      <c r="EQ39" s="68">
        <v>3</v>
      </c>
      <c r="ER39" s="70"/>
      <c r="ES39" s="16"/>
      <c r="ET39" s="17"/>
      <c r="EU39" s="82"/>
      <c r="EV39" s="82">
        <f t="shared" si="124"/>
        <v>0</v>
      </c>
      <c r="EW39" s="21">
        <f t="shared" si="125"/>
        <v>0</v>
      </c>
      <c r="EX39" s="21" t="str">
        <f t="shared" si="126"/>
        <v>0.0</v>
      </c>
      <c r="EY39" s="13" t="str">
        <f t="shared" si="127"/>
        <v>F</v>
      </c>
      <c r="EZ39" s="18">
        <f t="shared" si="128"/>
        <v>0</v>
      </c>
      <c r="FA39" s="15" t="str">
        <f t="shared" si="129"/>
        <v>0.0</v>
      </c>
      <c r="FB39" s="19">
        <v>3</v>
      </c>
      <c r="FC39" s="68">
        <v>3</v>
      </c>
      <c r="FD39" s="70"/>
      <c r="FE39" s="16"/>
      <c r="FF39" s="17"/>
      <c r="FG39" s="82"/>
      <c r="FH39" s="82">
        <f t="shared" si="130"/>
        <v>0</v>
      </c>
      <c r="FI39" s="21">
        <f t="shared" si="131"/>
        <v>0</v>
      </c>
      <c r="FJ39" s="21" t="str">
        <f t="shared" si="132"/>
        <v>0.0</v>
      </c>
      <c r="FK39" s="13" t="str">
        <f t="shared" si="133"/>
        <v>F</v>
      </c>
      <c r="FL39" s="18">
        <f t="shared" si="134"/>
        <v>0</v>
      </c>
      <c r="FM39" s="15" t="str">
        <f t="shared" si="135"/>
        <v>0.0</v>
      </c>
      <c r="FN39" s="19">
        <v>2</v>
      </c>
      <c r="FO39" s="68">
        <v>2</v>
      </c>
      <c r="FP39" s="70"/>
      <c r="FQ39" s="16"/>
      <c r="FR39" s="17"/>
      <c r="FS39" s="82"/>
      <c r="FT39" s="82">
        <f t="shared" si="136"/>
        <v>0</v>
      </c>
      <c r="FU39" s="21">
        <f t="shared" si="137"/>
        <v>0</v>
      </c>
      <c r="FV39" s="21" t="str">
        <f t="shared" si="138"/>
        <v>0.0</v>
      </c>
      <c r="FW39" s="13" t="str">
        <f t="shared" si="139"/>
        <v>F</v>
      </c>
      <c r="FX39" s="18">
        <f t="shared" si="140"/>
        <v>0</v>
      </c>
      <c r="FY39" s="15" t="str">
        <f t="shared" si="141"/>
        <v>0.0</v>
      </c>
      <c r="FZ39" s="19">
        <v>3</v>
      </c>
      <c r="GA39" s="68">
        <v>3</v>
      </c>
      <c r="GB39" s="28"/>
      <c r="GC39" s="26"/>
      <c r="GD39" s="27"/>
      <c r="GE39" s="82"/>
      <c r="GF39" s="82">
        <f t="shared" si="142"/>
        <v>0</v>
      </c>
      <c r="GG39" s="21">
        <f t="shared" si="143"/>
        <v>0</v>
      </c>
      <c r="GH39" s="21" t="str">
        <f t="shared" si="163"/>
        <v>0.0</v>
      </c>
      <c r="GI39" s="13" t="str">
        <f t="shared" si="144"/>
        <v>F</v>
      </c>
      <c r="GJ39" s="18">
        <f t="shared" si="145"/>
        <v>0</v>
      </c>
      <c r="GK39" s="15" t="str">
        <f t="shared" si="146"/>
        <v>0.0</v>
      </c>
      <c r="GL39" s="19">
        <v>2</v>
      </c>
      <c r="GM39" s="68">
        <v>2</v>
      </c>
      <c r="GN39" s="28"/>
      <c r="GO39" s="26"/>
      <c r="GP39" s="27"/>
      <c r="GQ39" s="27"/>
      <c r="GR39" s="27">
        <f t="shared" si="147"/>
        <v>0</v>
      </c>
      <c r="GS39" s="21">
        <f t="shared" si="148"/>
        <v>0</v>
      </c>
      <c r="GT39" s="21" t="str">
        <f t="shared" si="149"/>
        <v>0.0</v>
      </c>
      <c r="GU39" s="13" t="str">
        <f t="shared" si="150"/>
        <v>F</v>
      </c>
      <c r="GV39" s="18">
        <f t="shared" si="151"/>
        <v>0</v>
      </c>
      <c r="GW39" s="15" t="str">
        <f t="shared" si="152"/>
        <v>0.0</v>
      </c>
      <c r="GX39" s="19">
        <v>2</v>
      </c>
      <c r="GY39" s="68">
        <v>2</v>
      </c>
    </row>
    <row r="40" spans="1:212" s="4" customFormat="1" ht="28.5">
      <c r="A40" s="2"/>
      <c r="B40" s="5"/>
      <c r="C40" s="6"/>
      <c r="D40" s="7"/>
      <c r="E40" s="8"/>
      <c r="F40" s="44"/>
      <c r="G40" s="3"/>
      <c r="H40" s="3"/>
      <c r="I40" s="11"/>
      <c r="J40" s="139"/>
      <c r="K40" s="21" t="str">
        <f t="shared" si="164"/>
        <v>0.0</v>
      </c>
      <c r="L40" s="13" t="str">
        <f t="shared" si="165"/>
        <v>F</v>
      </c>
      <c r="M40" s="14">
        <f t="shared" si="166"/>
        <v>0</v>
      </c>
      <c r="N40" s="15" t="str">
        <f t="shared" si="167"/>
        <v>0.0</v>
      </c>
      <c r="O40" s="19">
        <v>2</v>
      </c>
      <c r="P40" s="12"/>
      <c r="Q40" s="21" t="str">
        <f t="shared" si="168"/>
        <v>0.0</v>
      </c>
      <c r="R40" s="13" t="str">
        <f t="shared" si="169"/>
        <v>F</v>
      </c>
      <c r="S40" s="14">
        <f t="shared" si="170"/>
        <v>0</v>
      </c>
      <c r="T40" s="15" t="str">
        <f t="shared" si="171"/>
        <v>0.0</v>
      </c>
      <c r="U40" s="19">
        <v>3</v>
      </c>
      <c r="V40" s="28"/>
      <c r="W40" s="26"/>
      <c r="X40" s="27"/>
      <c r="Y40" s="82"/>
      <c r="Z40" s="82">
        <f t="shared" si="93"/>
        <v>0</v>
      </c>
      <c r="AA40" s="21">
        <f t="shared" si="172"/>
        <v>0</v>
      </c>
      <c r="AB40" s="21" t="str">
        <f t="shared" si="173"/>
        <v>0.0</v>
      </c>
      <c r="AC40" s="13" t="str">
        <f t="shared" si="174"/>
        <v>F</v>
      </c>
      <c r="AD40" s="18">
        <f t="shared" si="175"/>
        <v>0</v>
      </c>
      <c r="AE40" s="15" t="str">
        <f t="shared" si="176"/>
        <v>0.0</v>
      </c>
      <c r="AF40" s="19">
        <v>4</v>
      </c>
      <c r="AG40" s="68"/>
      <c r="AH40" s="28"/>
      <c r="AI40" s="26"/>
      <c r="AJ40" s="27"/>
      <c r="AK40" s="82"/>
      <c r="AL40" s="82">
        <f t="shared" si="94"/>
        <v>0</v>
      </c>
      <c r="AM40" s="21">
        <f t="shared" si="177"/>
        <v>0</v>
      </c>
      <c r="AN40" s="21" t="str">
        <f t="shared" si="14"/>
        <v>0.0</v>
      </c>
      <c r="AO40" s="13" t="str">
        <f t="shared" si="178"/>
        <v>F</v>
      </c>
      <c r="AP40" s="18">
        <f t="shared" si="179"/>
        <v>0</v>
      </c>
      <c r="AQ40" s="15" t="str">
        <f t="shared" si="17"/>
        <v>0.0</v>
      </c>
      <c r="AR40" s="19">
        <v>2</v>
      </c>
      <c r="AS40" s="68"/>
      <c r="AT40" s="28"/>
      <c r="AU40" s="26"/>
      <c r="AV40" s="27"/>
      <c r="AW40" s="82"/>
      <c r="AX40" s="82">
        <f t="shared" si="95"/>
        <v>0</v>
      </c>
      <c r="AY40" s="21">
        <f t="shared" si="180"/>
        <v>0</v>
      </c>
      <c r="AZ40" s="21" t="str">
        <f t="shared" si="19"/>
        <v>0.0</v>
      </c>
      <c r="BA40" s="13" t="str">
        <f t="shared" si="181"/>
        <v>F</v>
      </c>
      <c r="BB40" s="18">
        <f t="shared" si="182"/>
        <v>0</v>
      </c>
      <c r="BC40" s="15" t="str">
        <f t="shared" si="22"/>
        <v>0.0</v>
      </c>
      <c r="BD40" s="19">
        <v>3</v>
      </c>
      <c r="BE40" s="68"/>
      <c r="BF40" s="28"/>
      <c r="BG40" s="26"/>
      <c r="BH40" s="27"/>
      <c r="BI40" s="82"/>
      <c r="BJ40" s="82">
        <f t="shared" si="96"/>
        <v>0</v>
      </c>
      <c r="BK40" s="21">
        <f t="shared" si="183"/>
        <v>0</v>
      </c>
      <c r="BL40" s="21" t="str">
        <f t="shared" si="24"/>
        <v>0.0</v>
      </c>
      <c r="BM40" s="13" t="str">
        <f t="shared" si="184"/>
        <v>F</v>
      </c>
      <c r="BN40" s="18">
        <f t="shared" si="185"/>
        <v>0</v>
      </c>
      <c r="BO40" s="15" t="str">
        <f t="shared" si="27"/>
        <v>0.0</v>
      </c>
      <c r="BP40" s="19">
        <v>2</v>
      </c>
      <c r="BQ40" s="68"/>
      <c r="BR40" s="28"/>
      <c r="BS40" s="26"/>
      <c r="BT40" s="27"/>
      <c r="BU40" s="82"/>
      <c r="BV40" s="82">
        <f t="shared" si="97"/>
        <v>0</v>
      </c>
      <c r="BW40" s="21">
        <f t="shared" si="186"/>
        <v>0</v>
      </c>
      <c r="BX40" s="21" t="str">
        <f t="shared" si="29"/>
        <v>0.0</v>
      </c>
      <c r="BY40" s="13" t="str">
        <f t="shared" si="187"/>
        <v>F</v>
      </c>
      <c r="BZ40" s="18">
        <f t="shared" si="188"/>
        <v>0</v>
      </c>
      <c r="CA40" s="15" t="str">
        <f t="shared" si="32"/>
        <v>0.0</v>
      </c>
      <c r="CB40" s="19">
        <v>3</v>
      </c>
      <c r="CC40" s="68"/>
      <c r="CD40" s="28"/>
      <c r="CE40" s="26"/>
      <c r="CF40" s="27"/>
      <c r="CG40" s="82"/>
      <c r="CH40" s="82">
        <f t="shared" si="98"/>
        <v>0</v>
      </c>
      <c r="CI40" s="21">
        <f t="shared" si="189"/>
        <v>0</v>
      </c>
      <c r="CJ40" s="21" t="str">
        <f t="shared" si="34"/>
        <v>0.0</v>
      </c>
      <c r="CK40" s="13" t="str">
        <f t="shared" si="190"/>
        <v>F</v>
      </c>
      <c r="CL40" s="18">
        <f t="shared" si="191"/>
        <v>0</v>
      </c>
      <c r="CM40" s="15" t="str">
        <f t="shared" si="37"/>
        <v>0.0</v>
      </c>
      <c r="CN40" s="19">
        <v>3</v>
      </c>
      <c r="CO40" s="68"/>
      <c r="CP40" s="69">
        <f t="shared" si="38"/>
        <v>17</v>
      </c>
      <c r="CQ40" s="22">
        <f t="shared" si="39"/>
        <v>0</v>
      </c>
      <c r="CR40" s="24" t="str">
        <f t="shared" si="40"/>
        <v>0.00</v>
      </c>
      <c r="CS40" s="22">
        <f t="shared" si="41"/>
        <v>0</v>
      </c>
      <c r="CT40" s="24" t="str">
        <f t="shared" si="42"/>
        <v>0.00</v>
      </c>
      <c r="CU40" s="77" t="str">
        <f t="shared" si="43"/>
        <v>Cảnh báo KQHT</v>
      </c>
      <c r="CV40" s="77">
        <f t="shared" si="44"/>
        <v>0</v>
      </c>
      <c r="CW40" s="22" t="e">
        <f t="shared" si="99"/>
        <v>#DIV/0!</v>
      </c>
      <c r="CX40" s="77" t="e">
        <f t="shared" si="45"/>
        <v>#DIV/0!</v>
      </c>
      <c r="CY40" s="22" t="e">
        <f t="shared" si="100"/>
        <v>#DIV/0!</v>
      </c>
      <c r="CZ40" s="77" t="e">
        <f t="shared" si="46"/>
        <v>#DIV/0!</v>
      </c>
      <c r="DA40" s="28"/>
      <c r="DB40" s="26"/>
      <c r="DC40" s="27"/>
      <c r="DD40" s="82"/>
      <c r="DE40" s="82">
        <f t="shared" si="101"/>
        <v>0</v>
      </c>
      <c r="DF40" s="21">
        <f t="shared" si="102"/>
        <v>0</v>
      </c>
      <c r="DG40" s="21" t="str">
        <f t="shared" si="103"/>
        <v>0.0</v>
      </c>
      <c r="DH40" s="13" t="str">
        <f t="shared" si="104"/>
        <v>F</v>
      </c>
      <c r="DI40" s="18">
        <f t="shared" si="105"/>
        <v>0</v>
      </c>
      <c r="DJ40" s="15" t="str">
        <f t="shared" si="106"/>
        <v>0.0</v>
      </c>
      <c r="DK40" s="19">
        <v>1.5</v>
      </c>
      <c r="DL40" s="68">
        <v>1.5</v>
      </c>
      <c r="DM40" s="28"/>
      <c r="DN40" s="26"/>
      <c r="DO40" s="27"/>
      <c r="DP40" s="82"/>
      <c r="DQ40" s="82">
        <f t="shared" si="107"/>
        <v>0</v>
      </c>
      <c r="DR40" s="21">
        <f t="shared" si="108"/>
        <v>0</v>
      </c>
      <c r="DS40" s="21" t="str">
        <f t="shared" si="109"/>
        <v>0.0</v>
      </c>
      <c r="DT40" s="13" t="str">
        <f t="shared" si="110"/>
        <v>F</v>
      </c>
      <c r="DU40" s="18">
        <f t="shared" si="111"/>
        <v>0</v>
      </c>
      <c r="DV40" s="15" t="str">
        <f t="shared" si="112"/>
        <v>0.0</v>
      </c>
      <c r="DW40" s="19">
        <v>1.5</v>
      </c>
      <c r="DX40" s="68">
        <v>1.5</v>
      </c>
      <c r="DY40" s="21">
        <f t="shared" si="113"/>
        <v>0</v>
      </c>
      <c r="DZ40" s="21" t="str">
        <f t="shared" si="114"/>
        <v>0.0</v>
      </c>
      <c r="EA40" s="13" t="str">
        <f t="shared" si="115"/>
        <v>F</v>
      </c>
      <c r="EB40" s="18">
        <f t="shared" si="116"/>
        <v>0</v>
      </c>
      <c r="EC40" s="18" t="str">
        <f t="shared" si="117"/>
        <v>0.0</v>
      </c>
      <c r="ED40" s="19">
        <v>3</v>
      </c>
      <c r="EE40" s="152">
        <v>3</v>
      </c>
      <c r="EF40" s="20"/>
      <c r="EG40" s="20"/>
      <c r="EH40" s="27"/>
      <c r="EI40" s="82"/>
      <c r="EJ40" s="82">
        <f t="shared" si="118"/>
        <v>0</v>
      </c>
      <c r="EK40" s="21">
        <f t="shared" si="119"/>
        <v>0</v>
      </c>
      <c r="EL40" s="21" t="str">
        <f t="shared" si="120"/>
        <v>0.0</v>
      </c>
      <c r="EM40" s="13" t="str">
        <f t="shared" si="121"/>
        <v>F</v>
      </c>
      <c r="EN40" s="18">
        <f t="shared" si="122"/>
        <v>0</v>
      </c>
      <c r="EO40" s="15" t="str">
        <f t="shared" si="123"/>
        <v>0.0</v>
      </c>
      <c r="EP40" s="19">
        <v>3</v>
      </c>
      <c r="EQ40" s="68">
        <v>3</v>
      </c>
      <c r="ER40" s="70"/>
      <c r="ES40" s="16"/>
      <c r="ET40" s="17"/>
      <c r="EU40" s="82"/>
      <c r="EV40" s="82">
        <f t="shared" si="124"/>
        <v>0</v>
      </c>
      <c r="EW40" s="21">
        <f t="shared" si="125"/>
        <v>0</v>
      </c>
      <c r="EX40" s="21" t="str">
        <f t="shared" si="126"/>
        <v>0.0</v>
      </c>
      <c r="EY40" s="13" t="str">
        <f t="shared" si="127"/>
        <v>F</v>
      </c>
      <c r="EZ40" s="18">
        <f t="shared" si="128"/>
        <v>0</v>
      </c>
      <c r="FA40" s="15" t="str">
        <f t="shared" si="129"/>
        <v>0.0</v>
      </c>
      <c r="FB40" s="19">
        <v>3</v>
      </c>
      <c r="FC40" s="68">
        <v>3</v>
      </c>
      <c r="FD40" s="70"/>
      <c r="FE40" s="16"/>
      <c r="FF40" s="17"/>
      <c r="FG40" s="82"/>
      <c r="FH40" s="82">
        <f t="shared" si="130"/>
        <v>0</v>
      </c>
      <c r="FI40" s="21">
        <f t="shared" si="131"/>
        <v>0</v>
      </c>
      <c r="FJ40" s="21" t="str">
        <f t="shared" si="132"/>
        <v>0.0</v>
      </c>
      <c r="FK40" s="13" t="str">
        <f t="shared" si="133"/>
        <v>F</v>
      </c>
      <c r="FL40" s="18">
        <f t="shared" si="134"/>
        <v>0</v>
      </c>
      <c r="FM40" s="15" t="str">
        <f t="shared" si="135"/>
        <v>0.0</v>
      </c>
      <c r="FN40" s="19">
        <v>2</v>
      </c>
      <c r="FO40" s="68">
        <v>2</v>
      </c>
      <c r="FP40" s="70"/>
      <c r="FQ40" s="16"/>
      <c r="FR40" s="17"/>
      <c r="FS40" s="82"/>
      <c r="FT40" s="82">
        <f t="shared" si="136"/>
        <v>0</v>
      </c>
      <c r="FU40" s="21">
        <f t="shared" si="137"/>
        <v>0</v>
      </c>
      <c r="FV40" s="21" t="str">
        <f t="shared" si="138"/>
        <v>0.0</v>
      </c>
      <c r="FW40" s="13" t="str">
        <f t="shared" si="139"/>
        <v>F</v>
      </c>
      <c r="FX40" s="18">
        <f t="shared" si="140"/>
        <v>0</v>
      </c>
      <c r="FY40" s="15" t="str">
        <f t="shared" si="141"/>
        <v>0.0</v>
      </c>
      <c r="FZ40" s="19">
        <v>3</v>
      </c>
      <c r="GA40" s="68">
        <v>3</v>
      </c>
      <c r="GB40" s="28"/>
      <c r="GC40" s="26"/>
      <c r="GD40" s="27"/>
      <c r="GE40" s="82"/>
      <c r="GF40" s="82">
        <f t="shared" si="142"/>
        <v>0</v>
      </c>
      <c r="GG40" s="21">
        <f t="shared" si="143"/>
        <v>0</v>
      </c>
      <c r="GH40" s="21" t="str">
        <f t="shared" si="163"/>
        <v>0.0</v>
      </c>
      <c r="GI40" s="13" t="str">
        <f t="shared" si="144"/>
        <v>F</v>
      </c>
      <c r="GJ40" s="18">
        <f t="shared" si="145"/>
        <v>0</v>
      </c>
      <c r="GK40" s="15" t="str">
        <f t="shared" si="146"/>
        <v>0.0</v>
      </c>
      <c r="GL40" s="19">
        <v>2</v>
      </c>
      <c r="GM40" s="68">
        <v>2</v>
      </c>
      <c r="GN40" s="28"/>
      <c r="GO40" s="26"/>
      <c r="GP40" s="27"/>
      <c r="GQ40" s="27"/>
      <c r="GR40" s="27">
        <f t="shared" si="147"/>
        <v>0</v>
      </c>
      <c r="GS40" s="21">
        <f t="shared" si="148"/>
        <v>0</v>
      </c>
      <c r="GT40" s="21" t="str">
        <f t="shared" si="149"/>
        <v>0.0</v>
      </c>
      <c r="GU40" s="13" t="str">
        <f t="shared" si="150"/>
        <v>F</v>
      </c>
      <c r="GV40" s="18">
        <f t="shared" si="151"/>
        <v>0</v>
      </c>
      <c r="GW40" s="15" t="str">
        <f t="shared" si="152"/>
        <v>0.0</v>
      </c>
      <c r="GX40" s="19">
        <v>2</v>
      </c>
      <c r="GY40" s="68">
        <v>2</v>
      </c>
    </row>
    <row r="41" spans="1:212" s="4" customFormat="1" ht="28.5">
      <c r="A41" s="2"/>
      <c r="B41" s="5"/>
      <c r="C41" s="6"/>
      <c r="D41" s="7"/>
      <c r="E41" s="8"/>
      <c r="F41" s="44"/>
      <c r="G41" s="3"/>
      <c r="H41" s="3"/>
      <c r="I41" s="11"/>
      <c r="J41" s="139"/>
      <c r="K41" s="21" t="str">
        <f t="shared" si="164"/>
        <v>0.0</v>
      </c>
      <c r="L41" s="13" t="str">
        <f t="shared" si="165"/>
        <v>F</v>
      </c>
      <c r="M41" s="14">
        <f t="shared" si="166"/>
        <v>0</v>
      </c>
      <c r="N41" s="15" t="str">
        <f t="shared" si="167"/>
        <v>0.0</v>
      </c>
      <c r="O41" s="19">
        <v>2</v>
      </c>
      <c r="P41" s="12"/>
      <c r="Q41" s="21" t="str">
        <f t="shared" si="168"/>
        <v>0.0</v>
      </c>
      <c r="R41" s="13" t="str">
        <f t="shared" si="169"/>
        <v>F</v>
      </c>
      <c r="S41" s="14">
        <f t="shared" si="170"/>
        <v>0</v>
      </c>
      <c r="T41" s="15" t="str">
        <f t="shared" si="171"/>
        <v>0.0</v>
      </c>
      <c r="U41" s="19">
        <v>3</v>
      </c>
      <c r="V41" s="28"/>
      <c r="W41" s="26"/>
      <c r="X41" s="27"/>
      <c r="Y41" s="82"/>
      <c r="Z41" s="82">
        <f t="shared" si="93"/>
        <v>0</v>
      </c>
      <c r="AA41" s="21">
        <f t="shared" si="172"/>
        <v>0</v>
      </c>
      <c r="AB41" s="21" t="str">
        <f t="shared" si="173"/>
        <v>0.0</v>
      </c>
      <c r="AC41" s="13" t="str">
        <f t="shared" si="174"/>
        <v>F</v>
      </c>
      <c r="AD41" s="18">
        <f t="shared" si="175"/>
        <v>0</v>
      </c>
      <c r="AE41" s="15" t="str">
        <f t="shared" si="176"/>
        <v>0.0</v>
      </c>
      <c r="AF41" s="19">
        <v>4</v>
      </c>
      <c r="AG41" s="68"/>
      <c r="AH41" s="28"/>
      <c r="AI41" s="26"/>
      <c r="AJ41" s="27"/>
      <c r="AK41" s="82"/>
      <c r="AL41" s="82">
        <f t="shared" si="94"/>
        <v>0</v>
      </c>
      <c r="AM41" s="21">
        <f t="shared" si="177"/>
        <v>0</v>
      </c>
      <c r="AN41" s="21" t="str">
        <f t="shared" si="14"/>
        <v>0.0</v>
      </c>
      <c r="AO41" s="13" t="str">
        <f t="shared" si="178"/>
        <v>F</v>
      </c>
      <c r="AP41" s="18">
        <f t="shared" si="179"/>
        <v>0</v>
      </c>
      <c r="AQ41" s="15" t="str">
        <f t="shared" si="17"/>
        <v>0.0</v>
      </c>
      <c r="AR41" s="19">
        <v>2</v>
      </c>
      <c r="AS41" s="68"/>
      <c r="AT41" s="28"/>
      <c r="AU41" s="26"/>
      <c r="AV41" s="27"/>
      <c r="AW41" s="82"/>
      <c r="AX41" s="82">
        <f t="shared" si="95"/>
        <v>0</v>
      </c>
      <c r="AY41" s="21">
        <f t="shared" si="180"/>
        <v>0</v>
      </c>
      <c r="AZ41" s="21" t="str">
        <f t="shared" si="19"/>
        <v>0.0</v>
      </c>
      <c r="BA41" s="13" t="str">
        <f t="shared" si="181"/>
        <v>F</v>
      </c>
      <c r="BB41" s="18">
        <f t="shared" si="182"/>
        <v>0</v>
      </c>
      <c r="BC41" s="15" t="str">
        <f t="shared" si="22"/>
        <v>0.0</v>
      </c>
      <c r="BD41" s="19">
        <v>3</v>
      </c>
      <c r="BE41" s="68"/>
      <c r="BF41" s="28"/>
      <c r="BG41" s="26"/>
      <c r="BH41" s="27"/>
      <c r="BI41" s="82"/>
      <c r="BJ41" s="82">
        <f t="shared" si="96"/>
        <v>0</v>
      </c>
      <c r="BK41" s="21">
        <f t="shared" si="183"/>
        <v>0</v>
      </c>
      <c r="BL41" s="21" t="str">
        <f t="shared" si="24"/>
        <v>0.0</v>
      </c>
      <c r="BM41" s="13" t="str">
        <f t="shared" si="184"/>
        <v>F</v>
      </c>
      <c r="BN41" s="18">
        <f t="shared" si="185"/>
        <v>0</v>
      </c>
      <c r="BO41" s="15" t="str">
        <f t="shared" si="27"/>
        <v>0.0</v>
      </c>
      <c r="BP41" s="19">
        <v>2</v>
      </c>
      <c r="BQ41" s="68"/>
      <c r="BR41" s="28"/>
      <c r="BS41" s="26"/>
      <c r="BT41" s="27"/>
      <c r="BU41" s="82"/>
      <c r="BV41" s="82">
        <f t="shared" si="97"/>
        <v>0</v>
      </c>
      <c r="BW41" s="21">
        <f t="shared" si="186"/>
        <v>0</v>
      </c>
      <c r="BX41" s="21" t="str">
        <f t="shared" si="29"/>
        <v>0.0</v>
      </c>
      <c r="BY41" s="13" t="str">
        <f t="shared" si="187"/>
        <v>F</v>
      </c>
      <c r="BZ41" s="18">
        <f t="shared" si="188"/>
        <v>0</v>
      </c>
      <c r="CA41" s="15" t="str">
        <f t="shared" si="32"/>
        <v>0.0</v>
      </c>
      <c r="CB41" s="19">
        <v>3</v>
      </c>
      <c r="CC41" s="68"/>
      <c r="CD41" s="28"/>
      <c r="CE41" s="26"/>
      <c r="CF41" s="27"/>
      <c r="CG41" s="82"/>
      <c r="CH41" s="82">
        <f t="shared" si="98"/>
        <v>0</v>
      </c>
      <c r="CI41" s="21">
        <f t="shared" si="189"/>
        <v>0</v>
      </c>
      <c r="CJ41" s="21" t="str">
        <f t="shared" si="34"/>
        <v>0.0</v>
      </c>
      <c r="CK41" s="13" t="str">
        <f t="shared" si="190"/>
        <v>F</v>
      </c>
      <c r="CL41" s="18">
        <f t="shared" si="191"/>
        <v>0</v>
      </c>
      <c r="CM41" s="15" t="str">
        <f t="shared" si="37"/>
        <v>0.0</v>
      </c>
      <c r="CN41" s="19">
        <v>3</v>
      </c>
      <c r="CO41" s="68"/>
      <c r="CP41" s="69">
        <f t="shared" si="38"/>
        <v>17</v>
      </c>
      <c r="CQ41" s="22">
        <f t="shared" si="39"/>
        <v>0</v>
      </c>
      <c r="CR41" s="24" t="str">
        <f t="shared" si="40"/>
        <v>0.00</v>
      </c>
      <c r="CS41" s="22">
        <f t="shared" si="41"/>
        <v>0</v>
      </c>
      <c r="CT41" s="24" t="str">
        <f t="shared" si="42"/>
        <v>0.00</v>
      </c>
      <c r="CU41" s="77" t="str">
        <f t="shared" si="43"/>
        <v>Cảnh báo KQHT</v>
      </c>
      <c r="CV41" s="77">
        <f t="shared" si="44"/>
        <v>0</v>
      </c>
      <c r="CW41" s="22" t="e">
        <f t="shared" si="99"/>
        <v>#DIV/0!</v>
      </c>
      <c r="CX41" s="77" t="e">
        <f t="shared" si="45"/>
        <v>#DIV/0!</v>
      </c>
      <c r="CY41" s="22" t="e">
        <f t="shared" si="100"/>
        <v>#DIV/0!</v>
      </c>
      <c r="CZ41" s="77" t="e">
        <f t="shared" si="46"/>
        <v>#DIV/0!</v>
      </c>
      <c r="DA41" s="28"/>
      <c r="DB41" s="26"/>
      <c r="DC41" s="27"/>
      <c r="DD41" s="82"/>
      <c r="DE41" s="82">
        <f t="shared" si="101"/>
        <v>0</v>
      </c>
      <c r="DF41" s="21">
        <f t="shared" si="102"/>
        <v>0</v>
      </c>
      <c r="DG41" s="21" t="str">
        <f t="shared" si="103"/>
        <v>0.0</v>
      </c>
      <c r="DH41" s="13" t="str">
        <f t="shared" si="104"/>
        <v>F</v>
      </c>
      <c r="DI41" s="18">
        <f t="shared" si="105"/>
        <v>0</v>
      </c>
      <c r="DJ41" s="15" t="str">
        <f t="shared" si="106"/>
        <v>0.0</v>
      </c>
      <c r="DK41" s="19">
        <v>1.5</v>
      </c>
      <c r="DL41" s="68">
        <v>1.5</v>
      </c>
      <c r="DM41" s="28"/>
      <c r="DN41" s="26"/>
      <c r="DO41" s="27"/>
      <c r="DP41" s="82"/>
      <c r="DQ41" s="82">
        <f t="shared" si="107"/>
        <v>0</v>
      </c>
      <c r="DR41" s="21">
        <f t="shared" si="108"/>
        <v>0</v>
      </c>
      <c r="DS41" s="21" t="str">
        <f t="shared" si="109"/>
        <v>0.0</v>
      </c>
      <c r="DT41" s="13" t="str">
        <f t="shared" si="110"/>
        <v>F</v>
      </c>
      <c r="DU41" s="18">
        <f t="shared" si="111"/>
        <v>0</v>
      </c>
      <c r="DV41" s="15" t="str">
        <f t="shared" si="112"/>
        <v>0.0</v>
      </c>
      <c r="DW41" s="19">
        <v>1.5</v>
      </c>
      <c r="DX41" s="68">
        <v>1.5</v>
      </c>
      <c r="DY41" s="21">
        <f t="shared" si="113"/>
        <v>0</v>
      </c>
      <c r="DZ41" s="21" t="str">
        <f t="shared" si="114"/>
        <v>0.0</v>
      </c>
      <c r="EA41" s="13" t="str">
        <f t="shared" si="115"/>
        <v>F</v>
      </c>
      <c r="EB41" s="18">
        <f t="shared" si="116"/>
        <v>0</v>
      </c>
      <c r="EC41" s="18" t="str">
        <f t="shared" si="117"/>
        <v>0.0</v>
      </c>
      <c r="ED41" s="19">
        <v>3</v>
      </c>
      <c r="EE41" s="152">
        <v>3</v>
      </c>
      <c r="EF41" s="20"/>
      <c r="EG41" s="20"/>
      <c r="EH41" s="27"/>
      <c r="EI41" s="82"/>
      <c r="EJ41" s="82">
        <f t="shared" si="118"/>
        <v>0</v>
      </c>
      <c r="EK41" s="21">
        <f t="shared" si="119"/>
        <v>0</v>
      </c>
      <c r="EL41" s="21" t="str">
        <f t="shared" si="120"/>
        <v>0.0</v>
      </c>
      <c r="EM41" s="13" t="str">
        <f t="shared" si="121"/>
        <v>F</v>
      </c>
      <c r="EN41" s="18">
        <f t="shared" si="122"/>
        <v>0</v>
      </c>
      <c r="EO41" s="15" t="str">
        <f t="shared" si="123"/>
        <v>0.0</v>
      </c>
      <c r="EP41" s="19">
        <v>3</v>
      </c>
      <c r="EQ41" s="68">
        <v>3</v>
      </c>
      <c r="ER41" s="70"/>
      <c r="ES41" s="16"/>
      <c r="ET41" s="17"/>
      <c r="EU41" s="82"/>
      <c r="EV41" s="82">
        <f t="shared" si="124"/>
        <v>0</v>
      </c>
      <c r="EW41" s="21">
        <f t="shared" si="125"/>
        <v>0</v>
      </c>
      <c r="EX41" s="21" t="str">
        <f t="shared" si="126"/>
        <v>0.0</v>
      </c>
      <c r="EY41" s="13" t="str">
        <f t="shared" si="127"/>
        <v>F</v>
      </c>
      <c r="EZ41" s="18">
        <f t="shared" si="128"/>
        <v>0</v>
      </c>
      <c r="FA41" s="15" t="str">
        <f t="shared" si="129"/>
        <v>0.0</v>
      </c>
      <c r="FB41" s="19">
        <v>3</v>
      </c>
      <c r="FC41" s="68">
        <v>3</v>
      </c>
      <c r="FD41" s="70"/>
      <c r="FE41" s="16"/>
      <c r="FF41" s="17"/>
      <c r="FG41" s="82"/>
      <c r="FH41" s="82">
        <f t="shared" si="130"/>
        <v>0</v>
      </c>
      <c r="FI41" s="21">
        <f t="shared" si="131"/>
        <v>0</v>
      </c>
      <c r="FJ41" s="21" t="str">
        <f t="shared" si="132"/>
        <v>0.0</v>
      </c>
      <c r="FK41" s="13" t="str">
        <f t="shared" si="133"/>
        <v>F</v>
      </c>
      <c r="FL41" s="18">
        <f t="shared" si="134"/>
        <v>0</v>
      </c>
      <c r="FM41" s="15" t="str">
        <f t="shared" si="135"/>
        <v>0.0</v>
      </c>
      <c r="FN41" s="19">
        <v>2</v>
      </c>
      <c r="FO41" s="68">
        <v>2</v>
      </c>
      <c r="FP41" s="70"/>
      <c r="FQ41" s="16"/>
      <c r="FR41" s="17"/>
      <c r="FS41" s="82"/>
      <c r="FT41" s="82">
        <f t="shared" si="136"/>
        <v>0</v>
      </c>
      <c r="FU41" s="21">
        <f t="shared" si="137"/>
        <v>0</v>
      </c>
      <c r="FV41" s="21" t="str">
        <f t="shared" si="138"/>
        <v>0.0</v>
      </c>
      <c r="FW41" s="13" t="str">
        <f t="shared" si="139"/>
        <v>F</v>
      </c>
      <c r="FX41" s="18">
        <f t="shared" si="140"/>
        <v>0</v>
      </c>
      <c r="FY41" s="15" t="str">
        <f t="shared" si="141"/>
        <v>0.0</v>
      </c>
      <c r="FZ41" s="19">
        <v>3</v>
      </c>
      <c r="GA41" s="68">
        <v>3</v>
      </c>
      <c r="GB41" s="28"/>
      <c r="GC41" s="26"/>
      <c r="GD41" s="27"/>
      <c r="GE41" s="82"/>
      <c r="GF41" s="82">
        <f t="shared" si="142"/>
        <v>0</v>
      </c>
      <c r="GG41" s="21">
        <f t="shared" si="143"/>
        <v>0</v>
      </c>
      <c r="GH41" s="21" t="str">
        <f t="shared" si="163"/>
        <v>0.0</v>
      </c>
      <c r="GI41" s="13" t="str">
        <f t="shared" si="144"/>
        <v>F</v>
      </c>
      <c r="GJ41" s="18">
        <f t="shared" si="145"/>
        <v>0</v>
      </c>
      <c r="GK41" s="15" t="str">
        <f t="shared" si="146"/>
        <v>0.0</v>
      </c>
      <c r="GL41" s="19">
        <v>2</v>
      </c>
      <c r="GM41" s="68">
        <v>2</v>
      </c>
      <c r="GN41" s="28"/>
      <c r="GO41" s="26"/>
      <c r="GP41" s="27"/>
      <c r="GQ41" s="27"/>
      <c r="GR41" s="27">
        <f t="shared" si="147"/>
        <v>0</v>
      </c>
      <c r="GS41" s="21">
        <f t="shared" si="148"/>
        <v>0</v>
      </c>
      <c r="GT41" s="21" t="str">
        <f t="shared" si="149"/>
        <v>0.0</v>
      </c>
      <c r="GU41" s="13" t="str">
        <f t="shared" si="150"/>
        <v>F</v>
      </c>
      <c r="GV41" s="18">
        <f t="shared" si="151"/>
        <v>0</v>
      </c>
      <c r="GW41" s="15" t="str">
        <f t="shared" si="152"/>
        <v>0.0</v>
      </c>
      <c r="GX41" s="19">
        <v>2</v>
      </c>
      <c r="GY41" s="68">
        <v>2</v>
      </c>
    </row>
    <row r="42" spans="1:212" s="4" customFormat="1" ht="28.5">
      <c r="A42" s="2"/>
      <c r="B42" s="5"/>
      <c r="C42" s="6"/>
      <c r="D42" s="7"/>
      <c r="E42" s="8"/>
      <c r="F42" s="44"/>
      <c r="G42" s="3"/>
      <c r="H42" s="3"/>
      <c r="I42" s="11"/>
      <c r="J42" s="139"/>
      <c r="K42" s="21" t="str">
        <f t="shared" si="164"/>
        <v>0.0</v>
      </c>
      <c r="L42" s="13" t="str">
        <f t="shared" si="165"/>
        <v>F</v>
      </c>
      <c r="M42" s="14">
        <f t="shared" si="166"/>
        <v>0</v>
      </c>
      <c r="N42" s="15" t="str">
        <f t="shared" si="167"/>
        <v>0.0</v>
      </c>
      <c r="O42" s="19">
        <v>2</v>
      </c>
      <c r="P42" s="12"/>
      <c r="Q42" s="21" t="str">
        <f t="shared" si="168"/>
        <v>0.0</v>
      </c>
      <c r="R42" s="13" t="str">
        <f t="shared" si="169"/>
        <v>F</v>
      </c>
      <c r="S42" s="14">
        <f t="shared" si="170"/>
        <v>0</v>
      </c>
      <c r="T42" s="15" t="str">
        <f t="shared" si="171"/>
        <v>0.0</v>
      </c>
      <c r="U42" s="19">
        <v>3</v>
      </c>
      <c r="V42" s="28"/>
      <c r="W42" s="26"/>
      <c r="X42" s="27"/>
      <c r="Y42" s="82"/>
      <c r="Z42" s="82">
        <f t="shared" si="93"/>
        <v>0</v>
      </c>
      <c r="AA42" s="21">
        <f t="shared" si="172"/>
        <v>0</v>
      </c>
      <c r="AB42" s="21" t="str">
        <f t="shared" si="173"/>
        <v>0.0</v>
      </c>
      <c r="AC42" s="13" t="str">
        <f t="shared" si="174"/>
        <v>F</v>
      </c>
      <c r="AD42" s="18">
        <f t="shared" si="175"/>
        <v>0</v>
      </c>
      <c r="AE42" s="15" t="str">
        <f t="shared" si="176"/>
        <v>0.0</v>
      </c>
      <c r="AF42" s="19">
        <v>4</v>
      </c>
      <c r="AG42" s="68"/>
      <c r="AH42" s="28"/>
      <c r="AI42" s="26"/>
      <c r="AJ42" s="27"/>
      <c r="AK42" s="82"/>
      <c r="AL42" s="82">
        <f t="shared" si="94"/>
        <v>0</v>
      </c>
      <c r="AM42" s="21">
        <f t="shared" si="177"/>
        <v>0</v>
      </c>
      <c r="AN42" s="21" t="str">
        <f t="shared" si="14"/>
        <v>0.0</v>
      </c>
      <c r="AO42" s="13" t="str">
        <f t="shared" si="178"/>
        <v>F</v>
      </c>
      <c r="AP42" s="18">
        <f t="shared" si="179"/>
        <v>0</v>
      </c>
      <c r="AQ42" s="15" t="str">
        <f t="shared" si="17"/>
        <v>0.0</v>
      </c>
      <c r="AR42" s="19">
        <v>2</v>
      </c>
      <c r="AS42" s="68"/>
      <c r="AT42" s="28"/>
      <c r="AU42" s="26"/>
      <c r="AV42" s="27"/>
      <c r="AW42" s="82"/>
      <c r="AX42" s="82">
        <f t="shared" si="95"/>
        <v>0</v>
      </c>
      <c r="AY42" s="21">
        <f t="shared" si="180"/>
        <v>0</v>
      </c>
      <c r="AZ42" s="21" t="str">
        <f t="shared" si="19"/>
        <v>0.0</v>
      </c>
      <c r="BA42" s="13" t="str">
        <f t="shared" si="181"/>
        <v>F</v>
      </c>
      <c r="BB42" s="18">
        <f t="shared" si="182"/>
        <v>0</v>
      </c>
      <c r="BC42" s="15" t="str">
        <f t="shared" si="22"/>
        <v>0.0</v>
      </c>
      <c r="BD42" s="19">
        <v>3</v>
      </c>
      <c r="BE42" s="68"/>
      <c r="BF42" s="28"/>
      <c r="BG42" s="26"/>
      <c r="BH42" s="27"/>
      <c r="BI42" s="82"/>
      <c r="BJ42" s="82">
        <f t="shared" si="96"/>
        <v>0</v>
      </c>
      <c r="BK42" s="21">
        <f t="shared" si="183"/>
        <v>0</v>
      </c>
      <c r="BL42" s="21" t="str">
        <f t="shared" si="24"/>
        <v>0.0</v>
      </c>
      <c r="BM42" s="13" t="str">
        <f t="shared" si="184"/>
        <v>F</v>
      </c>
      <c r="BN42" s="18">
        <f t="shared" si="185"/>
        <v>0</v>
      </c>
      <c r="BO42" s="15" t="str">
        <f t="shared" si="27"/>
        <v>0.0</v>
      </c>
      <c r="BP42" s="19">
        <v>2</v>
      </c>
      <c r="BQ42" s="68"/>
      <c r="BR42" s="28"/>
      <c r="BS42" s="26"/>
      <c r="BT42" s="27"/>
      <c r="BU42" s="82"/>
      <c r="BV42" s="82">
        <f t="shared" si="97"/>
        <v>0</v>
      </c>
      <c r="BW42" s="21">
        <f t="shared" si="186"/>
        <v>0</v>
      </c>
      <c r="BX42" s="21" t="str">
        <f t="shared" si="29"/>
        <v>0.0</v>
      </c>
      <c r="BY42" s="13" t="str">
        <f t="shared" si="187"/>
        <v>F</v>
      </c>
      <c r="BZ42" s="18">
        <f t="shared" si="188"/>
        <v>0</v>
      </c>
      <c r="CA42" s="15" t="str">
        <f t="shared" si="32"/>
        <v>0.0</v>
      </c>
      <c r="CB42" s="19">
        <v>3</v>
      </c>
      <c r="CC42" s="68"/>
      <c r="CD42" s="28"/>
      <c r="CE42" s="26"/>
      <c r="CF42" s="27"/>
      <c r="CG42" s="82"/>
      <c r="CH42" s="82">
        <f t="shared" si="98"/>
        <v>0</v>
      </c>
      <c r="CI42" s="21">
        <f t="shared" si="189"/>
        <v>0</v>
      </c>
      <c r="CJ42" s="21" t="str">
        <f t="shared" si="34"/>
        <v>0.0</v>
      </c>
      <c r="CK42" s="13" t="str">
        <f t="shared" si="190"/>
        <v>F</v>
      </c>
      <c r="CL42" s="18">
        <f t="shared" si="191"/>
        <v>0</v>
      </c>
      <c r="CM42" s="15" t="str">
        <f t="shared" si="37"/>
        <v>0.0</v>
      </c>
      <c r="CN42" s="19">
        <v>3</v>
      </c>
      <c r="CO42" s="68"/>
      <c r="CP42" s="69">
        <f t="shared" si="38"/>
        <v>17</v>
      </c>
      <c r="CQ42" s="22">
        <f t="shared" si="39"/>
        <v>0</v>
      </c>
      <c r="CR42" s="24" t="str">
        <f t="shared" si="40"/>
        <v>0.00</v>
      </c>
      <c r="CS42" s="22">
        <f t="shared" si="41"/>
        <v>0</v>
      </c>
      <c r="CT42" s="24" t="str">
        <f t="shared" si="42"/>
        <v>0.00</v>
      </c>
      <c r="CU42" s="77" t="str">
        <f t="shared" si="43"/>
        <v>Cảnh báo KQHT</v>
      </c>
      <c r="CV42" s="77">
        <f t="shared" si="44"/>
        <v>0</v>
      </c>
      <c r="CW42" s="22" t="e">
        <f t="shared" si="99"/>
        <v>#DIV/0!</v>
      </c>
      <c r="CX42" s="77" t="e">
        <f t="shared" si="45"/>
        <v>#DIV/0!</v>
      </c>
      <c r="CY42" s="22" t="e">
        <f t="shared" si="100"/>
        <v>#DIV/0!</v>
      </c>
      <c r="CZ42" s="77" t="e">
        <f t="shared" si="46"/>
        <v>#DIV/0!</v>
      </c>
      <c r="DA42" s="28"/>
      <c r="DB42" s="26"/>
      <c r="DC42" s="27"/>
      <c r="DD42" s="82"/>
      <c r="DE42" s="82">
        <f t="shared" si="101"/>
        <v>0</v>
      </c>
      <c r="DF42" s="21">
        <f t="shared" si="102"/>
        <v>0</v>
      </c>
      <c r="DG42" s="21" t="str">
        <f t="shared" si="103"/>
        <v>0.0</v>
      </c>
      <c r="DH42" s="13" t="str">
        <f t="shared" si="104"/>
        <v>F</v>
      </c>
      <c r="DI42" s="18">
        <f t="shared" si="105"/>
        <v>0</v>
      </c>
      <c r="DJ42" s="15" t="str">
        <f t="shared" si="106"/>
        <v>0.0</v>
      </c>
      <c r="DK42" s="19">
        <v>1.5</v>
      </c>
      <c r="DL42" s="68">
        <v>1.5</v>
      </c>
      <c r="DM42" s="28"/>
      <c r="DN42" s="26"/>
      <c r="DO42" s="27"/>
      <c r="DP42" s="82"/>
      <c r="DQ42" s="82">
        <f t="shared" si="107"/>
        <v>0</v>
      </c>
      <c r="DR42" s="21">
        <f t="shared" si="108"/>
        <v>0</v>
      </c>
      <c r="DS42" s="21" t="str">
        <f t="shared" si="109"/>
        <v>0.0</v>
      </c>
      <c r="DT42" s="13" t="str">
        <f t="shared" si="110"/>
        <v>F</v>
      </c>
      <c r="DU42" s="18">
        <f t="shared" si="111"/>
        <v>0</v>
      </c>
      <c r="DV42" s="15" t="str">
        <f t="shared" si="112"/>
        <v>0.0</v>
      </c>
      <c r="DW42" s="19">
        <v>1.5</v>
      </c>
      <c r="DX42" s="68">
        <v>1.5</v>
      </c>
      <c r="DY42" s="21">
        <f t="shared" si="113"/>
        <v>0</v>
      </c>
      <c r="DZ42" s="21" t="str">
        <f t="shared" si="114"/>
        <v>0.0</v>
      </c>
      <c r="EA42" s="13" t="str">
        <f t="shared" si="115"/>
        <v>F</v>
      </c>
      <c r="EB42" s="18">
        <f t="shared" si="116"/>
        <v>0</v>
      </c>
      <c r="EC42" s="18" t="str">
        <f t="shared" si="117"/>
        <v>0.0</v>
      </c>
      <c r="ED42" s="19">
        <v>3</v>
      </c>
      <c r="EE42" s="152">
        <v>3</v>
      </c>
      <c r="EF42" s="20"/>
      <c r="EG42" s="20"/>
      <c r="EH42" s="27"/>
      <c r="EI42" s="82"/>
      <c r="EJ42" s="82">
        <f t="shared" si="118"/>
        <v>0</v>
      </c>
      <c r="EK42" s="21">
        <f t="shared" si="119"/>
        <v>0</v>
      </c>
      <c r="EL42" s="21" t="str">
        <f t="shared" si="120"/>
        <v>0.0</v>
      </c>
      <c r="EM42" s="13" t="str">
        <f t="shared" si="121"/>
        <v>F</v>
      </c>
      <c r="EN42" s="18">
        <f t="shared" si="122"/>
        <v>0</v>
      </c>
      <c r="EO42" s="15" t="str">
        <f t="shared" si="123"/>
        <v>0.0</v>
      </c>
      <c r="EP42" s="19">
        <v>3</v>
      </c>
      <c r="EQ42" s="68">
        <v>3</v>
      </c>
      <c r="ER42" s="70"/>
      <c r="ES42" s="16"/>
      <c r="ET42" s="17"/>
      <c r="EU42" s="82"/>
      <c r="EV42" s="82">
        <f t="shared" si="124"/>
        <v>0</v>
      </c>
      <c r="EW42" s="21">
        <f t="shared" si="125"/>
        <v>0</v>
      </c>
      <c r="EX42" s="21" t="str">
        <f t="shared" si="126"/>
        <v>0.0</v>
      </c>
      <c r="EY42" s="13" t="str">
        <f t="shared" si="127"/>
        <v>F</v>
      </c>
      <c r="EZ42" s="18">
        <f t="shared" si="128"/>
        <v>0</v>
      </c>
      <c r="FA42" s="15" t="str">
        <f t="shared" si="129"/>
        <v>0.0</v>
      </c>
      <c r="FB42" s="19">
        <v>3</v>
      </c>
      <c r="FC42" s="68">
        <v>3</v>
      </c>
      <c r="FD42" s="70"/>
      <c r="FE42" s="16"/>
      <c r="FF42" s="17"/>
      <c r="FG42" s="82"/>
      <c r="FH42" s="82">
        <f t="shared" si="130"/>
        <v>0</v>
      </c>
      <c r="FI42" s="21">
        <f t="shared" si="131"/>
        <v>0</v>
      </c>
      <c r="FJ42" s="21" t="str">
        <f t="shared" si="132"/>
        <v>0.0</v>
      </c>
      <c r="FK42" s="13" t="str">
        <f t="shared" si="133"/>
        <v>F</v>
      </c>
      <c r="FL42" s="18">
        <f t="shared" si="134"/>
        <v>0</v>
      </c>
      <c r="FM42" s="15" t="str">
        <f t="shared" si="135"/>
        <v>0.0</v>
      </c>
      <c r="FN42" s="19">
        <v>2</v>
      </c>
      <c r="FO42" s="68">
        <v>2</v>
      </c>
      <c r="FP42" s="70"/>
      <c r="FQ42" s="16"/>
      <c r="FR42" s="17"/>
      <c r="FS42" s="82"/>
      <c r="FT42" s="82">
        <f t="shared" si="136"/>
        <v>0</v>
      </c>
      <c r="FU42" s="21">
        <f t="shared" si="137"/>
        <v>0</v>
      </c>
      <c r="FV42" s="21" t="str">
        <f t="shared" si="138"/>
        <v>0.0</v>
      </c>
      <c r="FW42" s="13" t="str">
        <f t="shared" si="139"/>
        <v>F</v>
      </c>
      <c r="FX42" s="18">
        <f t="shared" si="140"/>
        <v>0</v>
      </c>
      <c r="FY42" s="15" t="str">
        <f t="shared" si="141"/>
        <v>0.0</v>
      </c>
      <c r="FZ42" s="19">
        <v>3</v>
      </c>
      <c r="GA42" s="68">
        <v>3</v>
      </c>
      <c r="GB42" s="28"/>
      <c r="GC42" s="26"/>
      <c r="GD42" s="27"/>
      <c r="GE42" s="82"/>
      <c r="GF42" s="82">
        <f t="shared" si="142"/>
        <v>0</v>
      </c>
      <c r="GG42" s="21">
        <f t="shared" si="143"/>
        <v>0</v>
      </c>
      <c r="GH42" s="21" t="str">
        <f t="shared" si="163"/>
        <v>0.0</v>
      </c>
      <c r="GI42" s="13" t="str">
        <f t="shared" si="144"/>
        <v>F</v>
      </c>
      <c r="GJ42" s="18">
        <f t="shared" si="145"/>
        <v>0</v>
      </c>
      <c r="GK42" s="15" t="str">
        <f t="shared" si="146"/>
        <v>0.0</v>
      </c>
      <c r="GL42" s="19">
        <v>2</v>
      </c>
      <c r="GM42" s="68">
        <v>2</v>
      </c>
      <c r="GN42" s="28"/>
      <c r="GO42" s="26"/>
      <c r="GP42" s="27"/>
      <c r="GQ42" s="27"/>
      <c r="GR42" s="27">
        <f t="shared" si="147"/>
        <v>0</v>
      </c>
      <c r="GS42" s="21">
        <f t="shared" si="148"/>
        <v>0</v>
      </c>
      <c r="GT42" s="21" t="str">
        <f t="shared" si="149"/>
        <v>0.0</v>
      </c>
      <c r="GU42" s="13" t="str">
        <f t="shared" si="150"/>
        <v>F</v>
      </c>
      <c r="GV42" s="18">
        <f t="shared" si="151"/>
        <v>0</v>
      </c>
      <c r="GW42" s="15" t="str">
        <f t="shared" si="152"/>
        <v>0.0</v>
      </c>
      <c r="GX42" s="19">
        <v>2</v>
      </c>
      <c r="GY42" s="68">
        <v>2</v>
      </c>
    </row>
    <row r="43" spans="1:212" s="4" customFormat="1" ht="28.5">
      <c r="A43" s="2"/>
      <c r="B43" s="5"/>
      <c r="C43" s="6"/>
      <c r="D43" s="7"/>
      <c r="E43" s="8"/>
      <c r="F43" s="44"/>
      <c r="G43" s="3"/>
      <c r="H43" s="3"/>
      <c r="I43" s="11"/>
      <c r="J43" s="139"/>
      <c r="K43" s="21" t="str">
        <f t="shared" si="164"/>
        <v>0.0</v>
      </c>
      <c r="L43" s="13" t="str">
        <f t="shared" si="165"/>
        <v>F</v>
      </c>
      <c r="M43" s="14">
        <f t="shared" si="166"/>
        <v>0</v>
      </c>
      <c r="N43" s="15" t="str">
        <f t="shared" si="167"/>
        <v>0.0</v>
      </c>
      <c r="O43" s="19">
        <v>2</v>
      </c>
      <c r="P43" s="12"/>
      <c r="Q43" s="21" t="str">
        <f t="shared" si="168"/>
        <v>0.0</v>
      </c>
      <c r="R43" s="13" t="str">
        <f t="shared" si="169"/>
        <v>F</v>
      </c>
      <c r="S43" s="14">
        <f t="shared" si="170"/>
        <v>0</v>
      </c>
      <c r="T43" s="15" t="str">
        <f t="shared" si="171"/>
        <v>0.0</v>
      </c>
      <c r="U43" s="19">
        <v>3</v>
      </c>
      <c r="V43" s="28"/>
      <c r="W43" s="26"/>
      <c r="X43" s="27"/>
      <c r="Y43" s="82"/>
      <c r="Z43" s="82">
        <f t="shared" si="93"/>
        <v>0</v>
      </c>
      <c r="AA43" s="21">
        <f t="shared" si="172"/>
        <v>0</v>
      </c>
      <c r="AB43" s="21" t="str">
        <f t="shared" si="173"/>
        <v>0.0</v>
      </c>
      <c r="AC43" s="13" t="str">
        <f t="shared" si="174"/>
        <v>F</v>
      </c>
      <c r="AD43" s="18">
        <f t="shared" si="175"/>
        <v>0</v>
      </c>
      <c r="AE43" s="15" t="str">
        <f t="shared" si="176"/>
        <v>0.0</v>
      </c>
      <c r="AF43" s="19">
        <v>4</v>
      </c>
      <c r="AG43" s="68"/>
      <c r="AH43" s="28"/>
      <c r="AI43" s="26"/>
      <c r="AJ43" s="27"/>
      <c r="AK43" s="82"/>
      <c r="AL43" s="82">
        <f t="shared" si="94"/>
        <v>0</v>
      </c>
      <c r="AM43" s="21">
        <f t="shared" si="177"/>
        <v>0</v>
      </c>
      <c r="AN43" s="21" t="str">
        <f t="shared" si="14"/>
        <v>0.0</v>
      </c>
      <c r="AO43" s="13" t="str">
        <f t="shared" si="178"/>
        <v>F</v>
      </c>
      <c r="AP43" s="18">
        <f t="shared" si="179"/>
        <v>0</v>
      </c>
      <c r="AQ43" s="15" t="str">
        <f t="shared" si="17"/>
        <v>0.0</v>
      </c>
      <c r="AR43" s="19">
        <v>2</v>
      </c>
      <c r="AS43" s="68"/>
      <c r="AT43" s="28"/>
      <c r="AU43" s="26"/>
      <c r="AV43" s="27"/>
      <c r="AW43" s="82"/>
      <c r="AX43" s="82">
        <f t="shared" si="95"/>
        <v>0</v>
      </c>
      <c r="AY43" s="21">
        <f t="shared" si="180"/>
        <v>0</v>
      </c>
      <c r="AZ43" s="21" t="str">
        <f t="shared" si="19"/>
        <v>0.0</v>
      </c>
      <c r="BA43" s="13" t="str">
        <f t="shared" si="181"/>
        <v>F</v>
      </c>
      <c r="BB43" s="18">
        <f t="shared" si="182"/>
        <v>0</v>
      </c>
      <c r="BC43" s="15" t="str">
        <f t="shared" si="22"/>
        <v>0.0</v>
      </c>
      <c r="BD43" s="19">
        <v>3</v>
      </c>
      <c r="BE43" s="68"/>
      <c r="BF43" s="28"/>
      <c r="BG43" s="26"/>
      <c r="BH43" s="27"/>
      <c r="BI43" s="82"/>
      <c r="BJ43" s="82">
        <f t="shared" si="96"/>
        <v>0</v>
      </c>
      <c r="BK43" s="21">
        <f t="shared" si="183"/>
        <v>0</v>
      </c>
      <c r="BL43" s="21" t="str">
        <f t="shared" si="24"/>
        <v>0.0</v>
      </c>
      <c r="BM43" s="13" t="str">
        <f t="shared" si="184"/>
        <v>F</v>
      </c>
      <c r="BN43" s="18">
        <f t="shared" si="185"/>
        <v>0</v>
      </c>
      <c r="BO43" s="15" t="str">
        <f t="shared" si="27"/>
        <v>0.0</v>
      </c>
      <c r="BP43" s="19">
        <v>2</v>
      </c>
      <c r="BQ43" s="68"/>
      <c r="BR43" s="28"/>
      <c r="BS43" s="26"/>
      <c r="BT43" s="27"/>
      <c r="BU43" s="82"/>
      <c r="BV43" s="82">
        <f t="shared" si="97"/>
        <v>0</v>
      </c>
      <c r="BW43" s="21">
        <f t="shared" si="186"/>
        <v>0</v>
      </c>
      <c r="BX43" s="21" t="str">
        <f t="shared" si="29"/>
        <v>0.0</v>
      </c>
      <c r="BY43" s="13" t="str">
        <f t="shared" si="187"/>
        <v>F</v>
      </c>
      <c r="BZ43" s="18">
        <f t="shared" si="188"/>
        <v>0</v>
      </c>
      <c r="CA43" s="15" t="str">
        <f t="shared" si="32"/>
        <v>0.0</v>
      </c>
      <c r="CB43" s="19">
        <v>3</v>
      </c>
      <c r="CC43" s="68"/>
      <c r="CD43" s="28"/>
      <c r="CE43" s="26"/>
      <c r="CF43" s="27"/>
      <c r="CG43" s="82"/>
      <c r="CH43" s="82">
        <f t="shared" si="98"/>
        <v>0</v>
      </c>
      <c r="CI43" s="21">
        <f t="shared" si="189"/>
        <v>0</v>
      </c>
      <c r="CJ43" s="21" t="str">
        <f t="shared" si="34"/>
        <v>0.0</v>
      </c>
      <c r="CK43" s="13" t="str">
        <f t="shared" si="190"/>
        <v>F</v>
      </c>
      <c r="CL43" s="18">
        <f t="shared" si="191"/>
        <v>0</v>
      </c>
      <c r="CM43" s="15" t="str">
        <f t="shared" si="37"/>
        <v>0.0</v>
      </c>
      <c r="CN43" s="19">
        <v>3</v>
      </c>
      <c r="CO43" s="68"/>
      <c r="CP43" s="69">
        <f t="shared" si="38"/>
        <v>17</v>
      </c>
      <c r="CQ43" s="22">
        <f t="shared" si="39"/>
        <v>0</v>
      </c>
      <c r="CR43" s="24" t="str">
        <f t="shared" si="40"/>
        <v>0.00</v>
      </c>
      <c r="CS43" s="22">
        <f t="shared" si="41"/>
        <v>0</v>
      </c>
      <c r="CT43" s="24" t="str">
        <f t="shared" si="42"/>
        <v>0.00</v>
      </c>
      <c r="CU43" s="77" t="str">
        <f t="shared" si="43"/>
        <v>Cảnh báo KQHT</v>
      </c>
      <c r="CV43" s="77">
        <f t="shared" si="44"/>
        <v>0</v>
      </c>
      <c r="CW43" s="22" t="e">
        <f t="shared" si="99"/>
        <v>#DIV/0!</v>
      </c>
      <c r="CX43" s="77" t="e">
        <f t="shared" si="45"/>
        <v>#DIV/0!</v>
      </c>
      <c r="CY43" s="22" t="e">
        <f t="shared" si="100"/>
        <v>#DIV/0!</v>
      </c>
      <c r="CZ43" s="77" t="e">
        <f t="shared" si="46"/>
        <v>#DIV/0!</v>
      </c>
      <c r="DA43" s="28"/>
      <c r="DB43" s="26"/>
      <c r="DC43" s="27"/>
      <c r="DD43" s="82"/>
      <c r="DE43" s="82">
        <f t="shared" si="101"/>
        <v>0</v>
      </c>
      <c r="DF43" s="21">
        <f t="shared" si="102"/>
        <v>0</v>
      </c>
      <c r="DG43" s="21" t="str">
        <f t="shared" si="103"/>
        <v>0.0</v>
      </c>
      <c r="DH43" s="13" t="str">
        <f t="shared" si="104"/>
        <v>F</v>
      </c>
      <c r="DI43" s="18">
        <f t="shared" si="105"/>
        <v>0</v>
      </c>
      <c r="DJ43" s="15" t="str">
        <f t="shared" si="106"/>
        <v>0.0</v>
      </c>
      <c r="DK43" s="19">
        <v>1.5</v>
      </c>
      <c r="DL43" s="68">
        <v>1.5</v>
      </c>
      <c r="DM43" s="28"/>
      <c r="DN43" s="26"/>
      <c r="DO43" s="27"/>
      <c r="DP43" s="82"/>
      <c r="DQ43" s="82">
        <f t="shared" si="107"/>
        <v>0</v>
      </c>
      <c r="DR43" s="21">
        <f t="shared" si="108"/>
        <v>0</v>
      </c>
      <c r="DS43" s="21" t="str">
        <f t="shared" si="109"/>
        <v>0.0</v>
      </c>
      <c r="DT43" s="13" t="str">
        <f t="shared" si="110"/>
        <v>F</v>
      </c>
      <c r="DU43" s="18">
        <f t="shared" si="111"/>
        <v>0</v>
      </c>
      <c r="DV43" s="15" t="str">
        <f t="shared" si="112"/>
        <v>0.0</v>
      </c>
      <c r="DW43" s="19">
        <v>1.5</v>
      </c>
      <c r="DX43" s="68">
        <v>1.5</v>
      </c>
      <c r="DY43" s="21">
        <f t="shared" si="113"/>
        <v>0</v>
      </c>
      <c r="DZ43" s="21" t="str">
        <f t="shared" si="114"/>
        <v>0.0</v>
      </c>
      <c r="EA43" s="13" t="str">
        <f t="shared" si="115"/>
        <v>F</v>
      </c>
      <c r="EB43" s="18">
        <f t="shared" si="116"/>
        <v>0</v>
      </c>
      <c r="EC43" s="18" t="str">
        <f t="shared" si="117"/>
        <v>0.0</v>
      </c>
      <c r="ED43" s="19">
        <v>3</v>
      </c>
      <c r="EE43" s="152">
        <v>3</v>
      </c>
      <c r="EF43" s="20"/>
      <c r="EG43" s="20"/>
      <c r="EH43" s="27"/>
      <c r="EI43" s="82"/>
      <c r="EJ43" s="82">
        <f t="shared" si="118"/>
        <v>0</v>
      </c>
      <c r="EK43" s="21">
        <f t="shared" si="119"/>
        <v>0</v>
      </c>
      <c r="EL43" s="21" t="str">
        <f t="shared" si="120"/>
        <v>0.0</v>
      </c>
      <c r="EM43" s="13" t="str">
        <f t="shared" si="121"/>
        <v>F</v>
      </c>
      <c r="EN43" s="18">
        <f t="shared" si="122"/>
        <v>0</v>
      </c>
      <c r="EO43" s="15" t="str">
        <f t="shared" si="123"/>
        <v>0.0</v>
      </c>
      <c r="EP43" s="19">
        <v>3</v>
      </c>
      <c r="EQ43" s="68">
        <v>3</v>
      </c>
      <c r="ER43" s="70"/>
      <c r="ES43" s="16"/>
      <c r="ET43" s="17"/>
      <c r="EU43" s="82"/>
      <c r="EV43" s="82">
        <f t="shared" si="124"/>
        <v>0</v>
      </c>
      <c r="EW43" s="21">
        <f t="shared" si="125"/>
        <v>0</v>
      </c>
      <c r="EX43" s="21" t="str">
        <f t="shared" si="126"/>
        <v>0.0</v>
      </c>
      <c r="EY43" s="13" t="str">
        <f t="shared" si="127"/>
        <v>F</v>
      </c>
      <c r="EZ43" s="18">
        <f t="shared" si="128"/>
        <v>0</v>
      </c>
      <c r="FA43" s="15" t="str">
        <f t="shared" si="129"/>
        <v>0.0</v>
      </c>
      <c r="FB43" s="19">
        <v>3</v>
      </c>
      <c r="FC43" s="68">
        <v>3</v>
      </c>
      <c r="FD43" s="70"/>
      <c r="FE43" s="16"/>
      <c r="FF43" s="17"/>
      <c r="FG43" s="82"/>
      <c r="FH43" s="82">
        <f t="shared" si="130"/>
        <v>0</v>
      </c>
      <c r="FI43" s="21">
        <f t="shared" si="131"/>
        <v>0</v>
      </c>
      <c r="FJ43" s="21" t="str">
        <f t="shared" si="132"/>
        <v>0.0</v>
      </c>
      <c r="FK43" s="13" t="str">
        <f t="shared" si="133"/>
        <v>F</v>
      </c>
      <c r="FL43" s="18">
        <f t="shared" si="134"/>
        <v>0</v>
      </c>
      <c r="FM43" s="15" t="str">
        <f t="shared" si="135"/>
        <v>0.0</v>
      </c>
      <c r="FN43" s="19">
        <v>2</v>
      </c>
      <c r="FO43" s="68">
        <v>2</v>
      </c>
      <c r="FP43" s="70"/>
      <c r="FQ43" s="16"/>
      <c r="FR43" s="17"/>
      <c r="FS43" s="82"/>
      <c r="FT43" s="82">
        <f t="shared" si="136"/>
        <v>0</v>
      </c>
      <c r="FU43" s="21">
        <f t="shared" si="137"/>
        <v>0</v>
      </c>
      <c r="FV43" s="21" t="str">
        <f t="shared" si="138"/>
        <v>0.0</v>
      </c>
      <c r="FW43" s="13" t="str">
        <f t="shared" si="139"/>
        <v>F</v>
      </c>
      <c r="FX43" s="18">
        <f t="shared" si="140"/>
        <v>0</v>
      </c>
      <c r="FY43" s="15" t="str">
        <f t="shared" si="141"/>
        <v>0.0</v>
      </c>
      <c r="FZ43" s="19">
        <v>3</v>
      </c>
      <c r="GA43" s="68">
        <v>3</v>
      </c>
      <c r="GB43" s="28"/>
      <c r="GC43" s="26"/>
      <c r="GD43" s="27"/>
      <c r="GE43" s="82"/>
      <c r="GF43" s="82">
        <f t="shared" si="142"/>
        <v>0</v>
      </c>
      <c r="GG43" s="21">
        <f t="shared" si="143"/>
        <v>0</v>
      </c>
      <c r="GH43" s="21" t="str">
        <f t="shared" si="163"/>
        <v>0.0</v>
      </c>
      <c r="GI43" s="13" t="str">
        <f t="shared" si="144"/>
        <v>F</v>
      </c>
      <c r="GJ43" s="18">
        <f t="shared" si="145"/>
        <v>0</v>
      </c>
      <c r="GK43" s="15" t="str">
        <f t="shared" si="146"/>
        <v>0.0</v>
      </c>
      <c r="GL43" s="19">
        <v>2</v>
      </c>
      <c r="GM43" s="68">
        <v>2</v>
      </c>
      <c r="GN43" s="28"/>
      <c r="GO43" s="26"/>
      <c r="GP43" s="27"/>
      <c r="GQ43" s="27"/>
      <c r="GR43" s="27">
        <f t="shared" si="147"/>
        <v>0</v>
      </c>
      <c r="GS43" s="21">
        <f t="shared" si="148"/>
        <v>0</v>
      </c>
      <c r="GT43" s="21" t="str">
        <f t="shared" si="149"/>
        <v>0.0</v>
      </c>
      <c r="GU43" s="13" t="str">
        <f t="shared" si="150"/>
        <v>F</v>
      </c>
      <c r="GV43" s="18">
        <f t="shared" si="151"/>
        <v>0</v>
      </c>
      <c r="GW43" s="15" t="str">
        <f t="shared" si="152"/>
        <v>0.0</v>
      </c>
      <c r="GX43" s="19">
        <v>2</v>
      </c>
      <c r="GY43" s="68">
        <v>2</v>
      </c>
    </row>
    <row r="44" spans="1:212"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</row>
    <row r="45" spans="1:212"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</row>
    <row r="46" spans="1:212">
      <c r="C46" s="1" t="s">
        <v>819</v>
      </c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</row>
    <row r="47" spans="1:212" s="4" customFormat="1" ht="18">
      <c r="A47" s="2">
        <v>4</v>
      </c>
      <c r="B47" s="5" t="s">
        <v>320</v>
      </c>
      <c r="C47" s="6" t="s">
        <v>327</v>
      </c>
      <c r="D47" s="7" t="s">
        <v>90</v>
      </c>
      <c r="E47" s="8" t="s">
        <v>48</v>
      </c>
      <c r="F47" s="23"/>
      <c r="G47" s="10" t="s">
        <v>412</v>
      </c>
      <c r="H47" s="36" t="s">
        <v>89</v>
      </c>
      <c r="I47" s="36" t="s">
        <v>199</v>
      </c>
      <c r="J47" s="138"/>
      <c r="K47" s="21" t="str">
        <f t="shared" ref="K47:K52" si="192">TEXT(J47,"0.0")</f>
        <v>0.0</v>
      </c>
      <c r="L47" s="13" t="str">
        <f t="shared" ref="L47:L52" si="193">IF(J47&gt;=8.5,"A",IF(J47&gt;=8,"B+",IF(J47&gt;=7,"B",IF(J47&gt;=6.5,"C+",IF(J47&gt;=5.5,"C",IF(J47&gt;=5,"D+",IF(J47&gt;=4,"D","F")))))))</f>
        <v>F</v>
      </c>
      <c r="M47" s="14">
        <f t="shared" ref="M47:M52" si="194">IF(L47="A",4,IF(L47="B+",3.5,IF(L47="B",3,IF(L47="C+",2.5,IF(L47="C",2,IF(L47="D+",1.5,IF(L47="D",1,0)))))))</f>
        <v>0</v>
      </c>
      <c r="N47" s="15" t="str">
        <f t="shared" ref="N47:N52" si="195">TEXT(M47,"0.0")</f>
        <v>0.0</v>
      </c>
      <c r="O47" s="19">
        <v>2</v>
      </c>
      <c r="P47" s="12"/>
      <c r="Q47" s="21" t="str">
        <f t="shared" ref="Q47:Q52" si="196">TEXT(P47,"0.0")</f>
        <v>0.0</v>
      </c>
      <c r="R47" s="13" t="str">
        <f t="shared" ref="R47:R52" si="197">IF(P47&gt;=8.5,"A",IF(P47&gt;=8,"B+",IF(P47&gt;=7,"B",IF(P47&gt;=6.5,"C+",IF(P47&gt;=5.5,"C",IF(P47&gt;=5,"D+",IF(P47&gt;=4,"D","F")))))))</f>
        <v>F</v>
      </c>
      <c r="S47" s="14">
        <f t="shared" ref="S47:S52" si="198">IF(R47="A",4,IF(R47="B+",3.5,IF(R47="B",3,IF(R47="C+",2.5,IF(R47="C",2,IF(R47="D+",1.5,IF(R47="D",1,0)))))))</f>
        <v>0</v>
      </c>
      <c r="T47" s="15" t="str">
        <f t="shared" ref="T47:T52" si="199">TEXT(S47,"0.0")</f>
        <v>0.0</v>
      </c>
      <c r="U47" s="19">
        <v>3</v>
      </c>
      <c r="V47" s="28"/>
      <c r="W47" s="26"/>
      <c r="X47" s="27"/>
      <c r="Y47" s="82"/>
      <c r="Z47" s="82"/>
      <c r="AA47" s="21">
        <f t="shared" ref="AA47:AA52" si="200">ROUND(MAX((V47*0.4+W47*0.6),(V47*0.4+X47*0.6),(V47*0.4+Y47*0.6)),1)</f>
        <v>0</v>
      </c>
      <c r="AB47" s="21" t="str">
        <f t="shared" ref="AB47:AB52" si="201">TEXT(AA47,"0.0")</f>
        <v>0.0</v>
      </c>
      <c r="AC47" s="13" t="str">
        <f t="shared" ref="AC47:AC52" si="202">IF(AA47&gt;=8.5,"A",IF(AA47&gt;=8,"B+",IF(AA47&gt;=7,"B",IF(AA47&gt;=6.5,"C+",IF(AA47&gt;=5.5,"C",IF(AA47&gt;=5,"D+",IF(AA47&gt;=4,"D","F")))))))</f>
        <v>F</v>
      </c>
      <c r="AD47" s="18">
        <f t="shared" ref="AD47:AD52" si="203">IF(AC47="A",4,IF(AC47="B+",3.5,IF(AC47="B",3,IF(AC47="C+",2.5,IF(AC47="C",2,IF(AC47="D+",1.5,IF(AC47="D",1,0)))))))</f>
        <v>0</v>
      </c>
      <c r="AE47" s="15" t="str">
        <f t="shared" ref="AE47:AE52" si="204">TEXT(AD47,"0.0")</f>
        <v>0.0</v>
      </c>
      <c r="AF47" s="19">
        <v>4</v>
      </c>
      <c r="AG47" s="68">
        <v>4</v>
      </c>
      <c r="AH47" s="28">
        <v>8.3000000000000007</v>
      </c>
      <c r="AI47" s="26">
        <v>6</v>
      </c>
      <c r="AJ47" s="27"/>
      <c r="AK47" s="82"/>
      <c r="AL47" s="82"/>
      <c r="AM47" s="21">
        <f t="shared" ref="AM47:AM52" si="205">ROUND(MAX((AH47*0.4+AI47*0.6),(AH47*0.4+AJ47*0.6),(AH47*0.4+AK47*0.6)),1)</f>
        <v>6.9</v>
      </c>
      <c r="AN47" s="21" t="str">
        <f t="shared" ref="AN47:AN52" si="206">TEXT(AM47,"0.0")</f>
        <v>6.9</v>
      </c>
      <c r="AO47" s="13" t="str">
        <f>IF(AM47&gt;=8.5,"A",IF(AM47&gt;=8,"B+",IF(AM47&gt;=7,"B",IF(AM47&gt;=6.5,"C+",IF(AM47&gt;=5.5,"C",IF(AM47&gt;=5,"D+",IF(AM47&gt;=4,"D","F")))))))</f>
        <v>C+</v>
      </c>
      <c r="AP47" s="18">
        <f>IF(AO47="A",4,IF(AO47="B+",3.5,IF(AO47="B",3,IF(AO47="C+",2.5,IF(AO47="C",2,IF(AO47="D+",1.5,IF(AO47="D",1,0)))))))</f>
        <v>2.5</v>
      </c>
      <c r="AQ47" s="15" t="str">
        <f t="shared" ref="AQ47:AQ52" si="207">TEXT(AP47,"0.0")</f>
        <v>2.5</v>
      </c>
      <c r="AR47" s="19">
        <v>2</v>
      </c>
      <c r="AS47" s="68">
        <v>2</v>
      </c>
      <c r="AT47" s="28"/>
      <c r="AU47" s="26"/>
      <c r="AV47" s="27"/>
      <c r="AW47" s="82"/>
      <c r="AX47" s="82"/>
      <c r="AY47" s="21">
        <f t="shared" ref="AY47:AY52" si="208">ROUND(MAX((AT47*0.4+AU47*0.6),(AT47*0.4+AV47*0.6),(AT47*0.4+AW47*0.6)),1)</f>
        <v>0</v>
      </c>
      <c r="AZ47" s="21" t="str">
        <f t="shared" ref="AZ47:AZ52" si="209">TEXT(AY47,"0.0")</f>
        <v>0.0</v>
      </c>
      <c r="BA47" s="13" t="str">
        <f>IF(AY47&gt;=8.5,"A",IF(AY47&gt;=8,"B+",IF(AY47&gt;=7,"B",IF(AY47&gt;=6.5,"C+",IF(AY47&gt;=5.5,"C",IF(AY47&gt;=5,"D+",IF(AY47&gt;=4,"D","F")))))))</f>
        <v>F</v>
      </c>
      <c r="BB47" s="18">
        <f>IF(BA47="A",4,IF(BA47="B+",3.5,IF(BA47="B",3,IF(BA47="C+",2.5,IF(BA47="C",2,IF(BA47="D+",1.5,IF(BA47="D",1,0)))))))</f>
        <v>0</v>
      </c>
      <c r="BC47" s="15" t="str">
        <f t="shared" ref="BC47:BC52" si="210">TEXT(BB47,"0.0")</f>
        <v>0.0</v>
      </c>
      <c r="BD47" s="19">
        <v>3</v>
      </c>
      <c r="BE47" s="68">
        <v>3</v>
      </c>
      <c r="BF47" s="28"/>
      <c r="BG47" s="26"/>
      <c r="BH47" s="27"/>
      <c r="BI47" s="82"/>
      <c r="BJ47" s="82"/>
      <c r="BK47" s="21">
        <f t="shared" ref="BK47:BK52" si="211">ROUND(MAX((BF47*0.4+BG47*0.6),(BF47*0.4+BH47*0.6),(BF47*0.4+BI47*0.6)),1)</f>
        <v>0</v>
      </c>
      <c r="BL47" s="21" t="str">
        <f t="shared" ref="BL47:BL52" si="212">TEXT(BK47,"0.0")</f>
        <v>0.0</v>
      </c>
      <c r="BM47" s="13" t="str">
        <f>IF(BK47&gt;=8.5,"A",IF(BK47&gt;=8,"B+",IF(BK47&gt;=7,"B",IF(BK47&gt;=6.5,"C+",IF(BK47&gt;=5.5,"C",IF(BK47&gt;=5,"D+",IF(BK47&gt;=4,"D","F")))))))</f>
        <v>F</v>
      </c>
      <c r="BN47" s="18">
        <f>IF(BM47="A",4,IF(BM47="B+",3.5,IF(BM47="B",3,IF(BM47="C+",2.5,IF(BM47="C",2,IF(BM47="D+",1.5,IF(BM47="D",1,0)))))))</f>
        <v>0</v>
      </c>
      <c r="BO47" s="15" t="str">
        <f t="shared" ref="BO47:BO52" si="213">TEXT(BN47,"0.0")</f>
        <v>0.0</v>
      </c>
      <c r="BP47" s="19">
        <v>2</v>
      </c>
      <c r="BQ47" s="68">
        <v>2</v>
      </c>
      <c r="BR47" s="28"/>
      <c r="BS47" s="26"/>
      <c r="BT47" s="27"/>
      <c r="BU47" s="82"/>
      <c r="BV47" s="82"/>
      <c r="BW47" s="21">
        <f t="shared" ref="BW47:BW52" si="214">ROUND(MAX((BR47*0.4+BS47*0.6),(BR47*0.4+BT47*0.6),(BR47*0.4+BU47*0.6)),1)</f>
        <v>0</v>
      </c>
      <c r="BX47" s="21" t="str">
        <f t="shared" ref="BX47:BX52" si="215">TEXT(BW47,"0.0")</f>
        <v>0.0</v>
      </c>
      <c r="BY47" s="13" t="str">
        <f>IF(BW47&gt;=8.5,"A",IF(BW47&gt;=8,"B+",IF(BW47&gt;=7,"B",IF(BW47&gt;=6.5,"C+",IF(BW47&gt;=5.5,"C",IF(BW47&gt;=5,"D+",IF(BW47&gt;=4,"D","F")))))))</f>
        <v>F</v>
      </c>
      <c r="BZ47" s="18">
        <f>IF(BY47="A",4,IF(BY47="B+",3.5,IF(BY47="B",3,IF(BY47="C+",2.5,IF(BY47="C",2,IF(BY47="D+",1.5,IF(BY47="D",1,0)))))))</f>
        <v>0</v>
      </c>
      <c r="CA47" s="15" t="str">
        <f t="shared" ref="CA47:CA52" si="216">TEXT(BZ47,"0.0")</f>
        <v>0.0</v>
      </c>
      <c r="CB47" s="19">
        <v>3</v>
      </c>
      <c r="CC47" s="68">
        <v>3</v>
      </c>
      <c r="CD47" s="42">
        <v>4</v>
      </c>
      <c r="CE47" s="99"/>
      <c r="CF47" s="30"/>
      <c r="CG47" s="30"/>
      <c r="CH47" s="30"/>
      <c r="CI47" s="21">
        <f t="shared" ref="CI47:CI52" si="217">ROUND(MAX((CD47*0.4+CE47*0.6),(CD47*0.4+CF47*0.6),(CD47*0.4+CG47*0.6)),1)</f>
        <v>1.6</v>
      </c>
      <c r="CJ47" s="21" t="str">
        <f t="shared" ref="CJ47:CJ52" si="218">TEXT(CI47,"0.0")</f>
        <v>1.6</v>
      </c>
      <c r="CK47" s="13" t="str">
        <f>IF(CI47&gt;=8.5,"A",IF(CI47&gt;=8,"B+",IF(CI47&gt;=7,"B",IF(CI47&gt;=6.5,"C+",IF(CI47&gt;=5.5,"C",IF(CI47&gt;=5,"D+",IF(CI47&gt;=4,"D","F")))))))</f>
        <v>F</v>
      </c>
      <c r="CL47" s="18">
        <f>IF(CK47="A",4,IF(CK47="B+",3.5,IF(CK47="B",3,IF(CK47="C+",2.5,IF(CK47="C",2,IF(CK47="D+",1.5,IF(CK47="D",1,0)))))))</f>
        <v>0</v>
      </c>
      <c r="CM47" s="15" t="str">
        <f t="shared" ref="CM47:CM52" si="219">TEXT(CL47,"0.0")</f>
        <v>0.0</v>
      </c>
      <c r="CN47" s="19">
        <v>3</v>
      </c>
      <c r="CO47" s="68">
        <v>3</v>
      </c>
      <c r="CP47" s="69">
        <f t="shared" ref="CP47:CP52" si="220">AR47+AF47+BD47+BP47+CB47+CN47</f>
        <v>17</v>
      </c>
      <c r="CQ47" s="22">
        <f>(AM47*AR47+AA47*AF47+AY47*BD47+BK47*BP47+BW47*CB47+CI47*CN47)/CP47</f>
        <v>1.0941176470588236</v>
      </c>
      <c r="CR47" s="24" t="str">
        <f t="shared" ref="CR47:CR52" si="221">TEXT(CQ47,"0.00")</f>
        <v>1.09</v>
      </c>
      <c r="CS47" s="22">
        <f>(AP47*AR47+AD47*AF47+BB47*BD47+BN47*BP47+BZ47*CB47+CL47*CN47)/CP47</f>
        <v>0.29411764705882354</v>
      </c>
      <c r="CT47" s="24" t="str">
        <f t="shared" ref="CT47:CT52" si="222">TEXT(CS47,"0.00")</f>
        <v>0.29</v>
      </c>
      <c r="CU47" s="77" t="str">
        <f t="shared" ref="CU47:CU52" si="223">IF(OR(CV47&lt;CP47/2,CS47&lt;1.2),"Cảnh báo KQHT","Lên lớp")</f>
        <v>Cảnh báo KQHT</v>
      </c>
      <c r="CV47" s="77">
        <f>CO47+CC47+BQ47+BE47+AG47+AS47</f>
        <v>17</v>
      </c>
      <c r="CW47" s="22">
        <f>(AM47*AS47+AA47*AG47+AY47*BE47+BK47*BQ47+BW47*CC47+CI47*CO47)/CV47</f>
        <v>1.0941176470588236</v>
      </c>
      <c r="CX47" s="77" t="str">
        <f t="shared" ref="CX47:CX52" si="224">TEXT(CW47,"0.00")</f>
        <v>1.09</v>
      </c>
      <c r="CY47" s="22">
        <f>(AP47*AS47+AD47*AG47+BB47*BE47+BN47*BQ47+BZ47*CC47+CL47*CO47)/CV47</f>
        <v>0.29411764705882354</v>
      </c>
      <c r="CZ47" s="77" t="str">
        <f t="shared" ref="CZ47:CZ52" si="225">TEXT(CY47,"0.00")</f>
        <v>0.29</v>
      </c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157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</row>
    <row r="48" spans="1:212" s="4" customFormat="1" ht="18">
      <c r="A48" s="2">
        <v>7</v>
      </c>
      <c r="B48" s="5" t="s">
        <v>320</v>
      </c>
      <c r="C48" s="6" t="s">
        <v>333</v>
      </c>
      <c r="D48" s="7" t="s">
        <v>334</v>
      </c>
      <c r="E48" s="8" t="s">
        <v>84</v>
      </c>
      <c r="G48" s="10" t="s">
        <v>415</v>
      </c>
      <c r="H48" s="36" t="s">
        <v>89</v>
      </c>
      <c r="I48" s="36" t="s">
        <v>199</v>
      </c>
      <c r="J48" s="138"/>
      <c r="K48" s="21" t="str">
        <f t="shared" si="192"/>
        <v>0.0</v>
      </c>
      <c r="L48" s="13" t="str">
        <f t="shared" si="193"/>
        <v>F</v>
      </c>
      <c r="M48" s="14">
        <f t="shared" si="194"/>
        <v>0</v>
      </c>
      <c r="N48" s="15" t="str">
        <f t="shared" si="195"/>
        <v>0.0</v>
      </c>
      <c r="O48" s="19">
        <v>2</v>
      </c>
      <c r="P48" s="12"/>
      <c r="Q48" s="21" t="str">
        <f t="shared" si="196"/>
        <v>0.0</v>
      </c>
      <c r="R48" s="13" t="str">
        <f t="shared" si="197"/>
        <v>F</v>
      </c>
      <c r="S48" s="14">
        <f t="shared" si="198"/>
        <v>0</v>
      </c>
      <c r="T48" s="15" t="str">
        <f t="shared" si="199"/>
        <v>0.0</v>
      </c>
      <c r="U48" s="19">
        <v>3</v>
      </c>
      <c r="V48" s="28"/>
      <c r="W48" s="26"/>
      <c r="X48" s="27"/>
      <c r="Y48" s="82"/>
      <c r="Z48" s="82"/>
      <c r="AA48" s="21">
        <f t="shared" si="200"/>
        <v>0</v>
      </c>
      <c r="AB48" s="21" t="str">
        <f t="shared" si="201"/>
        <v>0.0</v>
      </c>
      <c r="AC48" s="13" t="str">
        <f t="shared" si="202"/>
        <v>F</v>
      </c>
      <c r="AD48" s="18">
        <f t="shared" si="203"/>
        <v>0</v>
      </c>
      <c r="AE48" s="15" t="str">
        <f t="shared" si="204"/>
        <v>0.0</v>
      </c>
      <c r="AF48" s="19">
        <v>4</v>
      </c>
      <c r="AG48" s="68">
        <v>4</v>
      </c>
      <c r="AH48" s="100">
        <v>6.7</v>
      </c>
      <c r="AI48" s="101"/>
      <c r="AJ48" s="102"/>
      <c r="AK48" s="102"/>
      <c r="AL48" s="102"/>
      <c r="AM48" s="21">
        <f t="shared" si="205"/>
        <v>2.7</v>
      </c>
      <c r="AN48" s="21" t="str">
        <f t="shared" si="206"/>
        <v>2.7</v>
      </c>
      <c r="AO48" s="13" t="str">
        <f>IF(AM48&gt;=8.5,"A",IF(AM48&gt;=8,"B+",IF(AM48&gt;=7,"B",IF(AM48&gt;=6.5,"C+",IF(AM48&gt;=5.5,"C",IF(AM48&gt;=5,"D+",IF(AM48&gt;=4,"D","F")))))))</f>
        <v>F</v>
      </c>
      <c r="AP48" s="18">
        <f>IF(AO48="A",4,IF(AO48="B+",3.5,IF(AO48="B",3,IF(AO48="C+",2.5,IF(AO48="C",2,IF(AO48="D+",1.5,IF(AO48="D",1,0)))))))</f>
        <v>0</v>
      </c>
      <c r="AQ48" s="15" t="str">
        <f t="shared" si="207"/>
        <v>0.0</v>
      </c>
      <c r="AR48" s="19">
        <v>2</v>
      </c>
      <c r="AS48" s="68">
        <v>2</v>
      </c>
      <c r="AT48" s="28"/>
      <c r="AU48" s="26"/>
      <c r="AV48" s="27"/>
      <c r="AW48" s="82"/>
      <c r="AX48" s="82"/>
      <c r="AY48" s="21">
        <f t="shared" si="208"/>
        <v>0</v>
      </c>
      <c r="AZ48" s="21" t="str">
        <f t="shared" si="209"/>
        <v>0.0</v>
      </c>
      <c r="BA48" s="13" t="str">
        <f>IF(AY48&gt;=8.5,"A",IF(AY48&gt;=8,"B+",IF(AY48&gt;=7,"B",IF(AY48&gt;=6.5,"C+",IF(AY48&gt;=5.5,"C",IF(AY48&gt;=5,"D+",IF(AY48&gt;=4,"D","F")))))))</f>
        <v>F</v>
      </c>
      <c r="BB48" s="18">
        <f>IF(BA48="A",4,IF(BA48="B+",3.5,IF(BA48="B",3,IF(BA48="C+",2.5,IF(BA48="C",2,IF(BA48="D+",1.5,IF(BA48="D",1,0)))))))</f>
        <v>0</v>
      </c>
      <c r="BC48" s="15" t="str">
        <f t="shared" si="210"/>
        <v>0.0</v>
      </c>
      <c r="BD48" s="19">
        <v>3</v>
      </c>
      <c r="BE48" s="68">
        <v>3</v>
      </c>
      <c r="BF48" s="28"/>
      <c r="BG48" s="26"/>
      <c r="BH48" s="27"/>
      <c r="BI48" s="82"/>
      <c r="BJ48" s="82"/>
      <c r="BK48" s="21">
        <f t="shared" si="211"/>
        <v>0</v>
      </c>
      <c r="BL48" s="21" t="str">
        <f t="shared" si="212"/>
        <v>0.0</v>
      </c>
      <c r="BM48" s="13" t="str">
        <f>IF(BK48&gt;=8.5,"A",IF(BK48&gt;=8,"B+",IF(BK48&gt;=7,"B",IF(BK48&gt;=6.5,"C+",IF(BK48&gt;=5.5,"C",IF(BK48&gt;=5,"D+",IF(BK48&gt;=4,"D","F")))))))</f>
        <v>F</v>
      </c>
      <c r="BN48" s="18">
        <f>IF(BM48="A",4,IF(BM48="B+",3.5,IF(BM48="B",3,IF(BM48="C+",2.5,IF(BM48="C",2,IF(BM48="D+",1.5,IF(BM48="D",1,0)))))))</f>
        <v>0</v>
      </c>
      <c r="BO48" s="15" t="str">
        <f t="shared" si="213"/>
        <v>0.0</v>
      </c>
      <c r="BP48" s="19">
        <v>2</v>
      </c>
      <c r="BQ48" s="68">
        <v>2</v>
      </c>
      <c r="BR48" s="28"/>
      <c r="BS48" s="26"/>
      <c r="BT48" s="27"/>
      <c r="BU48" s="82"/>
      <c r="BV48" s="82"/>
      <c r="BW48" s="21">
        <f t="shared" si="214"/>
        <v>0</v>
      </c>
      <c r="BX48" s="21" t="str">
        <f t="shared" si="215"/>
        <v>0.0</v>
      </c>
      <c r="BY48" s="13" t="str">
        <f>IF(BW48&gt;=8.5,"A",IF(BW48&gt;=8,"B+",IF(BW48&gt;=7,"B",IF(BW48&gt;=6.5,"C+",IF(BW48&gt;=5.5,"C",IF(BW48&gt;=5,"D+",IF(BW48&gt;=4,"D","F")))))))</f>
        <v>F</v>
      </c>
      <c r="BZ48" s="18">
        <f>IF(BY48="A",4,IF(BY48="B+",3.5,IF(BY48="B",3,IF(BY48="C+",2.5,IF(BY48="C",2,IF(BY48="D+",1.5,IF(BY48="D",1,0)))))))</f>
        <v>0</v>
      </c>
      <c r="CA48" s="15" t="str">
        <f t="shared" si="216"/>
        <v>0.0</v>
      </c>
      <c r="CB48" s="19">
        <v>3</v>
      </c>
      <c r="CC48" s="68">
        <v>3</v>
      </c>
      <c r="CD48" s="42">
        <v>0</v>
      </c>
      <c r="CE48" s="99"/>
      <c r="CF48" s="30"/>
      <c r="CG48" s="30"/>
      <c r="CH48" s="30"/>
      <c r="CI48" s="21">
        <f t="shared" si="217"/>
        <v>0</v>
      </c>
      <c r="CJ48" s="21" t="str">
        <f t="shared" si="218"/>
        <v>0.0</v>
      </c>
      <c r="CK48" s="13" t="str">
        <f>IF(CI48&gt;=8.5,"A",IF(CI48&gt;=8,"B+",IF(CI48&gt;=7,"B",IF(CI48&gt;=6.5,"C+",IF(CI48&gt;=5.5,"C",IF(CI48&gt;=5,"D+",IF(CI48&gt;=4,"D","F")))))))</f>
        <v>F</v>
      </c>
      <c r="CL48" s="18">
        <f>IF(CK48="A",4,IF(CK48="B+",3.5,IF(CK48="B",3,IF(CK48="C+",2.5,IF(CK48="C",2,IF(CK48="D+",1.5,IF(CK48="D",1,0)))))))</f>
        <v>0</v>
      </c>
      <c r="CM48" s="15" t="str">
        <f t="shared" si="219"/>
        <v>0.0</v>
      </c>
      <c r="CN48" s="19">
        <v>3</v>
      </c>
      <c r="CO48" s="68">
        <v>3</v>
      </c>
      <c r="CP48" s="69">
        <f t="shared" si="220"/>
        <v>17</v>
      </c>
      <c r="CQ48" s="22">
        <f>(AM48*AR48+AA48*AF48+AY48*BD48+BK48*BP48+BW48*CB48+CI48*CN48)/CP48</f>
        <v>0.31764705882352945</v>
      </c>
      <c r="CR48" s="24" t="str">
        <f t="shared" si="221"/>
        <v>0.32</v>
      </c>
      <c r="CS48" s="22">
        <f>(AP48*AR48+AD48*AF48+BB48*BD48+BN48*BP48+BZ48*CB48+CL48*CN48)/CP48</f>
        <v>0</v>
      </c>
      <c r="CT48" s="24" t="str">
        <f t="shared" si="222"/>
        <v>0.00</v>
      </c>
      <c r="CU48" s="77" t="str">
        <f t="shared" si="223"/>
        <v>Cảnh báo KQHT</v>
      </c>
      <c r="CV48" s="77">
        <f>CO48+CC48+BQ48+BE48+AG48+AS48</f>
        <v>17</v>
      </c>
      <c r="CW48" s="22">
        <f>(AM48*AS48+AA48*AG48+AY48*BE48+BK48*BQ48+BW48*CC48+CI48*CO48)/CV48</f>
        <v>0.31764705882352945</v>
      </c>
      <c r="CX48" s="77" t="str">
        <f t="shared" si="224"/>
        <v>0.32</v>
      </c>
      <c r="CY48" s="22">
        <f>(AP48*AS48+AD48*AG48+BB48*BE48+BN48*BQ48+BZ48*CC48+CL48*CO48)/CV48</f>
        <v>0</v>
      </c>
      <c r="CZ48" s="77" t="str">
        <f t="shared" si="225"/>
        <v>0.00</v>
      </c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157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</row>
    <row r="49" spans="1:180" s="4" customFormat="1" ht="18">
      <c r="A49" s="2">
        <v>8</v>
      </c>
      <c r="B49" s="5" t="s">
        <v>320</v>
      </c>
      <c r="C49" s="6" t="s">
        <v>335</v>
      </c>
      <c r="D49" s="7" t="s">
        <v>60</v>
      </c>
      <c r="E49" s="8" t="s">
        <v>336</v>
      </c>
      <c r="G49" s="10" t="s">
        <v>416</v>
      </c>
      <c r="H49" s="36" t="s">
        <v>89</v>
      </c>
      <c r="I49" s="36" t="s">
        <v>450</v>
      </c>
      <c r="J49" s="138"/>
      <c r="K49" s="21" t="str">
        <f t="shared" si="192"/>
        <v>0.0</v>
      </c>
      <c r="L49" s="13" t="str">
        <f t="shared" si="193"/>
        <v>F</v>
      </c>
      <c r="M49" s="14">
        <f t="shared" si="194"/>
        <v>0</v>
      </c>
      <c r="N49" s="15" t="str">
        <f t="shared" si="195"/>
        <v>0.0</v>
      </c>
      <c r="O49" s="19">
        <v>2</v>
      </c>
      <c r="P49" s="12"/>
      <c r="Q49" s="21" t="str">
        <f t="shared" si="196"/>
        <v>0.0</v>
      </c>
      <c r="R49" s="13" t="str">
        <f t="shared" si="197"/>
        <v>F</v>
      </c>
      <c r="S49" s="14">
        <f t="shared" si="198"/>
        <v>0</v>
      </c>
      <c r="T49" s="15" t="str">
        <f t="shared" si="199"/>
        <v>0.0</v>
      </c>
      <c r="U49" s="19">
        <v>3</v>
      </c>
      <c r="V49" s="28"/>
      <c r="W49" s="26"/>
      <c r="X49" s="27"/>
      <c r="Y49" s="82"/>
      <c r="Z49" s="82"/>
      <c r="AA49" s="21">
        <f t="shared" si="200"/>
        <v>0</v>
      </c>
      <c r="AB49" s="21" t="str">
        <f t="shared" si="201"/>
        <v>0.0</v>
      </c>
      <c r="AC49" s="13" t="str">
        <f t="shared" si="202"/>
        <v>F</v>
      </c>
      <c r="AD49" s="18">
        <f t="shared" si="203"/>
        <v>0</v>
      </c>
      <c r="AE49" s="15" t="str">
        <f t="shared" si="204"/>
        <v>0.0</v>
      </c>
      <c r="AF49" s="19">
        <v>4</v>
      </c>
      <c r="AG49" s="68">
        <v>4</v>
      </c>
      <c r="AH49" s="42">
        <v>3</v>
      </c>
      <c r="AI49" s="99"/>
      <c r="AJ49" s="30"/>
      <c r="AK49" s="30"/>
      <c r="AL49" s="30"/>
      <c r="AM49" s="21">
        <f t="shared" si="205"/>
        <v>1.2</v>
      </c>
      <c r="AN49" s="21" t="str">
        <f t="shared" si="206"/>
        <v>1.2</v>
      </c>
      <c r="AO49" s="13" t="str">
        <f>IF(AM49&gt;=8.5,"A",IF(AM49&gt;=8,"B+",IF(AM49&gt;=7,"B",IF(AM49&gt;=6.5,"C+",IF(AM49&gt;=5.5,"C",IF(AM49&gt;=5,"D+",IF(AM49&gt;=4,"D","F")))))))</f>
        <v>F</v>
      </c>
      <c r="AP49" s="18">
        <f>IF(AO49="A",4,IF(AO49="B+",3.5,IF(AO49="B",3,IF(AO49="C+",2.5,IF(AO49="C",2,IF(AO49="D+",1.5,IF(AO49="D",1,0)))))))</f>
        <v>0</v>
      </c>
      <c r="AQ49" s="15" t="str">
        <f t="shared" si="207"/>
        <v>0.0</v>
      </c>
      <c r="AR49" s="19">
        <v>2</v>
      </c>
      <c r="AS49" s="68">
        <v>2</v>
      </c>
      <c r="AT49" s="28"/>
      <c r="AU49" s="26"/>
      <c r="AV49" s="27"/>
      <c r="AW49" s="82"/>
      <c r="AX49" s="82"/>
      <c r="AY49" s="21">
        <f t="shared" si="208"/>
        <v>0</v>
      </c>
      <c r="AZ49" s="21" t="str">
        <f t="shared" si="209"/>
        <v>0.0</v>
      </c>
      <c r="BA49" s="13" t="str">
        <f>IF(AY49&gt;=8.5,"A",IF(AY49&gt;=8,"B+",IF(AY49&gt;=7,"B",IF(AY49&gt;=6.5,"C+",IF(AY49&gt;=5.5,"C",IF(AY49&gt;=5,"D+",IF(AY49&gt;=4,"D","F")))))))</f>
        <v>F</v>
      </c>
      <c r="BB49" s="18">
        <f>IF(BA49="A",4,IF(BA49="B+",3.5,IF(BA49="B",3,IF(BA49="C+",2.5,IF(BA49="C",2,IF(BA49="D+",1.5,IF(BA49="D",1,0)))))))</f>
        <v>0</v>
      </c>
      <c r="BC49" s="15" t="str">
        <f t="shared" si="210"/>
        <v>0.0</v>
      </c>
      <c r="BD49" s="19">
        <v>3</v>
      </c>
      <c r="BE49" s="68">
        <v>3</v>
      </c>
      <c r="BF49" s="28"/>
      <c r="BG49" s="26"/>
      <c r="BH49" s="27"/>
      <c r="BI49" s="82"/>
      <c r="BJ49" s="82"/>
      <c r="BK49" s="21">
        <f t="shared" si="211"/>
        <v>0</v>
      </c>
      <c r="BL49" s="21" t="str">
        <f t="shared" si="212"/>
        <v>0.0</v>
      </c>
      <c r="BM49" s="13" t="str">
        <f>IF(BK49&gt;=8.5,"A",IF(BK49&gt;=8,"B+",IF(BK49&gt;=7,"B",IF(BK49&gt;=6.5,"C+",IF(BK49&gt;=5.5,"C",IF(BK49&gt;=5,"D+",IF(BK49&gt;=4,"D","F")))))))</f>
        <v>F</v>
      </c>
      <c r="BN49" s="18">
        <f>IF(BM49="A",4,IF(BM49="B+",3.5,IF(BM49="B",3,IF(BM49="C+",2.5,IF(BM49="C",2,IF(BM49="D+",1.5,IF(BM49="D",1,0)))))))</f>
        <v>0</v>
      </c>
      <c r="BO49" s="15" t="str">
        <f t="shared" si="213"/>
        <v>0.0</v>
      </c>
      <c r="BP49" s="19">
        <v>2</v>
      </c>
      <c r="BQ49" s="68">
        <v>2</v>
      </c>
      <c r="BR49" s="28"/>
      <c r="BS49" s="26"/>
      <c r="BT49" s="27"/>
      <c r="BU49" s="82"/>
      <c r="BV49" s="82"/>
      <c r="BW49" s="21">
        <f t="shared" si="214"/>
        <v>0</v>
      </c>
      <c r="BX49" s="21" t="str">
        <f t="shared" si="215"/>
        <v>0.0</v>
      </c>
      <c r="BY49" s="13" t="str">
        <f>IF(BW49&gt;=8.5,"A",IF(BW49&gt;=8,"B+",IF(BW49&gt;=7,"B",IF(BW49&gt;=6.5,"C+",IF(BW49&gt;=5.5,"C",IF(BW49&gt;=5,"D+",IF(BW49&gt;=4,"D","F")))))))</f>
        <v>F</v>
      </c>
      <c r="BZ49" s="18">
        <f>IF(BY49="A",4,IF(BY49="B+",3.5,IF(BY49="B",3,IF(BY49="C+",2.5,IF(BY49="C",2,IF(BY49="D+",1.5,IF(BY49="D",1,0)))))))</f>
        <v>0</v>
      </c>
      <c r="CA49" s="15" t="str">
        <f t="shared" si="216"/>
        <v>0.0</v>
      </c>
      <c r="CB49" s="19">
        <v>3</v>
      </c>
      <c r="CC49" s="68">
        <v>3</v>
      </c>
      <c r="CD49" s="42">
        <v>3.7</v>
      </c>
      <c r="CE49" s="99"/>
      <c r="CF49" s="30"/>
      <c r="CG49" s="30"/>
      <c r="CH49" s="30"/>
      <c r="CI49" s="21">
        <f t="shared" si="217"/>
        <v>1.5</v>
      </c>
      <c r="CJ49" s="21" t="str">
        <f t="shared" si="218"/>
        <v>1.5</v>
      </c>
      <c r="CK49" s="13" t="str">
        <f>IF(CI49&gt;=8.5,"A",IF(CI49&gt;=8,"B+",IF(CI49&gt;=7,"B",IF(CI49&gt;=6.5,"C+",IF(CI49&gt;=5.5,"C",IF(CI49&gt;=5,"D+",IF(CI49&gt;=4,"D","F")))))))</f>
        <v>F</v>
      </c>
      <c r="CL49" s="18">
        <f>IF(CK49="A",4,IF(CK49="B+",3.5,IF(CK49="B",3,IF(CK49="C+",2.5,IF(CK49="C",2,IF(CK49="D+",1.5,IF(CK49="D",1,0)))))))</f>
        <v>0</v>
      </c>
      <c r="CM49" s="15" t="str">
        <f t="shared" si="219"/>
        <v>0.0</v>
      </c>
      <c r="CN49" s="19">
        <v>3</v>
      </c>
      <c r="CO49" s="68">
        <v>3</v>
      </c>
      <c r="CP49" s="69">
        <f t="shared" si="220"/>
        <v>17</v>
      </c>
      <c r="CQ49" s="22">
        <f>(AM49*AR49+AA49*AF49+AY49*BD49+BK49*BP49+BW49*CB49+CI49*CN49)/CP49</f>
        <v>0.40588235294117647</v>
      </c>
      <c r="CR49" s="24" t="str">
        <f t="shared" si="221"/>
        <v>0.41</v>
      </c>
      <c r="CS49" s="22">
        <f>(AP49*AR49+AD49*AF49+BB49*BD49+BN49*BP49+BZ49*CB49+CL49*CN49)/CP49</f>
        <v>0</v>
      </c>
      <c r="CT49" s="24" t="str">
        <f t="shared" si="222"/>
        <v>0.00</v>
      </c>
      <c r="CU49" s="77" t="str">
        <f t="shared" si="223"/>
        <v>Cảnh báo KQHT</v>
      </c>
      <c r="CV49" s="77">
        <f>CO49+CC49+BQ49+BE49+AG49+AS49</f>
        <v>17</v>
      </c>
      <c r="CW49" s="22">
        <f>(AM49*AS49+AA49*AG49+AY49*BE49+BK49*BQ49+BW49*CC49+CI49*CO49)/CV49</f>
        <v>0.40588235294117647</v>
      </c>
      <c r="CX49" s="77" t="str">
        <f t="shared" si="224"/>
        <v>0.41</v>
      </c>
      <c r="CY49" s="22">
        <f>(AP49*AS49+AD49*AG49+BB49*BE49+BN49*BQ49+BZ49*CC49+CL49*CO49)/CV49</f>
        <v>0</v>
      </c>
      <c r="CZ49" s="77" t="str">
        <f t="shared" si="225"/>
        <v>0.00</v>
      </c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157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</row>
    <row r="50" spans="1:180" s="4" customFormat="1" ht="18">
      <c r="A50" s="2">
        <v>22</v>
      </c>
      <c r="B50" s="5" t="s">
        <v>320</v>
      </c>
      <c r="C50" s="6" t="s">
        <v>361</v>
      </c>
      <c r="D50" s="7" t="s">
        <v>74</v>
      </c>
      <c r="E50" s="8" t="s">
        <v>86</v>
      </c>
      <c r="F50" s="3"/>
      <c r="G50" s="10" t="s">
        <v>428</v>
      </c>
      <c r="H50" s="36" t="s">
        <v>89</v>
      </c>
      <c r="I50" s="36" t="s">
        <v>315</v>
      </c>
      <c r="J50" s="138"/>
      <c r="K50" s="21" t="str">
        <f t="shared" si="192"/>
        <v>0.0</v>
      </c>
      <c r="L50" s="13" t="str">
        <f t="shared" si="193"/>
        <v>F</v>
      </c>
      <c r="M50" s="14">
        <f t="shared" si="194"/>
        <v>0</v>
      </c>
      <c r="N50" s="15" t="str">
        <f t="shared" si="195"/>
        <v>0.0</v>
      </c>
      <c r="O50" s="19">
        <v>2</v>
      </c>
      <c r="P50" s="12"/>
      <c r="Q50" s="21" t="str">
        <f t="shared" si="196"/>
        <v>0.0</v>
      </c>
      <c r="R50" s="13" t="str">
        <f t="shared" si="197"/>
        <v>F</v>
      </c>
      <c r="S50" s="14">
        <f t="shared" si="198"/>
        <v>0</v>
      </c>
      <c r="T50" s="15" t="str">
        <f t="shared" si="199"/>
        <v>0.0</v>
      </c>
      <c r="U50" s="19">
        <v>3</v>
      </c>
      <c r="V50" s="42">
        <v>1.2</v>
      </c>
      <c r="W50" s="99"/>
      <c r="X50" s="30"/>
      <c r="Y50" s="30"/>
      <c r="Z50" s="30"/>
      <c r="AA50" s="21">
        <f t="shared" si="200"/>
        <v>0.5</v>
      </c>
      <c r="AB50" s="21" t="str">
        <f t="shared" si="201"/>
        <v>0.5</v>
      </c>
      <c r="AC50" s="13" t="str">
        <f t="shared" si="202"/>
        <v>F</v>
      </c>
      <c r="AD50" s="18">
        <f t="shared" si="203"/>
        <v>0</v>
      </c>
      <c r="AE50" s="15" t="str">
        <f t="shared" si="204"/>
        <v>0.0</v>
      </c>
      <c r="AF50" s="19">
        <v>4</v>
      </c>
      <c r="AG50" s="68">
        <v>4</v>
      </c>
      <c r="AH50" s="28">
        <v>7</v>
      </c>
      <c r="AI50" s="26">
        <v>5</v>
      </c>
      <c r="AJ50" s="27"/>
      <c r="AK50" s="82"/>
      <c r="AL50" s="82"/>
      <c r="AM50" s="21">
        <f t="shared" si="205"/>
        <v>5.8</v>
      </c>
      <c r="AN50" s="21" t="str">
        <f t="shared" si="206"/>
        <v>5.8</v>
      </c>
      <c r="AO50" s="13" t="str">
        <f>IF(AM50&gt;=8.5,"A",IF(AM50&gt;=8,"B+",IF(AM50&gt;=7,"B",IF(AM50&gt;=6.5,"C+",IF(AM50&gt;=5.5,"C",IF(AM50&gt;=5,"D+",IF(AM50&gt;=4,"D","F")))))))</f>
        <v>C</v>
      </c>
      <c r="AP50" s="18">
        <f>IF(AO50="A",4,IF(AO50="B+",3.5,IF(AO50="B",3,IF(AO50="C+",2.5,IF(AO50="C",2,IF(AO50="D+",1.5,IF(AO50="D",1,0)))))))</f>
        <v>2</v>
      </c>
      <c r="AQ50" s="15" t="str">
        <f t="shared" si="207"/>
        <v>2.0</v>
      </c>
      <c r="AR50" s="19">
        <v>2</v>
      </c>
      <c r="AS50" s="68">
        <v>2</v>
      </c>
      <c r="AT50" s="42">
        <v>0</v>
      </c>
      <c r="AU50" s="99"/>
      <c r="AV50" s="30"/>
      <c r="AW50" s="30"/>
      <c r="AX50" s="30"/>
      <c r="AY50" s="21">
        <f t="shared" si="208"/>
        <v>0</v>
      </c>
      <c r="AZ50" s="21" t="str">
        <f t="shared" si="209"/>
        <v>0.0</v>
      </c>
      <c r="BA50" s="13" t="str">
        <f>IF(AY50&gt;=8.5,"A",IF(AY50&gt;=8,"B+",IF(AY50&gt;=7,"B",IF(AY50&gt;=6.5,"C+",IF(AY50&gt;=5.5,"C",IF(AY50&gt;=5,"D+",IF(AY50&gt;=4,"D","F")))))))</f>
        <v>F</v>
      </c>
      <c r="BB50" s="18">
        <f>IF(BA50="A",4,IF(BA50="B+",3.5,IF(BA50="B",3,IF(BA50="C+",2.5,IF(BA50="C",2,IF(BA50="D+",1.5,IF(BA50="D",1,0)))))))</f>
        <v>0</v>
      </c>
      <c r="BC50" s="15" t="str">
        <f t="shared" si="210"/>
        <v>0.0</v>
      </c>
      <c r="BD50" s="19">
        <v>3</v>
      </c>
      <c r="BE50" s="68">
        <v>3</v>
      </c>
      <c r="BF50" s="42">
        <v>0</v>
      </c>
      <c r="BG50" s="99"/>
      <c r="BH50" s="30"/>
      <c r="BI50" s="30"/>
      <c r="BJ50" s="30"/>
      <c r="BK50" s="21">
        <f t="shared" si="211"/>
        <v>0</v>
      </c>
      <c r="BL50" s="21" t="str">
        <f t="shared" si="212"/>
        <v>0.0</v>
      </c>
      <c r="BM50" s="13" t="str">
        <f>IF(BK50&gt;=8.5,"A",IF(BK50&gt;=8,"B+",IF(BK50&gt;=7,"B",IF(BK50&gt;=6.5,"C+",IF(BK50&gt;=5.5,"C",IF(BK50&gt;=5,"D+",IF(BK50&gt;=4,"D","F")))))))</f>
        <v>F</v>
      </c>
      <c r="BN50" s="18">
        <f>IF(BM50="A",4,IF(BM50="B+",3.5,IF(BM50="B",3,IF(BM50="C+",2.5,IF(BM50="C",2,IF(BM50="D+",1.5,IF(BM50="D",1,0)))))))</f>
        <v>0</v>
      </c>
      <c r="BO50" s="15" t="str">
        <f t="shared" si="213"/>
        <v>0.0</v>
      </c>
      <c r="BP50" s="19">
        <v>2</v>
      </c>
      <c r="BQ50" s="68">
        <v>2</v>
      </c>
      <c r="BR50" s="42">
        <v>1.4</v>
      </c>
      <c r="BS50" s="99"/>
      <c r="BT50" s="30"/>
      <c r="BU50" s="30"/>
      <c r="BV50" s="30"/>
      <c r="BW50" s="21">
        <f t="shared" si="214"/>
        <v>0.6</v>
      </c>
      <c r="BX50" s="21" t="str">
        <f t="shared" si="215"/>
        <v>0.6</v>
      </c>
      <c r="BY50" s="13" t="str">
        <f>IF(BW50&gt;=8.5,"A",IF(BW50&gt;=8,"B+",IF(BW50&gt;=7,"B",IF(BW50&gt;=6.5,"C+",IF(BW50&gt;=5.5,"C",IF(BW50&gt;=5,"D+",IF(BW50&gt;=4,"D","F")))))))</f>
        <v>F</v>
      </c>
      <c r="BZ50" s="18">
        <f>IF(BY50="A",4,IF(BY50="B+",3.5,IF(BY50="B",3,IF(BY50="C+",2.5,IF(BY50="C",2,IF(BY50="D+",1.5,IF(BY50="D",1,0)))))))</f>
        <v>0</v>
      </c>
      <c r="CA50" s="15" t="str">
        <f t="shared" si="216"/>
        <v>0.0</v>
      </c>
      <c r="CB50" s="19">
        <v>3</v>
      </c>
      <c r="CC50" s="68">
        <v>3</v>
      </c>
      <c r="CD50" s="95">
        <v>6.3</v>
      </c>
      <c r="CE50" s="96">
        <v>4</v>
      </c>
      <c r="CF50" s="97"/>
      <c r="CG50" s="97"/>
      <c r="CH50" s="97"/>
      <c r="CI50" s="21">
        <f t="shared" si="217"/>
        <v>4.9000000000000004</v>
      </c>
      <c r="CJ50" s="21" t="str">
        <f t="shared" si="218"/>
        <v>4.9</v>
      </c>
      <c r="CK50" s="13" t="str">
        <f>IF(CI50&gt;=8.5,"A",IF(CI50&gt;=8,"B+",IF(CI50&gt;=7,"B",IF(CI50&gt;=6.5,"C+",IF(CI50&gt;=5.5,"C",IF(CI50&gt;=5,"D+",IF(CI50&gt;=4,"D","F")))))))</f>
        <v>D</v>
      </c>
      <c r="CL50" s="18">
        <f>IF(CK50="A",4,IF(CK50="B+",3.5,IF(CK50="B",3,IF(CK50="C+",2.5,IF(CK50="C",2,IF(CK50="D+",1.5,IF(CK50="D",1,0)))))))</f>
        <v>1</v>
      </c>
      <c r="CM50" s="15" t="str">
        <f t="shared" si="219"/>
        <v>1.0</v>
      </c>
      <c r="CN50" s="19">
        <v>3</v>
      </c>
      <c r="CO50" s="68">
        <v>3</v>
      </c>
      <c r="CP50" s="69">
        <f t="shared" si="220"/>
        <v>17</v>
      </c>
      <c r="CQ50" s="22">
        <f>(AM50*AR50+AA50*AF50+AY50*BD50+BK50*BP50+BW50*CB50+CI50*CN50)/CP50</f>
        <v>1.7705882352941178</v>
      </c>
      <c r="CR50" s="24" t="str">
        <f t="shared" si="221"/>
        <v>1.77</v>
      </c>
      <c r="CS50" s="22">
        <f>(AP50*AR50+AD50*AF50+BB50*BD50+BN50*BP50+BZ50*CB50+CL50*CN50)/CP50</f>
        <v>0.41176470588235292</v>
      </c>
      <c r="CT50" s="24" t="str">
        <f t="shared" si="222"/>
        <v>0.41</v>
      </c>
      <c r="CU50" s="77" t="str">
        <f t="shared" si="223"/>
        <v>Cảnh báo KQHT</v>
      </c>
      <c r="CV50" s="77">
        <f>CO50+CC50+BQ50+BE50+AG50+AS50</f>
        <v>17</v>
      </c>
      <c r="CW50" s="22">
        <f>(AM50*AS50+AA50*AG50+AY50*BE50+BK50*BQ50+BW50*CC50+CI50*CO50)/CV50</f>
        <v>1.7705882352941178</v>
      </c>
      <c r="CX50" s="77" t="str">
        <f t="shared" si="224"/>
        <v>1.77</v>
      </c>
      <c r="CY50" s="22">
        <f>(AP50*AS50+AD50*AG50+BB50*BE50+BN50*BQ50+BZ50*CC50+CL50*CO50)/CV50</f>
        <v>0.41176470588235292</v>
      </c>
      <c r="CZ50" s="77" t="str">
        <f t="shared" si="225"/>
        <v>0.41</v>
      </c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157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</row>
    <row r="51" spans="1:180" s="4" customFormat="1" ht="18">
      <c r="A51" s="2">
        <v>39</v>
      </c>
      <c r="B51" s="5" t="s">
        <v>320</v>
      </c>
      <c r="C51" s="6" t="s">
        <v>406</v>
      </c>
      <c r="D51" s="7" t="s">
        <v>407</v>
      </c>
      <c r="E51" s="8" t="s">
        <v>408</v>
      </c>
      <c r="F51" s="44"/>
      <c r="G51" s="3" t="s">
        <v>448</v>
      </c>
      <c r="H51" s="36" t="s">
        <v>89</v>
      </c>
      <c r="I51" s="3" t="s">
        <v>199</v>
      </c>
      <c r="J51" s="139"/>
      <c r="K51" s="21" t="str">
        <f t="shared" si="192"/>
        <v>0.0</v>
      </c>
      <c r="L51" s="13" t="str">
        <f t="shared" si="193"/>
        <v>F</v>
      </c>
      <c r="M51" s="14">
        <f t="shared" si="194"/>
        <v>0</v>
      </c>
      <c r="N51" s="15" t="str">
        <f t="shared" si="195"/>
        <v>0.0</v>
      </c>
      <c r="O51" s="19">
        <v>2</v>
      </c>
      <c r="P51" s="12"/>
      <c r="Q51" s="21" t="str">
        <f t="shared" si="196"/>
        <v>0.0</v>
      </c>
      <c r="R51" s="13" t="str">
        <f t="shared" si="197"/>
        <v>F</v>
      </c>
      <c r="S51" s="14">
        <f t="shared" si="198"/>
        <v>0</v>
      </c>
      <c r="T51" s="15" t="str">
        <f t="shared" si="199"/>
        <v>0.0</v>
      </c>
      <c r="U51" s="19">
        <v>3</v>
      </c>
      <c r="V51" s="95">
        <v>8</v>
      </c>
      <c r="W51" s="96"/>
      <c r="X51" s="97"/>
      <c r="Y51" s="97"/>
      <c r="Z51" s="97"/>
      <c r="AA51" s="21">
        <f t="shared" si="200"/>
        <v>3.2</v>
      </c>
      <c r="AB51" s="21" t="str">
        <f t="shared" si="201"/>
        <v>3.2</v>
      </c>
      <c r="AC51" s="13" t="str">
        <f t="shared" si="202"/>
        <v>F</v>
      </c>
      <c r="AD51" s="18">
        <f t="shared" si="203"/>
        <v>0</v>
      </c>
      <c r="AE51" s="15" t="str">
        <f t="shared" si="204"/>
        <v>0.0</v>
      </c>
      <c r="AF51" s="19">
        <v>4</v>
      </c>
      <c r="AG51" s="68">
        <v>4</v>
      </c>
      <c r="AH51" s="28">
        <v>7</v>
      </c>
      <c r="AI51" s="26">
        <v>6</v>
      </c>
      <c r="AJ51" s="27"/>
      <c r="AK51" s="82"/>
      <c r="AL51" s="82"/>
      <c r="AM51" s="21">
        <f t="shared" si="205"/>
        <v>6.4</v>
      </c>
      <c r="AN51" s="21" t="str">
        <f t="shared" si="206"/>
        <v>6.4</v>
      </c>
      <c r="AO51" s="13" t="str">
        <f>IF(AM51&gt;=8.5,"A",IF(AM51&gt;=8,"B+",IF(AM51&gt;=7,"B",IF(AM51&gt;=6.5,"C+",IF(AM51&gt;=5.5,"C",IF(AM51&gt;=5,"D+",IF(AM51&gt;=4,"D","F")))))))</f>
        <v>C</v>
      </c>
      <c r="AP51" s="18">
        <f>IF(AO51="A",4,IF(AO51="B+",3.5,IF(AO51="B",3,IF(AO51="C+",2.5,IF(AO51="C",2,IF(AO51="D+",1.5,IF(AO51="D",1,0)))))))</f>
        <v>2</v>
      </c>
      <c r="AQ51" s="15" t="str">
        <f t="shared" si="207"/>
        <v>2.0</v>
      </c>
      <c r="AR51" s="19">
        <v>2</v>
      </c>
      <c r="AS51" s="68">
        <v>2</v>
      </c>
      <c r="AT51" s="95">
        <v>6.2</v>
      </c>
      <c r="AU51" s="96"/>
      <c r="AV51" s="97"/>
      <c r="AW51" s="97"/>
      <c r="AX51" s="97"/>
      <c r="AY51" s="21">
        <f t="shared" si="208"/>
        <v>2.5</v>
      </c>
      <c r="AZ51" s="21" t="str">
        <f t="shared" si="209"/>
        <v>2.5</v>
      </c>
      <c r="BA51" s="13" t="str">
        <f>IF(AY51&gt;=8.5,"A",IF(AY51&gt;=8,"B+",IF(AY51&gt;=7,"B",IF(AY51&gt;=6.5,"C+",IF(AY51&gt;=5.5,"C",IF(AY51&gt;=5,"D+",IF(AY51&gt;=4,"D","F")))))))</f>
        <v>F</v>
      </c>
      <c r="BB51" s="18">
        <f>IF(BA51="A",4,IF(BA51="B+",3.5,IF(BA51="B",3,IF(BA51="C+",2.5,IF(BA51="C",2,IF(BA51="D+",1.5,IF(BA51="D",1,0)))))))</f>
        <v>0</v>
      </c>
      <c r="BC51" s="15" t="str">
        <f t="shared" si="210"/>
        <v>0.0</v>
      </c>
      <c r="BD51" s="19">
        <v>3</v>
      </c>
      <c r="BE51" s="68">
        <v>3</v>
      </c>
      <c r="BF51" s="42">
        <v>2.7</v>
      </c>
      <c r="BG51" s="99"/>
      <c r="BH51" s="30"/>
      <c r="BI51" s="30"/>
      <c r="BJ51" s="30"/>
      <c r="BK51" s="21">
        <f t="shared" si="211"/>
        <v>1.1000000000000001</v>
      </c>
      <c r="BL51" s="21" t="str">
        <f t="shared" si="212"/>
        <v>1.1</v>
      </c>
      <c r="BM51" s="13" t="str">
        <f>IF(BK51&gt;=8.5,"A",IF(BK51&gt;=8,"B+",IF(BK51&gt;=7,"B",IF(BK51&gt;=6.5,"C+",IF(BK51&gt;=5.5,"C",IF(BK51&gt;=5,"D+",IF(BK51&gt;=4,"D","F")))))))</f>
        <v>F</v>
      </c>
      <c r="BN51" s="18">
        <f>IF(BM51="A",4,IF(BM51="B+",3.5,IF(BM51="B",3,IF(BM51="C+",2.5,IF(BM51="C",2,IF(BM51="D+",1.5,IF(BM51="D",1,0)))))))</f>
        <v>0</v>
      </c>
      <c r="BO51" s="15" t="str">
        <f t="shared" si="213"/>
        <v>0.0</v>
      </c>
      <c r="BP51" s="19">
        <v>2</v>
      </c>
      <c r="BQ51" s="68">
        <v>2</v>
      </c>
      <c r="BR51" s="95">
        <v>5.4</v>
      </c>
      <c r="BS51" s="96"/>
      <c r="BT51" s="97"/>
      <c r="BU51" s="97"/>
      <c r="BV51" s="97"/>
      <c r="BW51" s="21">
        <f t="shared" si="214"/>
        <v>2.2000000000000002</v>
      </c>
      <c r="BX51" s="21" t="str">
        <f t="shared" si="215"/>
        <v>2.2</v>
      </c>
      <c r="BY51" s="13" t="str">
        <f>IF(BW51&gt;=8.5,"A",IF(BW51&gt;=8,"B+",IF(BW51&gt;=7,"B",IF(BW51&gt;=6.5,"C+",IF(BW51&gt;=5.5,"C",IF(BW51&gt;=5,"D+",IF(BW51&gt;=4,"D","F")))))))</f>
        <v>F</v>
      </c>
      <c r="BZ51" s="18">
        <f>IF(BY51="A",4,IF(BY51="B+",3.5,IF(BY51="B",3,IF(BY51="C+",2.5,IF(BY51="C",2,IF(BY51="D+",1.5,IF(BY51="D",1,0)))))))</f>
        <v>0</v>
      </c>
      <c r="CA51" s="15" t="str">
        <f t="shared" si="216"/>
        <v>0.0</v>
      </c>
      <c r="CB51" s="19">
        <v>3</v>
      </c>
      <c r="CC51" s="68">
        <v>3</v>
      </c>
      <c r="CD51" s="28">
        <v>6.7</v>
      </c>
      <c r="CE51" s="26">
        <v>5</v>
      </c>
      <c r="CF51" s="27"/>
      <c r="CG51" s="82"/>
      <c r="CH51" s="82"/>
      <c r="CI51" s="21">
        <f t="shared" si="217"/>
        <v>5.7</v>
      </c>
      <c r="CJ51" s="21" t="str">
        <f t="shared" si="218"/>
        <v>5.7</v>
      </c>
      <c r="CK51" s="13" t="str">
        <f>IF(CI51&gt;=8.5,"A",IF(CI51&gt;=8,"B+",IF(CI51&gt;=7,"B",IF(CI51&gt;=6.5,"C+",IF(CI51&gt;=5.5,"C",IF(CI51&gt;=5,"D+",IF(CI51&gt;=4,"D","F")))))))</f>
        <v>C</v>
      </c>
      <c r="CL51" s="18">
        <f>IF(CK51="A",4,IF(CK51="B+",3.5,IF(CK51="B",3,IF(CK51="C+",2.5,IF(CK51="C",2,IF(CK51="D+",1.5,IF(CK51="D",1,0)))))))</f>
        <v>2</v>
      </c>
      <c r="CM51" s="15" t="str">
        <f t="shared" si="219"/>
        <v>2.0</v>
      </c>
      <c r="CN51" s="19">
        <v>3</v>
      </c>
      <c r="CO51" s="68">
        <v>3</v>
      </c>
      <c r="CP51" s="69">
        <f t="shared" si="220"/>
        <v>17</v>
      </c>
      <c r="CQ51" s="22">
        <f>(AM51*AR51+AA51*AF51+AY51*BD51+BK51*BP51+BW51*CB51+CI51*CN51)/CP51</f>
        <v>3.4705882352941182</v>
      </c>
      <c r="CR51" s="24" t="str">
        <f t="shared" si="221"/>
        <v>3.47</v>
      </c>
      <c r="CS51" s="22">
        <f>(AP51*AR51+AD51*AF51+BB51*BD51+BN51*BP51+BZ51*CB51+CL51*CN51)/CP51</f>
        <v>0.58823529411764708</v>
      </c>
      <c r="CT51" s="24" t="str">
        <f t="shared" si="222"/>
        <v>0.59</v>
      </c>
      <c r="CU51" s="77" t="str">
        <f t="shared" si="223"/>
        <v>Cảnh báo KQHT</v>
      </c>
      <c r="CV51" s="77">
        <f>CO51+CC51+BQ51+BE51+AG51+AS51</f>
        <v>17</v>
      </c>
      <c r="CW51" s="22">
        <f>(AM51*AS51+AA51*AG51+AY51*BE51+BK51*BQ51+BW51*CC51+CI51*CO51)/CV51</f>
        <v>3.4705882352941182</v>
      </c>
      <c r="CX51" s="77" t="str">
        <f t="shared" si="224"/>
        <v>3.47</v>
      </c>
      <c r="CY51" s="22">
        <f>(AP51*AS51+AD51*AG51+BB51*BE51+BN51*BQ51+BZ51*CC51+CL51*CO51)/CV51</f>
        <v>0.58823529411764708</v>
      </c>
      <c r="CZ51" s="77" t="str">
        <f t="shared" si="225"/>
        <v>0.59</v>
      </c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157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</row>
    <row r="52" spans="1:180" s="4" customFormat="1" ht="18">
      <c r="A52" s="2">
        <v>1</v>
      </c>
      <c r="B52" s="5" t="s">
        <v>320</v>
      </c>
      <c r="C52" s="6" t="s">
        <v>321</v>
      </c>
      <c r="D52" s="7" t="s">
        <v>322</v>
      </c>
      <c r="E52" s="8" t="s">
        <v>64</v>
      </c>
      <c r="F52" s="23"/>
      <c r="G52" s="10" t="s">
        <v>409</v>
      </c>
      <c r="H52" s="36" t="s">
        <v>89</v>
      </c>
      <c r="I52" s="36" t="s">
        <v>199</v>
      </c>
      <c r="J52" s="138"/>
      <c r="K52" s="21" t="str">
        <f t="shared" si="192"/>
        <v>0.0</v>
      </c>
      <c r="L52" s="13" t="str">
        <f t="shared" si="193"/>
        <v>F</v>
      </c>
      <c r="M52" s="14">
        <f t="shared" si="194"/>
        <v>0</v>
      </c>
      <c r="N52" s="15" t="str">
        <f t="shared" si="195"/>
        <v>0.0</v>
      </c>
      <c r="O52" s="19">
        <v>2</v>
      </c>
      <c r="P52" s="67"/>
      <c r="Q52" s="21" t="str">
        <f t="shared" si="196"/>
        <v>0.0</v>
      </c>
      <c r="R52" s="13" t="str">
        <f t="shared" si="197"/>
        <v>F</v>
      </c>
      <c r="S52" s="14">
        <f t="shared" si="198"/>
        <v>0</v>
      </c>
      <c r="T52" s="15" t="str">
        <f t="shared" si="199"/>
        <v>0.0</v>
      </c>
      <c r="U52" s="19">
        <v>3</v>
      </c>
      <c r="V52" s="42">
        <v>3.7</v>
      </c>
      <c r="W52" s="99"/>
      <c r="X52" s="30"/>
      <c r="Y52" s="30"/>
      <c r="Z52" s="30"/>
      <c r="AA52" s="21">
        <f t="shared" si="200"/>
        <v>1.5</v>
      </c>
      <c r="AB52" s="21" t="str">
        <f t="shared" si="201"/>
        <v>1.5</v>
      </c>
      <c r="AC52" s="13" t="str">
        <f t="shared" si="202"/>
        <v>F</v>
      </c>
      <c r="AD52" s="18">
        <f t="shared" si="203"/>
        <v>0</v>
      </c>
      <c r="AE52" s="15" t="str">
        <f t="shared" si="204"/>
        <v>0.0</v>
      </c>
      <c r="AF52" s="19">
        <v>4</v>
      </c>
      <c r="AG52" s="68">
        <v>4</v>
      </c>
      <c r="AH52" s="28">
        <v>8</v>
      </c>
      <c r="AI52" s="26">
        <v>6</v>
      </c>
      <c r="AJ52" s="27"/>
      <c r="AK52" s="82"/>
      <c r="AL52" s="82"/>
      <c r="AM52" s="21">
        <f t="shared" si="205"/>
        <v>6.8</v>
      </c>
      <c r="AN52" s="21" t="str">
        <f t="shared" si="206"/>
        <v>6.8</v>
      </c>
      <c r="AO52" s="13" t="str">
        <f t="shared" ref="AO52" si="226">IF(AM52&gt;=8.5,"A",IF(AM52&gt;=8,"B+",IF(AM52&gt;=7,"B",IF(AM52&gt;=6.5,"C+",IF(AM52&gt;=5.5,"C",IF(AM52&gt;=5,"D+",IF(AM52&gt;=4,"D","F")))))))</f>
        <v>C+</v>
      </c>
      <c r="AP52" s="18">
        <f t="shared" ref="AP52" si="227">IF(AO52="A",4,IF(AO52="B+",3.5,IF(AO52="B",3,IF(AO52="C+",2.5,IF(AO52="C",2,IF(AO52="D+",1.5,IF(AO52="D",1,0)))))))</f>
        <v>2.5</v>
      </c>
      <c r="AQ52" s="15" t="str">
        <f t="shared" si="207"/>
        <v>2.5</v>
      </c>
      <c r="AR52" s="19">
        <v>2</v>
      </c>
      <c r="AS52" s="68">
        <v>2</v>
      </c>
      <c r="AT52" s="28">
        <v>6.2</v>
      </c>
      <c r="AU52" s="26">
        <v>6</v>
      </c>
      <c r="AV52" s="27"/>
      <c r="AW52" s="82"/>
      <c r="AX52" s="82"/>
      <c r="AY52" s="21">
        <f t="shared" si="208"/>
        <v>6.1</v>
      </c>
      <c r="AZ52" s="21" t="str">
        <f t="shared" si="209"/>
        <v>6.1</v>
      </c>
      <c r="BA52" s="13" t="str">
        <f t="shared" ref="BA52" si="228">IF(AY52&gt;=8.5,"A",IF(AY52&gt;=8,"B+",IF(AY52&gt;=7,"B",IF(AY52&gt;=6.5,"C+",IF(AY52&gt;=5.5,"C",IF(AY52&gt;=5,"D+",IF(AY52&gt;=4,"D","F")))))))</f>
        <v>C</v>
      </c>
      <c r="BB52" s="18">
        <f t="shared" ref="BB52" si="229">IF(BA52="A",4,IF(BA52="B+",3.5,IF(BA52="B",3,IF(BA52="C+",2.5,IF(BA52="C",2,IF(BA52="D+",1.5,IF(BA52="D",1,0)))))))</f>
        <v>2</v>
      </c>
      <c r="BC52" s="15" t="str">
        <f t="shared" si="210"/>
        <v>2.0</v>
      </c>
      <c r="BD52" s="19">
        <v>3</v>
      </c>
      <c r="BE52" s="68">
        <v>3</v>
      </c>
      <c r="BF52" s="28">
        <v>7.4</v>
      </c>
      <c r="BG52" s="26">
        <v>6</v>
      </c>
      <c r="BH52" s="27"/>
      <c r="BI52" s="82"/>
      <c r="BJ52" s="82"/>
      <c r="BK52" s="21">
        <f t="shared" si="211"/>
        <v>6.6</v>
      </c>
      <c r="BL52" s="21" t="str">
        <f t="shared" si="212"/>
        <v>6.6</v>
      </c>
      <c r="BM52" s="13" t="str">
        <f t="shared" ref="BM52" si="230">IF(BK52&gt;=8.5,"A",IF(BK52&gt;=8,"B+",IF(BK52&gt;=7,"B",IF(BK52&gt;=6.5,"C+",IF(BK52&gt;=5.5,"C",IF(BK52&gt;=5,"D+",IF(BK52&gt;=4,"D","F")))))))</f>
        <v>C+</v>
      </c>
      <c r="BN52" s="18">
        <f t="shared" ref="BN52" si="231">IF(BM52="A",4,IF(BM52="B+",3.5,IF(BM52="B",3,IF(BM52="C+",2.5,IF(BM52="C",2,IF(BM52="D+",1.5,IF(BM52="D",1,0)))))))</f>
        <v>2.5</v>
      </c>
      <c r="BO52" s="15" t="str">
        <f t="shared" si="213"/>
        <v>2.5</v>
      </c>
      <c r="BP52" s="19">
        <v>2</v>
      </c>
      <c r="BQ52" s="68">
        <v>2</v>
      </c>
      <c r="BR52" s="28">
        <v>7.1</v>
      </c>
      <c r="BS52" s="26">
        <v>7</v>
      </c>
      <c r="BT52" s="27"/>
      <c r="BU52" s="82"/>
      <c r="BV52" s="82"/>
      <c r="BW52" s="21">
        <f t="shared" si="214"/>
        <v>7</v>
      </c>
      <c r="BX52" s="21" t="str">
        <f t="shared" si="215"/>
        <v>7.0</v>
      </c>
      <c r="BY52" s="13" t="str">
        <f t="shared" ref="BY52" si="232">IF(BW52&gt;=8.5,"A",IF(BW52&gt;=8,"B+",IF(BW52&gt;=7,"B",IF(BW52&gt;=6.5,"C+",IF(BW52&gt;=5.5,"C",IF(BW52&gt;=5,"D+",IF(BW52&gt;=4,"D","F")))))))</f>
        <v>B</v>
      </c>
      <c r="BZ52" s="18">
        <f t="shared" ref="BZ52" si="233">IF(BY52="A",4,IF(BY52="B+",3.5,IF(BY52="B",3,IF(BY52="C+",2.5,IF(BY52="C",2,IF(BY52="D+",1.5,IF(BY52="D",1,0)))))))</f>
        <v>3</v>
      </c>
      <c r="CA52" s="15" t="str">
        <f t="shared" si="216"/>
        <v>3.0</v>
      </c>
      <c r="CB52" s="19">
        <v>3</v>
      </c>
      <c r="CC52" s="68">
        <v>3</v>
      </c>
      <c r="CD52" s="95">
        <v>6</v>
      </c>
      <c r="CE52" s="96"/>
      <c r="CF52" s="97"/>
      <c r="CG52" s="97"/>
      <c r="CH52" s="97"/>
      <c r="CI52" s="21">
        <f t="shared" si="217"/>
        <v>2.4</v>
      </c>
      <c r="CJ52" s="21" t="str">
        <f t="shared" si="218"/>
        <v>2.4</v>
      </c>
      <c r="CK52" s="13" t="str">
        <f t="shared" ref="CK52" si="234">IF(CI52&gt;=8.5,"A",IF(CI52&gt;=8,"B+",IF(CI52&gt;=7,"B",IF(CI52&gt;=6.5,"C+",IF(CI52&gt;=5.5,"C",IF(CI52&gt;=5,"D+",IF(CI52&gt;=4,"D","F")))))))</f>
        <v>F</v>
      </c>
      <c r="CL52" s="18">
        <f t="shared" ref="CL52" si="235">IF(CK52="A",4,IF(CK52="B+",3.5,IF(CK52="B",3,IF(CK52="C+",2.5,IF(CK52="C",2,IF(CK52="D+",1.5,IF(CK52="D",1,0)))))))</f>
        <v>0</v>
      </c>
      <c r="CM52" s="15" t="str">
        <f t="shared" si="219"/>
        <v>0.0</v>
      </c>
      <c r="CN52" s="19">
        <v>3</v>
      </c>
      <c r="CO52" s="68">
        <v>3</v>
      </c>
      <c r="CP52" s="69">
        <f t="shared" si="220"/>
        <v>17</v>
      </c>
      <c r="CQ52" s="22">
        <f t="shared" ref="CQ52" si="236">(AM52*AR52+AA52*AF52+AY52*BD52+BK52*BP52+BW52*CB52+CI52*CN52)/CP52</f>
        <v>4.6647058823529406</v>
      </c>
      <c r="CR52" s="24" t="str">
        <f t="shared" si="221"/>
        <v>4.66</v>
      </c>
      <c r="CS52" s="22">
        <f t="shared" ref="CS52" si="237">(AP52*AR52+AD52*AF52+BB52*BD52+BN52*BP52+BZ52*CB52+CL52*CN52)/CP52</f>
        <v>1.4705882352941178</v>
      </c>
      <c r="CT52" s="24" t="str">
        <f t="shared" si="222"/>
        <v>1.47</v>
      </c>
      <c r="CU52" s="77" t="str">
        <f t="shared" si="223"/>
        <v>Lên lớp</v>
      </c>
      <c r="CV52" s="77">
        <f t="shared" ref="CV52" si="238">CO52+CC52+BQ52+BE52+AG52+AS52</f>
        <v>17</v>
      </c>
      <c r="CW52" s="22">
        <f t="shared" ref="CW52" si="239">(AM52*AS52+AA52*AG52+AY52*BE52+BK52*BQ52+BW52*CC52+CI52*CO52)/CV52</f>
        <v>4.6647058823529406</v>
      </c>
      <c r="CX52" s="77" t="str">
        <f t="shared" si="224"/>
        <v>4.66</v>
      </c>
      <c r="CY52" s="22">
        <f t="shared" ref="CY52" si="240">(AP52*AS52+AD52*AG52+BB52*BE52+BN52*BQ52+BZ52*CC52+CL52*CO52)/CV52</f>
        <v>1.4705882352941178</v>
      </c>
      <c r="CZ52" s="77" t="str">
        <f t="shared" si="225"/>
        <v>1.47</v>
      </c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157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</row>
    <row r="53" spans="1:180" s="4" customFormat="1" ht="28.5">
      <c r="A53" s="2">
        <v>13</v>
      </c>
      <c r="B53" s="5" t="s">
        <v>320</v>
      </c>
      <c r="C53" s="6" t="s">
        <v>352</v>
      </c>
      <c r="D53" s="7" t="s">
        <v>353</v>
      </c>
      <c r="E53" s="8" t="s">
        <v>104</v>
      </c>
      <c r="F53" s="44" t="s">
        <v>1157</v>
      </c>
      <c r="G53" s="10" t="s">
        <v>423</v>
      </c>
      <c r="H53" s="36" t="s">
        <v>89</v>
      </c>
      <c r="I53" s="36" t="s">
        <v>316</v>
      </c>
      <c r="J53" s="138"/>
      <c r="K53" s="21" t="str">
        <f>TEXT(J53,"0.0")</f>
        <v>0.0</v>
      </c>
      <c r="L53" s="13" t="str">
        <f>IF(J53&gt;=8.5,"A",IF(J53&gt;=8,"B+",IF(J53&gt;=7,"B",IF(J53&gt;=6.5,"C+",IF(J53&gt;=5.5,"C",IF(J53&gt;=5,"D+",IF(J53&gt;=4,"D","F")))))))</f>
        <v>F</v>
      </c>
      <c r="M53" s="14">
        <f>IF(L53="A",4,IF(L53="B+",3.5,IF(L53="B",3,IF(L53="C+",2.5,IF(L53="C",2,IF(L53="D+",1.5,IF(L53="D",1,0)))))))</f>
        <v>0</v>
      </c>
      <c r="N53" s="15" t="str">
        <f>TEXT(M53,"0.0")</f>
        <v>0.0</v>
      </c>
      <c r="O53" s="19">
        <v>2</v>
      </c>
      <c r="P53" s="12"/>
      <c r="Q53" s="21" t="str">
        <f>TEXT(P53,"0.0")</f>
        <v>0.0</v>
      </c>
      <c r="R53" s="13" t="str">
        <f>IF(P53&gt;=8.5,"A",IF(P53&gt;=8,"B+",IF(P53&gt;=7,"B",IF(P53&gt;=6.5,"C+",IF(P53&gt;=5.5,"C",IF(P53&gt;=5,"D+",IF(P53&gt;=4,"D","F")))))))</f>
        <v>F</v>
      </c>
      <c r="S53" s="14">
        <f>IF(R53="A",4,IF(R53="B+",3.5,IF(R53="B",3,IF(R53="C+",2.5,IF(R53="C",2,IF(R53="D+",1.5,IF(R53="D",1,0)))))))</f>
        <v>0</v>
      </c>
      <c r="T53" s="15" t="str">
        <f>TEXT(S53,"0.0")</f>
        <v>0.0</v>
      </c>
      <c r="U53" s="19">
        <v>3</v>
      </c>
      <c r="V53" s="42">
        <v>2.2000000000000002</v>
      </c>
      <c r="W53" s="99"/>
      <c r="X53" s="30"/>
      <c r="Y53" s="30"/>
      <c r="Z53" s="82">
        <f>MAX(W53:Y53)</f>
        <v>0</v>
      </c>
      <c r="AA53" s="21">
        <f>ROUND(MAX((V53*0.4+W53*0.6),(V53*0.4+X53*0.6),(V53*0.4+Y53*0.6)),1)</f>
        <v>0.9</v>
      </c>
      <c r="AB53" s="21" t="str">
        <f>TEXT(AA53,"0.0")</f>
        <v>0.9</v>
      </c>
      <c r="AC53" s="13" t="str">
        <f>IF(AA53&gt;=8.5,"A",IF(AA53&gt;=8,"B+",IF(AA53&gt;=7,"B",IF(AA53&gt;=6.5,"C+",IF(AA53&gt;=5.5,"C",IF(AA53&gt;=5,"D+",IF(AA53&gt;=4,"D","F")))))))</f>
        <v>F</v>
      </c>
      <c r="AD53" s="18">
        <f>IF(AC53="A",4,IF(AC53="B+",3.5,IF(AC53="B",3,IF(AC53="C+",2.5,IF(AC53="C",2,IF(AC53="D+",1.5,IF(AC53="D",1,0)))))))</f>
        <v>0</v>
      </c>
      <c r="AE53" s="15" t="str">
        <f>TEXT(AD53,"0.0")</f>
        <v>0.0</v>
      </c>
      <c r="AF53" s="19">
        <v>4</v>
      </c>
      <c r="AG53" s="68"/>
      <c r="AH53" s="28">
        <v>7</v>
      </c>
      <c r="AI53" s="26">
        <v>7</v>
      </c>
      <c r="AJ53" s="27"/>
      <c r="AK53" s="82"/>
      <c r="AL53" s="82">
        <f>MAX(AI53:AK53)</f>
        <v>7</v>
      </c>
      <c r="AM53" s="21">
        <f>ROUND(MAX((AH53*0.4+AI53*0.6),(AH53*0.4+AJ53*0.6),(AH53*0.4+AK53*0.6)),1)</f>
        <v>7</v>
      </c>
      <c r="AN53" s="21" t="str">
        <f>TEXT(AM53,"0.0")</f>
        <v>7.0</v>
      </c>
      <c r="AO53" s="13" t="str">
        <f>IF(AM53&gt;=8.5,"A",IF(AM53&gt;=8,"B+",IF(AM53&gt;=7,"B",IF(AM53&gt;=6.5,"C+",IF(AM53&gt;=5.5,"C",IF(AM53&gt;=5,"D+",IF(AM53&gt;=4,"D","F")))))))</f>
        <v>B</v>
      </c>
      <c r="AP53" s="18">
        <f>IF(AO53="A",4,IF(AO53="B+",3.5,IF(AO53="B",3,IF(AO53="C+",2.5,IF(AO53="C",2,IF(AO53="D+",1.5,IF(AO53="D",1,0)))))))</f>
        <v>3</v>
      </c>
      <c r="AQ53" s="15" t="str">
        <f>TEXT(AP53,"0.0")</f>
        <v>3.0</v>
      </c>
      <c r="AR53" s="19">
        <v>2</v>
      </c>
      <c r="AS53" s="68">
        <v>2</v>
      </c>
      <c r="AT53" s="146">
        <v>5.2</v>
      </c>
      <c r="AU53" s="147">
        <v>6</v>
      </c>
      <c r="AV53" s="148"/>
      <c r="AW53" s="148"/>
      <c r="AX53" s="82">
        <f>MAX(AU53:AW53)</f>
        <v>6</v>
      </c>
      <c r="AY53" s="21">
        <f>ROUND(MAX((AT53*0.4+AU53*0.6),(AT53*0.4+AV53*0.6),(AT53*0.4+AW53*0.6)),1)</f>
        <v>5.7</v>
      </c>
      <c r="AZ53" s="21" t="str">
        <f>TEXT(AY53,"0.0")</f>
        <v>5.7</v>
      </c>
      <c r="BA53" s="13" t="str">
        <f>IF(AY53&gt;=8.5,"A",IF(AY53&gt;=8,"B+",IF(AY53&gt;=7,"B",IF(AY53&gt;=6.5,"C+",IF(AY53&gt;=5.5,"C",IF(AY53&gt;=5,"D+",IF(AY53&gt;=4,"D","F")))))))</f>
        <v>C</v>
      </c>
      <c r="BB53" s="18">
        <f>IF(BA53="A",4,IF(BA53="B+",3.5,IF(BA53="B",3,IF(BA53="C+",2.5,IF(BA53="C",2,IF(BA53="D+",1.5,IF(BA53="D",1,0)))))))</f>
        <v>2</v>
      </c>
      <c r="BC53" s="15" t="str">
        <f>TEXT(BB53,"0.0")</f>
        <v>2.0</v>
      </c>
      <c r="BD53" s="19">
        <v>3</v>
      </c>
      <c r="BE53" s="68">
        <v>3</v>
      </c>
      <c r="BF53" s="42">
        <v>1.7</v>
      </c>
      <c r="BG53" s="99"/>
      <c r="BH53" s="30"/>
      <c r="BI53" s="30"/>
      <c r="BJ53" s="82">
        <f>MAX(BG53:BI53)</f>
        <v>0</v>
      </c>
      <c r="BK53" s="21">
        <f>ROUND(MAX((BF53*0.4+BG53*0.6),(BF53*0.4+BH53*0.6),(BF53*0.4+BI53*0.6)),1)</f>
        <v>0.7</v>
      </c>
      <c r="BL53" s="21" t="str">
        <f>TEXT(BK53,"0.0")</f>
        <v>0.7</v>
      </c>
      <c r="BM53" s="13" t="str">
        <f>IF(BK53&gt;=8.5,"A",IF(BK53&gt;=8,"B+",IF(BK53&gt;=7,"B",IF(BK53&gt;=6.5,"C+",IF(BK53&gt;=5.5,"C",IF(BK53&gt;=5,"D+",IF(BK53&gt;=4,"D","F")))))))</f>
        <v>F</v>
      </c>
      <c r="BN53" s="18">
        <f>IF(BM53="A",4,IF(BM53="B+",3.5,IF(BM53="B",3,IF(BM53="C+",2.5,IF(BM53="C",2,IF(BM53="D+",1.5,IF(BM53="D",1,0)))))))</f>
        <v>0</v>
      </c>
      <c r="BO53" s="15" t="str">
        <f>TEXT(BN53,"0.0")</f>
        <v>0.0</v>
      </c>
      <c r="BP53" s="19">
        <v>2</v>
      </c>
      <c r="BQ53" s="68"/>
      <c r="BR53" s="108">
        <v>5.4</v>
      </c>
      <c r="BS53" s="109">
        <v>5</v>
      </c>
      <c r="BT53" s="110"/>
      <c r="BU53" s="110"/>
      <c r="BV53" s="82">
        <f>MAX(BS53:BU53)</f>
        <v>5</v>
      </c>
      <c r="BW53" s="21">
        <f>ROUND(MAX((BR53*0.4+BS53*0.6),(BR53*0.4+BT53*0.6),(BR53*0.4+BU53*0.6)),1)</f>
        <v>5.2</v>
      </c>
      <c r="BX53" s="21" t="str">
        <f>TEXT(BW53,"0.0")</f>
        <v>5.2</v>
      </c>
      <c r="BY53" s="13" t="str">
        <f>IF(BW53&gt;=8.5,"A",IF(BW53&gt;=8,"B+",IF(BW53&gt;=7,"B",IF(BW53&gt;=6.5,"C+",IF(BW53&gt;=5.5,"C",IF(BW53&gt;=5,"D+",IF(BW53&gt;=4,"D","F")))))))</f>
        <v>D+</v>
      </c>
      <c r="BZ53" s="18">
        <f>IF(BY53="A",4,IF(BY53="B+",3.5,IF(BY53="B",3,IF(BY53="C+",2.5,IF(BY53="C",2,IF(BY53="D+",1.5,IF(BY53="D",1,0)))))))</f>
        <v>1.5</v>
      </c>
      <c r="CA53" s="15" t="str">
        <f>TEXT(BZ53,"0.0")</f>
        <v>1.5</v>
      </c>
      <c r="CB53" s="19">
        <v>3</v>
      </c>
      <c r="CC53" s="68">
        <v>3</v>
      </c>
      <c r="CD53" s="28">
        <v>5.7</v>
      </c>
      <c r="CE53" s="26">
        <v>5</v>
      </c>
      <c r="CF53" s="27"/>
      <c r="CG53" s="82"/>
      <c r="CH53" s="82">
        <f>MAX(CE53:CG53)</f>
        <v>5</v>
      </c>
      <c r="CI53" s="21">
        <f>ROUND(MAX((CD53*0.4+CE53*0.6),(CD53*0.4+CF53*0.6),(CD53*0.4+CG53*0.6)),1)</f>
        <v>5.3</v>
      </c>
      <c r="CJ53" s="21" t="str">
        <f>TEXT(CI53,"0.0")</f>
        <v>5.3</v>
      </c>
      <c r="CK53" s="13" t="str">
        <f>IF(CI53&gt;=8.5,"A",IF(CI53&gt;=8,"B+",IF(CI53&gt;=7,"B",IF(CI53&gt;=6.5,"C+",IF(CI53&gt;=5.5,"C",IF(CI53&gt;=5,"D+",IF(CI53&gt;=4,"D","F")))))))</f>
        <v>D+</v>
      </c>
      <c r="CL53" s="18">
        <f>IF(CK53="A",4,IF(CK53="B+",3.5,IF(CK53="B",3,IF(CK53="C+",2.5,IF(CK53="C",2,IF(CK53="D+",1.5,IF(CK53="D",1,0)))))))</f>
        <v>1.5</v>
      </c>
      <c r="CM53" s="15" t="str">
        <f>TEXT(CL53,"0.0")</f>
        <v>1.5</v>
      </c>
      <c r="CN53" s="19">
        <v>3</v>
      </c>
      <c r="CO53" s="68">
        <v>3</v>
      </c>
      <c r="CP53" s="69">
        <f>AR53+AF53+BD53+BP53+CB53+CN53</f>
        <v>17</v>
      </c>
      <c r="CQ53" s="22">
        <f>(AM53*AR53+AA53*AF53+AY53*BD53+BK53*BP53+BW53*CB53+CI53*CN53)/CP53</f>
        <v>3.9764705882352938</v>
      </c>
      <c r="CR53" s="24" t="str">
        <f>TEXT(CQ53,"0.00")</f>
        <v>3.98</v>
      </c>
      <c r="CS53" s="22">
        <f>(AP53*AR53+AD53*AF53+BB53*BD53+BN53*BP53+BZ53*CB53+CL53*CN53)/CP53</f>
        <v>1.2352941176470589</v>
      </c>
      <c r="CT53" s="24" t="str">
        <f>TEXT(CS53,"0.00")</f>
        <v>1.24</v>
      </c>
      <c r="CU53" s="77" t="str">
        <f>IF(OR(CV53&lt;CP53/2,CS53&lt;1.2),"Cảnh báo KQHT","Lên lớp")</f>
        <v>Lên lớp</v>
      </c>
      <c r="CV53" s="77">
        <f>CO53+CC53+BQ53+BE53+AG53+AS53</f>
        <v>11</v>
      </c>
      <c r="CW53" s="22">
        <f>(AM53*AS53+AA53*AG53+AY53*BE53+BK53*BQ53+BW53*CC53+CI53*CO53)/CV53</f>
        <v>5.6909090909090914</v>
      </c>
      <c r="CX53" s="77" t="str">
        <f>TEXT(CW53,"0.00")</f>
        <v>5.69</v>
      </c>
      <c r="CY53" s="22">
        <f>(AP53*AS53+AD53*AG53+BB53*BE53+BN53*BQ53+BZ53*CC53+CL53*CO53)/CV53</f>
        <v>1.9090909090909092</v>
      </c>
      <c r="CZ53" s="77" t="str">
        <f>TEXT(CY53,"0.00")</f>
        <v>1.91</v>
      </c>
      <c r="DA53" s="28">
        <v>5.8</v>
      </c>
      <c r="DB53" s="26">
        <v>5</v>
      </c>
      <c r="DC53" s="27"/>
      <c r="DD53" s="82"/>
      <c r="DE53" s="82">
        <f>MAX(DB53:DD53)</f>
        <v>5</v>
      </c>
      <c r="DF53" s="21">
        <f>ROUND(MAX((DA53*0.4+DB53*0.6),(DA53*0.4+DC53*0.6),(DA53*0.4+DD53*0.6)),1)</f>
        <v>5.3</v>
      </c>
      <c r="DG53" s="21" t="str">
        <f>TEXT(DF53,"0.0")</f>
        <v>5.3</v>
      </c>
      <c r="DH53" s="13" t="str">
        <f>IF(DF53&gt;=8.5,"A",IF(DF53&gt;=8,"B+",IF(DF53&gt;=7,"B",IF(DF53&gt;=6.5,"C+",IF(DF53&gt;=5.5,"C",IF(DF53&gt;=5,"D+",IF(DF53&gt;=4,"D","F")))))))</f>
        <v>D+</v>
      </c>
      <c r="DI53" s="18">
        <f>IF(DH53="A",4,IF(DH53="B+",3.5,IF(DH53="B",3,IF(DH53="C+",2.5,IF(DH53="C",2,IF(DH53="D+",1.5,IF(DH53="D",1,0)))))))</f>
        <v>1.5</v>
      </c>
      <c r="DJ53" s="15" t="str">
        <f>TEXT(DI53,"0.0")</f>
        <v>1.5</v>
      </c>
      <c r="DK53" s="19">
        <v>1.5</v>
      </c>
      <c r="DL53" s="68">
        <v>1.5</v>
      </c>
      <c r="DM53" s="28">
        <v>6.4</v>
      </c>
      <c r="DN53" s="26">
        <v>8</v>
      </c>
      <c r="DO53" s="27"/>
      <c r="DP53" s="82"/>
      <c r="DQ53" s="82">
        <f>MAX(DN53:DP53)</f>
        <v>8</v>
      </c>
      <c r="DR53" s="21">
        <f>ROUND(MAX((DM53*0.4+DN53*0.6),(DM53*0.4+DO53*0.6),(DM53*0.4+DP53*0.6)),1)</f>
        <v>7.4</v>
      </c>
      <c r="DS53" s="21" t="str">
        <f>TEXT(DR53,"0.0")</f>
        <v>7.4</v>
      </c>
      <c r="DT53" s="13" t="str">
        <f>IF(DR53&gt;=8.5,"A",IF(DR53&gt;=8,"B+",IF(DR53&gt;=7,"B",IF(DR53&gt;=6.5,"C+",IF(DR53&gt;=5.5,"C",IF(DR53&gt;=5,"D+",IF(DR53&gt;=4,"D","F")))))))</f>
        <v>B</v>
      </c>
      <c r="DU53" s="18">
        <f>IF(DT53="A",4,IF(DT53="B+",3.5,IF(DT53="B",3,IF(DT53="C+",2.5,IF(DT53="C",2,IF(DT53="D+",1.5,IF(DT53="D",1,0)))))))</f>
        <v>3</v>
      </c>
      <c r="DV53" s="15" t="str">
        <f>TEXT(DU53,"0.0")</f>
        <v>3.0</v>
      </c>
      <c r="DW53" s="19">
        <v>1.5</v>
      </c>
      <c r="DX53" s="68">
        <v>1.5</v>
      </c>
      <c r="DY53" s="21">
        <f>(DF53+DR53)/2</f>
        <v>6.35</v>
      </c>
      <c r="DZ53" s="21" t="str">
        <f>TEXT(DY53,"0.0")</f>
        <v>6.4</v>
      </c>
      <c r="EA53" s="13" t="str">
        <f>IF(DY53&gt;=8.5,"A",IF(DY53&gt;=8,"B+",IF(DY53&gt;=7,"B",IF(DY53&gt;=6.5,"C+",IF(DY53&gt;=5.5,"C",IF(DY53&gt;=5,"D+",IF(DY53&gt;=4,"D","F")))))))</f>
        <v>C</v>
      </c>
      <c r="EB53" s="18">
        <f>IF(EA53="A",4,IF(EA53="B+",3.5,IF(EA53="B",3,IF(EA53="C+",2.5,IF(EA53="C",2,IF(EA53="D+",1.5,IF(EA53="D",1,0)))))))</f>
        <v>2</v>
      </c>
      <c r="EC53" s="18" t="str">
        <f>TEXT(EB53,"0.0")</f>
        <v>2.0</v>
      </c>
      <c r="ED53" s="19">
        <v>3</v>
      </c>
      <c r="EE53" s="152">
        <v>3</v>
      </c>
      <c r="EF53" s="100">
        <v>5</v>
      </c>
      <c r="EG53" s="100">
        <v>3.5</v>
      </c>
      <c r="EH53" s="100">
        <v>2.5</v>
      </c>
      <c r="EI53" s="102"/>
      <c r="EJ53" s="102">
        <f>MAX(EG53:EI53)</f>
        <v>3.5</v>
      </c>
      <c r="EK53" s="21">
        <f>ROUND(MAX((EF53*0.4+EG53*0.6),(EF53*0.4+EH53*0.6),(EF53*0.4+EI53*0.6)),1)</f>
        <v>4.0999999999999996</v>
      </c>
      <c r="EL53" s="21" t="str">
        <f>TEXT(EK53,"0.0")</f>
        <v>4.1</v>
      </c>
      <c r="EM53" s="13" t="str">
        <f>IF(EK53&gt;=8.5,"A",IF(EK53&gt;=8,"B+",IF(EK53&gt;=7,"B",IF(EK53&gt;=6.5,"C+",IF(EK53&gt;=5.5,"C",IF(EK53&gt;=5,"D+",IF(EK53&gt;=4,"D","F")))))))</f>
        <v>D</v>
      </c>
      <c r="EN53" s="18">
        <f>IF(EM53="A",4,IF(EM53="B+",3.5,IF(EM53="B",3,IF(EM53="C+",2.5,IF(EM53="C",2,IF(EM53="D+",1.5,IF(EM53="D",1,0)))))))</f>
        <v>1</v>
      </c>
      <c r="EO53" s="15" t="str">
        <f>TEXT(EN53,"0.0")</f>
        <v>1.0</v>
      </c>
      <c r="EP53" s="19">
        <v>3</v>
      </c>
      <c r="EQ53" s="68">
        <v>3</v>
      </c>
      <c r="ER53" s="42">
        <v>0.6</v>
      </c>
      <c r="ES53" s="99"/>
      <c r="ET53" s="30"/>
      <c r="EU53" s="30"/>
      <c r="EV53" s="30">
        <f>MAX(ES53:EU53)</f>
        <v>0</v>
      </c>
      <c r="EW53" s="21">
        <f>ROUND(MAX((ER53*0.4+ES53*0.6),(ER53*0.4+ET53*0.6),(ER53*0.4+EU53*0.6)),1)</f>
        <v>0.2</v>
      </c>
      <c r="EX53" s="21" t="str">
        <f>TEXT(EW53,"0.0")</f>
        <v>0.2</v>
      </c>
      <c r="EY53" s="13" t="str">
        <f>IF(EW53&gt;=8.5,"A",IF(EW53&gt;=8,"B+",IF(EW53&gt;=7,"B",IF(EW53&gt;=6.5,"C+",IF(EW53&gt;=5.5,"C",IF(EW53&gt;=5,"D+",IF(EW53&gt;=4,"D","F")))))))</f>
        <v>F</v>
      </c>
      <c r="EZ53" s="18">
        <f>IF(EY53="A",4,IF(EY53="B+",3.5,IF(EY53="B",3,IF(EY53="C+",2.5,IF(EY53="C",2,IF(EY53="D+",1.5,IF(EY53="D",1,0)))))))</f>
        <v>0</v>
      </c>
      <c r="FA53" s="15" t="str">
        <f>TEXT(EZ53,"0.0")</f>
        <v>0.0</v>
      </c>
      <c r="FB53" s="19">
        <v>3</v>
      </c>
      <c r="FC53" s="68">
        <v>3</v>
      </c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</row>
    <row r="54" spans="1:180"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</row>
    <row r="55" spans="1:180"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</row>
    <row r="56" spans="1:180"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</row>
    <row r="57" spans="1:180"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180"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</row>
    <row r="59" spans="1:180"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180"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180"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180"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180"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</row>
    <row r="64" spans="1:180"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34:55"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</row>
    <row r="66" spans="34:55"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</row>
    <row r="67" spans="34:55"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</row>
    <row r="68" spans="34:55"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</row>
    <row r="69" spans="34:55"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</row>
    <row r="70" spans="34:55"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1" spans="34:55"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34:55"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34:55"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</row>
    <row r="74" spans="34:55"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</row>
    <row r="75" spans="34:55"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34:55"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</row>
    <row r="77" spans="34:55"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</row>
    <row r="78" spans="34:55"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</row>
    <row r="79" spans="34:55"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</row>
    <row r="80" spans="34:55"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</row>
    <row r="81" spans="34:55"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</row>
    <row r="82" spans="34:55"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</row>
    <row r="83" spans="34:55"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</row>
    <row r="84" spans="34:55"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</row>
    <row r="85" spans="34:55"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</row>
    <row r="86" spans="34:55"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</row>
    <row r="87" spans="34:55"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</row>
    <row r="88" spans="34:55"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</row>
    <row r="89" spans="34:55"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</row>
    <row r="90" spans="34:55"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</row>
  </sheetData>
  <autoFilter ref="A1:GY43"/>
  <conditionalFormatting sqref="R47:S53 L47:M53 L2:M43 R2:S43 R1:T1 L1:N1">
    <cfRule type="cellIs" dxfId="137" priority="174" stopIfTrue="1" operator="lessThan">
      <formula>4.95</formula>
    </cfRule>
    <cfRule type="cellIs" dxfId="136" priority="175" stopIfTrue="1" operator="lessThan">
      <formula>4.95</formula>
    </cfRule>
    <cfRule type="cellIs" dxfId="135" priority="176" stopIfTrue="1" operator="lessThan">
      <formula>4.95</formula>
    </cfRule>
  </conditionalFormatting>
  <conditionalFormatting sqref="J47:K53 P47:T53 P1:T43 J1:K43">
    <cfRule type="cellIs" dxfId="134" priority="173" stopIfTrue="1" operator="lessThan">
      <formula>4.95</formula>
    </cfRule>
  </conditionalFormatting>
  <conditionalFormatting sqref="BG32:BH34 BS32:BT34 CE32:CF34 DB32:DC34 DX32:DX34 AI32:AJ34 AU32:AV34 BP33:BQ34 CB33:CC34 CN33:CO34 DJ33:DK34 DU33:DV34 EF33:EG34 FQ33:FR34 EW2:EX43 GJ33:GK34 BW47:BX53 Q47:Q53 AA47:AB53 K47:K53 AM47:AN53 AY47:AZ53 CI47:CJ53 DN32:DN34 BK47:BL53 DF53:DG53 DR53:DS53 EK53:EL53 EW53:EX53 BK2:BL43 BK1:BN1 BW2:BX43 CI2:CJ43 Q2:Q43 AA2:AB43 K2:K43 AM2:AN43 AY2:AZ43 BW1:BZ1 CI1:CL1 R1:T1 AA1:AD1 L1:N1 AM1:AP1 AY1:BB1 DF1:DI1 DF2:DG43 DR1:DU1 DR2:DS43 EK1:EN1 EK2:EL43 EW1:EZ1 FG33:FG34 FI1:FL1 FI2:FJ43 FU1:FX1 FU2:FV43 GG1:GJ1 GG2:GH43 GS1:GV1 GS2:GT43">
    <cfRule type="cellIs" dxfId="133" priority="172" operator="lessThan">
      <formula>3.95</formula>
    </cfRule>
  </conditionalFormatting>
  <conditionalFormatting sqref="AP47:AP53 BB47:BB53 BN47:BN53 BZ47:BZ53 CL47:CL53 DI53 DU53 EN53 EZ53 CL1:CL43 AP1:AP43 BB1:BB43 BN1:BN43 BZ1:BZ43 AD1:AD1048576 DI1:DI43 DU1:DU43 EN1:EN43 EZ1:EZ43 FL1:FL43 FX1:FX43 GJ1:GJ43 GV1:GV43">
    <cfRule type="cellIs" dxfId="132" priority="170" operator="lessThan">
      <formula>1</formula>
    </cfRule>
  </conditionalFormatting>
  <conditionalFormatting sqref="K47:K53 CI47:CJ53 AM47:AN53 AY47:AZ53 BK47:BL53 BW47:BX53 Q47:Q53 DF53:DG53 DR53:DS53 EK53:EL53 EW53:EX53 K2:K43 Q2:Q43 CI1:CJ43 AM1:AN43 AY1:AZ43 BK1:BL43 BW1:BX43 AA1:AB1048576 DF1:DG43 DR1:DS43 EK1:EL43 EW1:EX43 FI1:FJ43 FU1:FV43 GG1:GH43 GS1:GT43">
    <cfRule type="cellIs" dxfId="131" priority="169" operator="lessThan">
      <formula>4</formula>
    </cfRule>
  </conditionalFormatting>
  <conditionalFormatting sqref="BG32:BH34 BS32:BT34 CE32:CF34 DB32:DC34 GJ33:GK34 EX2:EX43 AU32:AV34 AI32:AJ34 BP33:BQ34 CB33:CC34 CN33:CO34 DJ33:DK34 DU33:DV34 EG33:EG34 FQ33:FR34 AZ47:AZ53 BL47:BL53 BX47:BX53 CJ47:CJ53 K47:K53 Q47:Q53 DN32:DN34 AB47:AB53 AN47:AN53 DG53 DS53 EL53 EX53 AN2:AN43 AZ2:AZ43 BL2:BL43 BX2:BX43 CJ2:CJ43 K2:K43 Q2:Q43 AB2:AB43 DG2:DG43 DS2:DS43 EL2:EL43 FG33:FG34 FJ2:FJ43 FV2:FV43 GH2:GH43 GT2:GT43">
    <cfRule type="cellIs" dxfId="130" priority="168" operator="lessThan">
      <formula>4</formula>
    </cfRule>
  </conditionalFormatting>
  <conditionalFormatting sqref="BK32:BK34 BW32:BW34 CI32:CI34 GB33:GB34 DE32:DE34 DP32:DP34 GM33:GM34 BG33:BG34 FT33:FT34 AY32:AY34 AM32:AM34 BS33:BS34 CE33:CE34 FI33:FI34 DB33:DB34 EI33:EI34 DX33:DX34">
    <cfRule type="cellIs" dxfId="129" priority="154" operator="lessThan">
      <formula>0</formula>
    </cfRule>
    <cfRule type="cellIs" dxfId="128" priority="155" operator="lessThan">
      <formula>0</formula>
    </cfRule>
    <cfRule type="cellIs" dxfId="127" priority="156" operator="greaterThan">
      <formula>0</formula>
    </cfRule>
    <cfRule type="cellIs" dxfId="126" priority="157" operator="lessThan">
      <formula>0</formula>
    </cfRule>
    <cfRule type="cellIs" dxfId="125" priority="158" operator="greaterThan">
      <formula>0</formula>
    </cfRule>
  </conditionalFormatting>
  <conditionalFormatting sqref="BK32:BK34 BW32:BW34 CI32:CI34 GB33:GB34 DE32:DE34 DP32:DP34 GM33:GM34 BG33:BG34 FI33:FI34 AY32:AY34 AM32:AM34 BS33:BS34 CE33:CE34 FT33:FT34 DB33:DB34 EI33:EI34 DX33:DX34">
    <cfRule type="cellIs" dxfId="124" priority="151" operator="equal">
      <formula>0</formula>
    </cfRule>
    <cfRule type="cellIs" dxfId="123" priority="152" operator="equal">
      <formula>0</formula>
    </cfRule>
    <cfRule type="cellIs" dxfId="122" priority="153" operator="lessThan">
      <formula>0</formula>
    </cfRule>
  </conditionalFormatting>
  <conditionalFormatting sqref="EI33:EI34">
    <cfRule type="cellIs" dxfId="121" priority="146" operator="lessThan">
      <formula>1</formula>
    </cfRule>
    <cfRule type="cellIs" dxfId="120" priority="147" operator="greaterThan">
      <formula>0</formula>
    </cfRule>
    <cfRule type="cellIs" dxfId="119" priority="148" operator="equal">
      <formula>0</formula>
    </cfRule>
    <cfRule type="cellIs" dxfId="118" priority="149" operator="equal">
      <formula>0</formula>
    </cfRule>
    <cfRule type="cellIs" dxfId="117" priority="150" operator="lessThan">
      <formula>0</formula>
    </cfRule>
  </conditionalFormatting>
  <conditionalFormatting sqref="EI33:EI34">
    <cfRule type="cellIs" dxfId="116" priority="145" operator="greaterThan">
      <formula>1</formula>
    </cfRule>
  </conditionalFormatting>
  <conditionalFormatting sqref="BG33:BG34 GB33:GB34">
    <cfRule type="cellIs" dxfId="115" priority="117" stopIfTrue="1" operator="lessThan">
      <formula>5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91"/>
  <sheetViews>
    <sheetView zoomScale="85" zoomScaleNormal="85" workbookViewId="0">
      <pane xSplit="5" ySplit="1" topLeftCell="GW2" activePane="bottomRight" state="frozen"/>
      <selection activeCell="GZ2" sqref="GZ2:HP37"/>
      <selection pane="topRight" activeCell="GZ2" sqref="GZ2:HP37"/>
      <selection pane="bottomLeft" activeCell="GZ2" sqref="GZ2:HP37"/>
      <selection pane="bottomRight" activeCell="HE1" sqref="HE1:HE1048576"/>
    </sheetView>
  </sheetViews>
  <sheetFormatPr defaultRowHeight="17.25"/>
  <cols>
    <col min="1" max="1" width="7.5703125" style="1" customWidth="1"/>
    <col min="2" max="2" width="10.28515625" style="1" customWidth="1"/>
    <col min="3" max="3" width="14.85546875" style="1" customWidth="1"/>
    <col min="4" max="4" width="23.28515625" style="1" customWidth="1"/>
    <col min="5" max="5" width="14.85546875" style="1" customWidth="1"/>
    <col min="6" max="6" width="14.140625" style="1" customWidth="1"/>
    <col min="7" max="7" width="14.28515625" style="1" customWidth="1"/>
    <col min="8" max="8" width="9.85546875" style="1" customWidth="1"/>
    <col min="9" max="9" width="29.42578125" style="1" customWidth="1"/>
    <col min="10" max="10" width="5.7109375" style="140" customWidth="1"/>
    <col min="11" max="11" width="5.7109375" style="1" customWidth="1"/>
    <col min="12" max="12" width="5" style="1" customWidth="1"/>
    <col min="13" max="13" width="6" style="1" customWidth="1"/>
    <col min="14" max="14" width="5.7109375" style="1" customWidth="1"/>
    <col min="15" max="16" width="5.140625" style="1" customWidth="1"/>
    <col min="17" max="17" width="5.140625" style="79" customWidth="1"/>
    <col min="18" max="18" width="4.85546875" style="1" customWidth="1"/>
    <col min="19" max="19" width="5.5703125" style="1" customWidth="1"/>
    <col min="20" max="20" width="6.42578125" style="1" customWidth="1"/>
    <col min="21" max="21" width="5.140625" style="1" customWidth="1"/>
    <col min="22" max="22" width="5.85546875" style="1" customWidth="1"/>
    <col min="23" max="26" width="5.85546875" style="83" customWidth="1"/>
    <col min="27" max="49" width="5.85546875" style="1" customWidth="1"/>
    <col min="50" max="50" width="5.85546875" style="40" customWidth="1"/>
    <col min="51" max="73" width="5.85546875" style="1" customWidth="1"/>
    <col min="74" max="74" width="5.85546875" style="40" customWidth="1"/>
    <col min="75" max="93" width="5.85546875" style="1" customWidth="1"/>
    <col min="94" max="98" width="7.140625" style="1" customWidth="1"/>
    <col min="99" max="99" width="15.7109375" style="1" customWidth="1"/>
    <col min="100" max="104" width="7.140625" style="1" customWidth="1"/>
    <col min="105" max="116" width="6" style="40" customWidth="1"/>
    <col min="117" max="137" width="9.140625" style="40"/>
    <col min="138" max="138" width="9.140625" style="156"/>
    <col min="139" max="147" width="9.140625" style="40"/>
    <col min="148" max="159" width="6.42578125" style="40" customWidth="1"/>
    <col min="160" max="171" width="5" style="40" customWidth="1"/>
    <col min="172" max="180" width="7" style="40" customWidth="1"/>
    <col min="181" max="183" width="7" style="1" customWidth="1"/>
    <col min="184" max="195" width="6.42578125" style="1" customWidth="1"/>
    <col min="196" max="207" width="5.42578125" style="1" customWidth="1"/>
    <col min="208" max="16384" width="9.140625" style="1"/>
  </cols>
  <sheetData>
    <row r="1" spans="1:212" s="66" customFormat="1" ht="171.75" customHeight="1">
      <c r="A1" s="51" t="s">
        <v>0</v>
      </c>
      <c r="B1" s="51" t="s">
        <v>2</v>
      </c>
      <c r="C1" s="51" t="s">
        <v>1</v>
      </c>
      <c r="D1" s="75" t="s">
        <v>3</v>
      </c>
      <c r="E1" s="76" t="s">
        <v>4</v>
      </c>
      <c r="F1" s="51" t="s">
        <v>5</v>
      </c>
      <c r="G1" s="51" t="s">
        <v>6</v>
      </c>
      <c r="H1" s="51" t="s">
        <v>7</v>
      </c>
      <c r="I1" s="51" t="s">
        <v>10</v>
      </c>
      <c r="J1" s="137" t="s">
        <v>11</v>
      </c>
      <c r="K1" s="78" t="s">
        <v>12</v>
      </c>
      <c r="L1" s="53" t="s">
        <v>13</v>
      </c>
      <c r="M1" s="54" t="s">
        <v>14</v>
      </c>
      <c r="N1" s="54" t="s">
        <v>15</v>
      </c>
      <c r="O1" s="9" t="s">
        <v>16</v>
      </c>
      <c r="P1" s="52" t="s">
        <v>17</v>
      </c>
      <c r="Q1" s="78" t="s">
        <v>18</v>
      </c>
      <c r="R1" s="53" t="s">
        <v>19</v>
      </c>
      <c r="S1" s="54" t="s">
        <v>20</v>
      </c>
      <c r="T1" s="54" t="s">
        <v>21</v>
      </c>
      <c r="U1" s="9" t="s">
        <v>22</v>
      </c>
      <c r="V1" s="55" t="s">
        <v>23</v>
      </c>
      <c r="W1" s="80" t="s">
        <v>24</v>
      </c>
      <c r="X1" s="80" t="s">
        <v>25</v>
      </c>
      <c r="Y1" s="81" t="s">
        <v>123</v>
      </c>
      <c r="Z1" s="81" t="s">
        <v>954</v>
      </c>
      <c r="AA1" s="56" t="s">
        <v>112</v>
      </c>
      <c r="AB1" s="57" t="s">
        <v>113</v>
      </c>
      <c r="AC1" s="53" t="s">
        <v>26</v>
      </c>
      <c r="AD1" s="54" t="s">
        <v>27</v>
      </c>
      <c r="AE1" s="58" t="s">
        <v>28</v>
      </c>
      <c r="AF1" s="9" t="s">
        <v>110</v>
      </c>
      <c r="AG1" s="59" t="s">
        <v>111</v>
      </c>
      <c r="AH1" s="55" t="s">
        <v>23</v>
      </c>
      <c r="AI1" s="80" t="s">
        <v>29</v>
      </c>
      <c r="AJ1" s="80" t="s">
        <v>30</v>
      </c>
      <c r="AK1" s="81" t="s">
        <v>150</v>
      </c>
      <c r="AL1" s="81" t="s">
        <v>955</v>
      </c>
      <c r="AM1" s="56" t="s">
        <v>114</v>
      </c>
      <c r="AN1" s="57" t="s">
        <v>114</v>
      </c>
      <c r="AO1" s="53" t="s">
        <v>115</v>
      </c>
      <c r="AP1" s="54" t="s">
        <v>116</v>
      </c>
      <c r="AQ1" s="58" t="s">
        <v>117</v>
      </c>
      <c r="AR1" s="9" t="s">
        <v>118</v>
      </c>
      <c r="AS1" s="59" t="s">
        <v>119</v>
      </c>
      <c r="AT1" s="55" t="s">
        <v>23</v>
      </c>
      <c r="AU1" s="80" t="s">
        <v>120</v>
      </c>
      <c r="AV1" s="80" t="s">
        <v>121</v>
      </c>
      <c r="AW1" s="81" t="s">
        <v>122</v>
      </c>
      <c r="AX1" s="142" t="s">
        <v>958</v>
      </c>
      <c r="AY1" s="56" t="s">
        <v>124</v>
      </c>
      <c r="AZ1" s="57" t="s">
        <v>125</v>
      </c>
      <c r="BA1" s="53" t="s">
        <v>126</v>
      </c>
      <c r="BB1" s="54" t="s">
        <v>127</v>
      </c>
      <c r="BC1" s="58" t="s">
        <v>128</v>
      </c>
      <c r="BD1" s="9" t="s">
        <v>129</v>
      </c>
      <c r="BE1" s="59" t="s">
        <v>130</v>
      </c>
      <c r="BF1" s="55" t="s">
        <v>23</v>
      </c>
      <c r="BG1" s="80" t="s">
        <v>31</v>
      </c>
      <c r="BH1" s="80" t="s">
        <v>32</v>
      </c>
      <c r="BI1" s="81" t="s">
        <v>131</v>
      </c>
      <c r="BJ1" s="81" t="s">
        <v>956</v>
      </c>
      <c r="BK1" s="56" t="s">
        <v>132</v>
      </c>
      <c r="BL1" s="57" t="s">
        <v>133</v>
      </c>
      <c r="BM1" s="53" t="s">
        <v>134</v>
      </c>
      <c r="BN1" s="54" t="s">
        <v>135</v>
      </c>
      <c r="BO1" s="58" t="s">
        <v>136</v>
      </c>
      <c r="BP1" s="9" t="s">
        <v>137</v>
      </c>
      <c r="BQ1" s="59" t="s">
        <v>138</v>
      </c>
      <c r="BR1" s="55" t="s">
        <v>23</v>
      </c>
      <c r="BS1" s="80" t="s">
        <v>105</v>
      </c>
      <c r="BT1" s="80" t="s">
        <v>106</v>
      </c>
      <c r="BU1" s="81" t="s">
        <v>139</v>
      </c>
      <c r="BV1" s="142" t="s">
        <v>957</v>
      </c>
      <c r="BW1" s="56" t="s">
        <v>54</v>
      </c>
      <c r="BX1" s="57" t="s">
        <v>55</v>
      </c>
      <c r="BY1" s="53" t="s">
        <v>140</v>
      </c>
      <c r="BZ1" s="54" t="s">
        <v>141</v>
      </c>
      <c r="CA1" s="58" t="s">
        <v>142</v>
      </c>
      <c r="CB1" s="9" t="s">
        <v>56</v>
      </c>
      <c r="CC1" s="59" t="s">
        <v>57</v>
      </c>
      <c r="CD1" s="55" t="s">
        <v>23</v>
      </c>
      <c r="CE1" s="80" t="s">
        <v>143</v>
      </c>
      <c r="CF1" s="80" t="s">
        <v>144</v>
      </c>
      <c r="CG1" s="81" t="s">
        <v>145</v>
      </c>
      <c r="CH1" s="81" t="s">
        <v>959</v>
      </c>
      <c r="CI1" s="56" t="s">
        <v>33</v>
      </c>
      <c r="CJ1" s="57" t="s">
        <v>34</v>
      </c>
      <c r="CK1" s="53" t="s">
        <v>146</v>
      </c>
      <c r="CL1" s="54" t="s">
        <v>147</v>
      </c>
      <c r="CM1" s="58" t="s">
        <v>148</v>
      </c>
      <c r="CN1" s="9" t="s">
        <v>149</v>
      </c>
      <c r="CO1" s="59" t="s">
        <v>35</v>
      </c>
      <c r="CP1" s="61" t="s">
        <v>36</v>
      </c>
      <c r="CQ1" s="62" t="s">
        <v>37</v>
      </c>
      <c r="CR1" s="62" t="s">
        <v>38</v>
      </c>
      <c r="CS1" s="62" t="s">
        <v>39</v>
      </c>
      <c r="CT1" s="58" t="s">
        <v>40</v>
      </c>
      <c r="CU1" s="63" t="s">
        <v>41</v>
      </c>
      <c r="CV1" s="64" t="s">
        <v>42</v>
      </c>
      <c r="CW1" s="64" t="s">
        <v>43</v>
      </c>
      <c r="CX1" s="64" t="s">
        <v>44</v>
      </c>
      <c r="CY1" s="64" t="s">
        <v>45</v>
      </c>
      <c r="CZ1" s="64" t="s">
        <v>46</v>
      </c>
      <c r="DA1" s="55" t="s">
        <v>23</v>
      </c>
      <c r="DB1" s="80" t="s">
        <v>1045</v>
      </c>
      <c r="DC1" s="80" t="s">
        <v>1046</v>
      </c>
      <c r="DD1" s="81" t="s">
        <v>1047</v>
      </c>
      <c r="DE1" s="81" t="s">
        <v>1048</v>
      </c>
      <c r="DF1" s="56" t="s">
        <v>1049</v>
      </c>
      <c r="DG1" s="57" t="s">
        <v>1049</v>
      </c>
      <c r="DH1" s="53" t="s">
        <v>1050</v>
      </c>
      <c r="DI1" s="54" t="s">
        <v>1051</v>
      </c>
      <c r="DJ1" s="58" t="s">
        <v>1052</v>
      </c>
      <c r="DK1" s="9" t="s">
        <v>1053</v>
      </c>
      <c r="DL1" s="59" t="s">
        <v>1054</v>
      </c>
      <c r="DM1" s="55" t="s">
        <v>23</v>
      </c>
      <c r="DN1" s="80" t="s">
        <v>1055</v>
      </c>
      <c r="DO1" s="80" t="s">
        <v>1056</v>
      </c>
      <c r="DP1" s="81" t="s">
        <v>1057</v>
      </c>
      <c r="DQ1" s="81" t="s">
        <v>1058</v>
      </c>
      <c r="DR1" s="56" t="s">
        <v>1059</v>
      </c>
      <c r="DS1" s="57" t="s">
        <v>1059</v>
      </c>
      <c r="DT1" s="53" t="s">
        <v>1060</v>
      </c>
      <c r="DU1" s="54" t="s">
        <v>1061</v>
      </c>
      <c r="DV1" s="58" t="s">
        <v>1062</v>
      </c>
      <c r="DW1" s="9" t="s">
        <v>1063</v>
      </c>
      <c r="DX1" s="59" t="s">
        <v>1064</v>
      </c>
      <c r="DY1" s="153" t="s">
        <v>1065</v>
      </c>
      <c r="DZ1" s="153" t="s">
        <v>1066</v>
      </c>
      <c r="EA1" s="149" t="s">
        <v>1067</v>
      </c>
      <c r="EB1" s="150" t="s">
        <v>1068</v>
      </c>
      <c r="EC1" s="151" t="s">
        <v>1069</v>
      </c>
      <c r="ED1" s="9" t="s">
        <v>1070</v>
      </c>
      <c r="EE1" s="9" t="s">
        <v>1071</v>
      </c>
      <c r="EF1" s="55" t="s">
        <v>23</v>
      </c>
      <c r="EG1" s="80" t="s">
        <v>1072</v>
      </c>
      <c r="EH1" s="103" t="s">
        <v>1073</v>
      </c>
      <c r="EI1" s="81" t="s">
        <v>1074</v>
      </c>
      <c r="EJ1" s="81" t="s">
        <v>1075</v>
      </c>
      <c r="EK1" s="56" t="s">
        <v>839</v>
      </c>
      <c r="EL1" s="57" t="s">
        <v>1076</v>
      </c>
      <c r="EM1" s="53" t="s">
        <v>1077</v>
      </c>
      <c r="EN1" s="54" t="s">
        <v>1078</v>
      </c>
      <c r="EO1" s="58" t="s">
        <v>1079</v>
      </c>
      <c r="EP1" s="9" t="s">
        <v>1080</v>
      </c>
      <c r="EQ1" s="59" t="s">
        <v>1081</v>
      </c>
      <c r="ER1" s="55" t="s">
        <v>23</v>
      </c>
      <c r="ES1" s="80" t="s">
        <v>1092</v>
      </c>
      <c r="ET1" s="80" t="s">
        <v>1093</v>
      </c>
      <c r="EU1" s="81" t="s">
        <v>1094</v>
      </c>
      <c r="EV1" s="81" t="s">
        <v>1095</v>
      </c>
      <c r="EW1" s="56" t="s">
        <v>1096</v>
      </c>
      <c r="EX1" s="57" t="s">
        <v>1097</v>
      </c>
      <c r="EY1" s="53" t="s">
        <v>1098</v>
      </c>
      <c r="EZ1" s="54" t="s">
        <v>1099</v>
      </c>
      <c r="FA1" s="58" t="s">
        <v>1100</v>
      </c>
      <c r="FB1" s="9" t="s">
        <v>1101</v>
      </c>
      <c r="FC1" s="59" t="s">
        <v>1102</v>
      </c>
      <c r="FD1" s="55" t="s">
        <v>23</v>
      </c>
      <c r="FE1" s="80" t="s">
        <v>1158</v>
      </c>
      <c r="FF1" s="80" t="s">
        <v>1159</v>
      </c>
      <c r="FG1" s="81" t="s">
        <v>1160</v>
      </c>
      <c r="FH1" s="81" t="s">
        <v>1161</v>
      </c>
      <c r="FI1" s="56" t="s">
        <v>971</v>
      </c>
      <c r="FJ1" s="57" t="s">
        <v>1162</v>
      </c>
      <c r="FK1" s="53" t="s">
        <v>1163</v>
      </c>
      <c r="FL1" s="54" t="s">
        <v>1164</v>
      </c>
      <c r="FM1" s="58" t="s">
        <v>1165</v>
      </c>
      <c r="FN1" s="9" t="s">
        <v>1166</v>
      </c>
      <c r="FO1" s="59" t="s">
        <v>977</v>
      </c>
      <c r="FP1" s="55" t="s">
        <v>23</v>
      </c>
      <c r="FQ1" s="80" t="s">
        <v>1178</v>
      </c>
      <c r="FR1" s="80" t="s">
        <v>1179</v>
      </c>
      <c r="FS1" s="81" t="s">
        <v>1180</v>
      </c>
      <c r="FT1" s="81" t="s">
        <v>1181</v>
      </c>
      <c r="FU1" s="56" t="s">
        <v>1182</v>
      </c>
      <c r="FV1" s="57" t="s">
        <v>1183</v>
      </c>
      <c r="FW1" s="53" t="s">
        <v>1184</v>
      </c>
      <c r="FX1" s="54" t="s">
        <v>1185</v>
      </c>
      <c r="FY1" s="58" t="s">
        <v>1186</v>
      </c>
      <c r="FZ1" s="9" t="s">
        <v>1187</v>
      </c>
      <c r="GA1" s="59" t="s">
        <v>1188</v>
      </c>
      <c r="GB1" s="55" t="s">
        <v>23</v>
      </c>
      <c r="GC1" s="80" t="s">
        <v>1199</v>
      </c>
      <c r="GD1" s="80" t="s">
        <v>1200</v>
      </c>
      <c r="GE1" s="81" t="s">
        <v>1201</v>
      </c>
      <c r="GF1" s="81" t="s">
        <v>1202</v>
      </c>
      <c r="GG1" s="56" t="s">
        <v>1203</v>
      </c>
      <c r="GH1" s="57" t="s">
        <v>1204</v>
      </c>
      <c r="GI1" s="53" t="s">
        <v>1205</v>
      </c>
      <c r="GJ1" s="54" t="s">
        <v>1206</v>
      </c>
      <c r="GK1" s="58" t="s">
        <v>1207</v>
      </c>
      <c r="GL1" s="9" t="s">
        <v>1208</v>
      </c>
      <c r="GM1" s="59" t="s">
        <v>1209</v>
      </c>
      <c r="GN1" s="55" t="s">
        <v>23</v>
      </c>
      <c r="GO1" s="80" t="s">
        <v>1023</v>
      </c>
      <c r="GP1" s="80" t="s">
        <v>1284</v>
      </c>
      <c r="GQ1" s="81" t="s">
        <v>1285</v>
      </c>
      <c r="GR1" s="81" t="s">
        <v>1286</v>
      </c>
      <c r="GS1" s="56" t="s">
        <v>1287</v>
      </c>
      <c r="GT1" s="57" t="s">
        <v>1288</v>
      </c>
      <c r="GU1" s="53" t="s">
        <v>1289</v>
      </c>
      <c r="GV1" s="54" t="s">
        <v>1290</v>
      </c>
      <c r="GW1" s="58" t="s">
        <v>1291</v>
      </c>
      <c r="GX1" s="9" t="s">
        <v>1292</v>
      </c>
      <c r="GY1" s="59" t="s">
        <v>1293</v>
      </c>
      <c r="GZ1" s="65" t="s">
        <v>47</v>
      </c>
      <c r="HA1" s="62" t="s">
        <v>1294</v>
      </c>
      <c r="HB1" s="62" t="s">
        <v>1295</v>
      </c>
      <c r="HC1" s="62" t="s">
        <v>1296</v>
      </c>
      <c r="HD1" s="58" t="s">
        <v>1297</v>
      </c>
    </row>
    <row r="2" spans="1:212" s="4" customFormat="1" ht="28.5">
      <c r="A2" s="2">
        <v>1</v>
      </c>
      <c r="B2" s="5" t="s">
        <v>454</v>
      </c>
      <c r="C2" s="6" t="s">
        <v>455</v>
      </c>
      <c r="D2" s="7" t="s">
        <v>456</v>
      </c>
      <c r="E2" s="8" t="s">
        <v>84</v>
      </c>
      <c r="F2" s="23"/>
      <c r="G2" s="10" t="s">
        <v>536</v>
      </c>
      <c r="H2" s="36" t="s">
        <v>89</v>
      </c>
      <c r="I2" s="36" t="s">
        <v>199</v>
      </c>
      <c r="J2" s="138">
        <v>7</v>
      </c>
      <c r="K2" s="21" t="str">
        <f>TEXT(J2,"0.0")</f>
        <v>7.0</v>
      </c>
      <c r="L2" s="13" t="str">
        <f t="shared" ref="L2:L3" si="0">IF(J2&gt;=8.5,"A",IF(J2&gt;=8,"B+",IF(J2&gt;=7,"B",IF(J2&gt;=6.5,"C+",IF(J2&gt;=5.5,"C",IF(J2&gt;=5,"D+",IF(J2&gt;=4,"D","F")))))))</f>
        <v>B</v>
      </c>
      <c r="M2" s="14">
        <f t="shared" ref="M2:M3" si="1">IF(L2="A",4,IF(L2="B+",3.5,IF(L2="B",3,IF(L2="C+",2.5,IF(L2="C",2,IF(L2="D+",1.5,IF(L2="D",1,0)))))))</f>
        <v>3</v>
      </c>
      <c r="N2" s="15" t="str">
        <f>TEXT(M2,"0.0")</f>
        <v>3.0</v>
      </c>
      <c r="O2" s="19">
        <v>2</v>
      </c>
      <c r="P2" s="67">
        <v>5</v>
      </c>
      <c r="Q2" s="21" t="str">
        <f>TEXT(P2,"0.0")</f>
        <v>5.0</v>
      </c>
      <c r="R2" s="13" t="str">
        <f t="shared" ref="R2:R3" si="2">IF(P2&gt;=8.5,"A",IF(P2&gt;=8,"B+",IF(P2&gt;=7,"B",IF(P2&gt;=6.5,"C+",IF(P2&gt;=5.5,"C",IF(P2&gt;=5,"D+",IF(P2&gt;=4,"D","F")))))))</f>
        <v>D+</v>
      </c>
      <c r="S2" s="14">
        <f t="shared" ref="S2:S3" si="3">IF(R2="A",4,IF(R2="B+",3.5,IF(R2="B",3,IF(R2="C+",2.5,IF(R2="C",2,IF(R2="D+",1.5,IF(R2="D",1,0)))))))</f>
        <v>1.5</v>
      </c>
      <c r="T2" s="15" t="str">
        <f>TEXT(S2,"0.0")</f>
        <v>1.5</v>
      </c>
      <c r="U2" s="19">
        <v>3</v>
      </c>
      <c r="V2" s="28">
        <v>6.3</v>
      </c>
      <c r="W2" s="26">
        <v>7</v>
      </c>
      <c r="X2" s="27"/>
      <c r="Y2" s="82"/>
      <c r="Z2" s="82">
        <f>MAX(W2:Y2)</f>
        <v>7</v>
      </c>
      <c r="AA2" s="21">
        <f>ROUND(MAX((V2*0.4+W2*0.6),(V2*0.4+X2*0.6),(V2*0.4+Y2*0.6)),1)</f>
        <v>6.7</v>
      </c>
      <c r="AB2" s="21" t="str">
        <f>TEXT(AA2,"0.0")</f>
        <v>6.7</v>
      </c>
      <c r="AC2" s="13" t="str">
        <f t="shared" ref="AC2:AC32" si="4">IF(AA2&gt;=8.5,"A",IF(AA2&gt;=8,"B+",IF(AA2&gt;=7,"B",IF(AA2&gt;=6.5,"C+",IF(AA2&gt;=5.5,"C",IF(AA2&gt;=5,"D+",IF(AA2&gt;=4,"D","F")))))))</f>
        <v>C+</v>
      </c>
      <c r="AD2" s="18">
        <f t="shared" ref="AD2:AD3" si="5">IF(AC2="A",4,IF(AC2="B+",3.5,IF(AC2="B",3,IF(AC2="C+",2.5,IF(AC2="C",2,IF(AC2="D+",1.5,IF(AC2="D",1,0)))))))</f>
        <v>2.5</v>
      </c>
      <c r="AE2" s="15" t="str">
        <f>TEXT(AD2,"0.0")</f>
        <v>2.5</v>
      </c>
      <c r="AF2" s="19">
        <v>4</v>
      </c>
      <c r="AG2" s="68">
        <v>4</v>
      </c>
      <c r="AH2" s="28">
        <v>7.7</v>
      </c>
      <c r="AI2" s="26">
        <v>8</v>
      </c>
      <c r="AJ2" s="27"/>
      <c r="AK2" s="82"/>
      <c r="AL2" s="82">
        <f>MAX(AI2:AK2)</f>
        <v>8</v>
      </c>
      <c r="AM2" s="21">
        <f>ROUND(MAX((AH2*0.4+AI2*0.6),(AH2*0.4+AJ2*0.6),(AH2*0.4+AK2*0.6)),1)</f>
        <v>7.9</v>
      </c>
      <c r="AN2" s="21" t="str">
        <f>TEXT(AM2,"0.0")</f>
        <v>7.9</v>
      </c>
      <c r="AO2" s="13" t="str">
        <f t="shared" ref="AO2:AO46" si="6">IF(AM2&gt;=8.5,"A",IF(AM2&gt;=8,"B+",IF(AM2&gt;=7,"B",IF(AM2&gt;=6.5,"C+",IF(AM2&gt;=5.5,"C",IF(AM2&gt;=5,"D+",IF(AM2&gt;=4,"D","F")))))))</f>
        <v>B</v>
      </c>
      <c r="AP2" s="18">
        <f t="shared" ref="AP2:AP46" si="7">IF(AO2="A",4,IF(AO2="B+",3.5,IF(AO2="B",3,IF(AO2="C+",2.5,IF(AO2="C",2,IF(AO2="D+",1.5,IF(AO2="D",1,0)))))))</f>
        <v>3</v>
      </c>
      <c r="AQ2" s="15" t="str">
        <f>TEXT(AP2,"0.0")</f>
        <v>3.0</v>
      </c>
      <c r="AR2" s="19">
        <v>2</v>
      </c>
      <c r="AS2" s="68">
        <v>2</v>
      </c>
      <c r="AT2" s="146">
        <v>5.8</v>
      </c>
      <c r="AU2" s="147">
        <v>6</v>
      </c>
      <c r="AV2" s="148"/>
      <c r="AW2" s="148"/>
      <c r="AX2" s="27">
        <f>MAX(AU2:AW2)</f>
        <v>6</v>
      </c>
      <c r="AY2" s="21">
        <f>ROUND(MAX((AT2*0.4+AU2*0.6),(AT2*0.4+AV2*0.6),(AT2*0.4+AW2*0.6)),1)</f>
        <v>5.9</v>
      </c>
      <c r="AZ2" s="21" t="str">
        <f>TEXT(AY2,"0.0")</f>
        <v>5.9</v>
      </c>
      <c r="BA2" s="13" t="str">
        <f t="shared" ref="BA2:BA46" si="8">IF(AY2&gt;=8.5,"A",IF(AY2&gt;=8,"B+",IF(AY2&gt;=7,"B",IF(AY2&gt;=6.5,"C+",IF(AY2&gt;=5.5,"C",IF(AY2&gt;=5,"D+",IF(AY2&gt;=4,"D","F")))))))</f>
        <v>C</v>
      </c>
      <c r="BB2" s="18">
        <f t="shared" ref="BB2:BB46" si="9">IF(BA2="A",4,IF(BA2="B+",3.5,IF(BA2="B",3,IF(BA2="C+",2.5,IF(BA2="C",2,IF(BA2="D+",1.5,IF(BA2="D",1,0)))))))</f>
        <v>2</v>
      </c>
      <c r="BC2" s="15" t="str">
        <f>TEXT(BB2,"0.0")</f>
        <v>2.0</v>
      </c>
      <c r="BD2" s="19">
        <v>3</v>
      </c>
      <c r="BE2" s="68">
        <v>3</v>
      </c>
      <c r="BF2" s="28">
        <v>5.0999999999999996</v>
      </c>
      <c r="BG2" s="26">
        <v>6</v>
      </c>
      <c r="BH2" s="27"/>
      <c r="BI2" s="82"/>
      <c r="BJ2" s="82">
        <f>MAX(BG2:BI2)</f>
        <v>6</v>
      </c>
      <c r="BK2" s="21">
        <f>ROUND(MAX((BF2*0.4+BG2*0.6),(BF2*0.4+BH2*0.6),(BF2*0.4+BI2*0.6)),1)</f>
        <v>5.6</v>
      </c>
      <c r="BL2" s="21" t="str">
        <f>TEXT(BK2,"0.0")</f>
        <v>5.6</v>
      </c>
      <c r="BM2" s="13" t="str">
        <f t="shared" ref="BM2:BM46" si="10">IF(BK2&gt;=8.5,"A",IF(BK2&gt;=8,"B+",IF(BK2&gt;=7,"B",IF(BK2&gt;=6.5,"C+",IF(BK2&gt;=5.5,"C",IF(BK2&gt;=5,"D+",IF(BK2&gt;=4,"D","F")))))))</f>
        <v>C</v>
      </c>
      <c r="BN2" s="18">
        <f t="shared" ref="BN2:BN46" si="11">IF(BM2="A",4,IF(BM2="B+",3.5,IF(BM2="B",3,IF(BM2="C+",2.5,IF(BM2="C",2,IF(BM2="D+",1.5,IF(BM2="D",1,0)))))))</f>
        <v>2</v>
      </c>
      <c r="BO2" s="15" t="str">
        <f>TEXT(BN2,"0.0")</f>
        <v>2.0</v>
      </c>
      <c r="BP2" s="19">
        <v>2</v>
      </c>
      <c r="BQ2" s="68">
        <v>2</v>
      </c>
      <c r="BR2" s="100">
        <v>5.7</v>
      </c>
      <c r="BS2" s="101">
        <v>4</v>
      </c>
      <c r="BT2" s="102">
        <v>4</v>
      </c>
      <c r="BU2" s="102">
        <v>6</v>
      </c>
      <c r="BV2" s="27">
        <f>MAX(BS2:BU2)</f>
        <v>6</v>
      </c>
      <c r="BW2" s="21">
        <f>ROUND(MAX((BR2*0.4+BS2*0.6),(BR2*0.4+BT2*0.6),(BR2*0.4+BU2*0.6)),1)</f>
        <v>5.9</v>
      </c>
      <c r="BX2" s="21" t="str">
        <f>TEXT(BW2,"0.0")</f>
        <v>5.9</v>
      </c>
      <c r="BY2" s="13" t="str">
        <f t="shared" ref="BY2:BY46" si="12">IF(BW2&gt;=8.5,"A",IF(BW2&gt;=8,"B+",IF(BW2&gt;=7,"B",IF(BW2&gt;=6.5,"C+",IF(BW2&gt;=5.5,"C",IF(BW2&gt;=5,"D+",IF(BW2&gt;=4,"D","F")))))))</f>
        <v>C</v>
      </c>
      <c r="BZ2" s="18">
        <f t="shared" ref="BZ2:BZ46" si="13">IF(BY2="A",4,IF(BY2="B+",3.5,IF(BY2="B",3,IF(BY2="C+",2.5,IF(BY2="C",2,IF(BY2="D+",1.5,IF(BY2="D",1,0)))))))</f>
        <v>2</v>
      </c>
      <c r="CA2" s="15" t="str">
        <f>TEXT(BZ2,"0.0")</f>
        <v>2.0</v>
      </c>
      <c r="CB2" s="19">
        <v>3</v>
      </c>
      <c r="CC2" s="68">
        <v>3</v>
      </c>
      <c r="CD2" s="28">
        <v>6.3</v>
      </c>
      <c r="CE2" s="26">
        <v>6</v>
      </c>
      <c r="CF2" s="27"/>
      <c r="CG2" s="82"/>
      <c r="CH2" s="82">
        <f>MAX(CE2:CG2)</f>
        <v>6</v>
      </c>
      <c r="CI2" s="21">
        <f>ROUND(MAX((CD2*0.4+CE2*0.6),(CD2*0.4+CF2*0.6),(CD2*0.4+CG2*0.6)),1)</f>
        <v>6.1</v>
      </c>
      <c r="CJ2" s="21" t="str">
        <f>TEXT(CI2,"0.0")</f>
        <v>6.1</v>
      </c>
      <c r="CK2" s="13" t="str">
        <f t="shared" ref="CK2:CK46" si="14">IF(CI2&gt;=8.5,"A",IF(CI2&gt;=8,"B+",IF(CI2&gt;=7,"B",IF(CI2&gt;=6.5,"C+",IF(CI2&gt;=5.5,"C",IF(CI2&gt;=5,"D+",IF(CI2&gt;=4,"D","F")))))))</f>
        <v>C</v>
      </c>
      <c r="CL2" s="18">
        <f t="shared" ref="CL2:CL46" si="15">IF(CK2="A",4,IF(CK2="B+",3.5,IF(CK2="B",3,IF(CK2="C+",2.5,IF(CK2="C",2,IF(CK2="D+",1.5,IF(CK2="D",1,0)))))))</f>
        <v>2</v>
      </c>
      <c r="CM2" s="15" t="str">
        <f>TEXT(CL2,"0.0")</f>
        <v>2.0</v>
      </c>
      <c r="CN2" s="19">
        <v>3</v>
      </c>
      <c r="CO2" s="68">
        <v>3</v>
      </c>
      <c r="CP2" s="69">
        <f>AR2+AF2+BD2+BP2+CB2+CN2</f>
        <v>17</v>
      </c>
      <c r="CQ2" s="22">
        <f t="shared" ref="CQ2:CQ46" si="16">(AM2*AR2+AA2*AF2+AY2*BD2+BK2*BP2+BW2*CB2+CI2*CN2)/CP2</f>
        <v>6.3235294117647056</v>
      </c>
      <c r="CR2" s="24" t="str">
        <f>TEXT(CQ2,"0.00")</f>
        <v>6.32</v>
      </c>
      <c r="CS2" s="22">
        <f t="shared" ref="CS2:CS46" si="17">(AP2*AR2+AD2*AF2+BB2*BD2+BN2*BP2+BZ2*CB2+CL2*CN2)/CP2</f>
        <v>2.2352941176470589</v>
      </c>
      <c r="CT2" s="24" t="str">
        <f>TEXT(CS2,"0.00")</f>
        <v>2.24</v>
      </c>
      <c r="CU2" s="77" t="str">
        <f>IF(OR(CV2&lt;CP2/2,CS2&lt;1.2),"Cảnh báo KQHT","Lên lớp")</f>
        <v>Lên lớp</v>
      </c>
      <c r="CV2" s="77">
        <f t="shared" ref="CV2:CV46" si="18">CO2+CC2+BQ2+BE2+AG2+AS2</f>
        <v>17</v>
      </c>
      <c r="CW2" s="22">
        <f>(AM2*AS2+AA2*AG2+AY2*BE2+BK2*BQ2+BW2*CC2+CI2*CO2)/CV2</f>
        <v>6.3235294117647056</v>
      </c>
      <c r="CX2" s="77" t="str">
        <f>TEXT(CW2,"0.00")</f>
        <v>6.32</v>
      </c>
      <c r="CY2" s="22">
        <f>(AP2*AS2+AD2*AG2+BB2*BE2+BN2*BQ2+BZ2*CC2+CL2*CO2)/CV2</f>
        <v>2.2352941176470589</v>
      </c>
      <c r="CZ2" s="77" t="str">
        <f>TEXT(CY2,"0.00")</f>
        <v>2.24</v>
      </c>
      <c r="DA2" s="28">
        <v>6.8</v>
      </c>
      <c r="DB2" s="26">
        <v>5</v>
      </c>
      <c r="DC2" s="27"/>
      <c r="DD2" s="82"/>
      <c r="DE2" s="82">
        <f>MAX(DB2:DD2)</f>
        <v>5</v>
      </c>
      <c r="DF2" s="21">
        <f t="shared" ref="DF2:DF44" si="19">ROUND(MAX((DA2*0.4+DB2*0.6),(DA2*0.4+DC2*0.6),(DA2*0.4+DD2*0.6)),1)</f>
        <v>5.7</v>
      </c>
      <c r="DG2" s="21" t="str">
        <f t="shared" ref="DG2:DG44" si="20">TEXT(DF2,"0.0")</f>
        <v>5.7</v>
      </c>
      <c r="DH2" s="13" t="str">
        <f t="shared" ref="DH2:DH44" si="21">IF(DF2&gt;=8.5,"A",IF(DF2&gt;=8,"B+",IF(DF2&gt;=7,"B",IF(DF2&gt;=6.5,"C+",IF(DF2&gt;=5.5,"C",IF(DF2&gt;=5,"D+",IF(DF2&gt;=4,"D","F")))))))</f>
        <v>C</v>
      </c>
      <c r="DI2" s="18">
        <f t="shared" ref="DI2:DI44" si="22">IF(DH2="A",4,IF(DH2="B+",3.5,IF(DH2="B",3,IF(DH2="C+",2.5,IF(DH2="C",2,IF(DH2="D+",1.5,IF(DH2="D",1,0)))))))</f>
        <v>2</v>
      </c>
      <c r="DJ2" s="15" t="str">
        <f t="shared" ref="DJ2:DJ44" si="23">TEXT(DI2,"0.0")</f>
        <v>2.0</v>
      </c>
      <c r="DK2" s="19">
        <v>1.5</v>
      </c>
      <c r="DL2" s="68">
        <v>1.5</v>
      </c>
      <c r="DM2" s="28">
        <v>6.6</v>
      </c>
      <c r="DN2" s="26">
        <v>1</v>
      </c>
      <c r="DO2" s="27">
        <v>7</v>
      </c>
      <c r="DP2" s="27"/>
      <c r="DQ2" s="82">
        <f>MAX(DN2:DP2)</f>
        <v>7</v>
      </c>
      <c r="DR2" s="21">
        <f t="shared" ref="DR2:DR44" si="24">ROUND(MAX((DM2*0.4+DN2*0.6),(DM2*0.4+DO2*0.6),(DM2*0.4+DP2*0.6)),1)</f>
        <v>6.8</v>
      </c>
      <c r="DS2" s="21" t="str">
        <f t="shared" ref="DS2:DS44" si="25">TEXT(DR2,"0.0")</f>
        <v>6.8</v>
      </c>
      <c r="DT2" s="13" t="str">
        <f t="shared" ref="DT2:DT44" si="26">IF(DR2&gt;=8.5,"A",IF(DR2&gt;=8,"B+",IF(DR2&gt;=7,"B",IF(DR2&gt;=6.5,"C+",IF(DR2&gt;=5.5,"C",IF(DR2&gt;=5,"D+",IF(DR2&gt;=4,"D","F")))))))</f>
        <v>C+</v>
      </c>
      <c r="DU2" s="18">
        <f t="shared" ref="DU2:DU44" si="27">IF(DT2="A",4,IF(DT2="B+",3.5,IF(DT2="B",3,IF(DT2="C+",2.5,IF(DT2="C",2,IF(DT2="D+",1.5,IF(DT2="D",1,0)))))))</f>
        <v>2.5</v>
      </c>
      <c r="DV2" s="15" t="str">
        <f t="shared" ref="DV2:DV44" si="28">TEXT(DU2,"0.0")</f>
        <v>2.5</v>
      </c>
      <c r="DW2" s="19">
        <v>1.5</v>
      </c>
      <c r="DX2" s="68">
        <v>1.5</v>
      </c>
      <c r="DY2" s="21">
        <f>(DF2+DR2)/2</f>
        <v>6.25</v>
      </c>
      <c r="DZ2" s="21" t="str">
        <f t="shared" ref="DZ2:DZ44" si="29">TEXT(DY2,"0.0")</f>
        <v>6.3</v>
      </c>
      <c r="EA2" s="13" t="str">
        <f t="shared" ref="EA2:EA44" si="30">IF(DY2&gt;=8.5,"A",IF(DY2&gt;=8,"B+",IF(DY2&gt;=7,"B",IF(DY2&gt;=6.5,"C+",IF(DY2&gt;=5.5,"C",IF(DY2&gt;=5,"D+",IF(DY2&gt;=4,"D","F")))))))</f>
        <v>C</v>
      </c>
      <c r="EB2" s="18">
        <f t="shared" ref="EB2:EB44" si="31">IF(EA2="A",4,IF(EA2="B+",3.5,IF(EA2="B",3,IF(EA2="C+",2.5,IF(EA2="C",2,IF(EA2="D+",1.5,IF(EA2="D",1,0)))))))</f>
        <v>2</v>
      </c>
      <c r="EC2" s="18" t="str">
        <f t="shared" ref="EC2:EC44" si="32">TEXT(EB2,"0.0")</f>
        <v>2.0</v>
      </c>
      <c r="ED2" s="19">
        <v>3</v>
      </c>
      <c r="EE2" s="152">
        <v>3</v>
      </c>
      <c r="EF2" s="28">
        <v>6</v>
      </c>
      <c r="EG2" s="28">
        <v>4</v>
      </c>
      <c r="EH2" s="28">
        <v>6.5</v>
      </c>
      <c r="EI2" s="27"/>
      <c r="EJ2" s="82">
        <f>MAX(EG2:EI2)</f>
        <v>6.5</v>
      </c>
      <c r="EK2" s="21">
        <f t="shared" ref="EK2:EK44" si="33">ROUND(MAX((EF2*0.4+EG2*0.6),(EF2*0.4+EH2*0.6),(EF2*0.4+EI2*0.6)),1)</f>
        <v>6.3</v>
      </c>
      <c r="EL2" s="21" t="str">
        <f t="shared" ref="EL2:EL44" si="34">TEXT(EK2,"0.0")</f>
        <v>6.3</v>
      </c>
      <c r="EM2" s="13" t="str">
        <f t="shared" ref="EM2:EM44" si="35">IF(EK2&gt;=8.5,"A",IF(EK2&gt;=8,"B+",IF(EK2&gt;=7,"B",IF(EK2&gt;=6.5,"C+",IF(EK2&gt;=5.5,"C",IF(EK2&gt;=5,"D+",IF(EK2&gt;=4,"D","F")))))))</f>
        <v>C</v>
      </c>
      <c r="EN2" s="18">
        <f t="shared" ref="EN2:EN44" si="36">IF(EM2="A",4,IF(EM2="B+",3.5,IF(EM2="B",3,IF(EM2="C+",2.5,IF(EM2="C",2,IF(EM2="D+",1.5,IF(EM2="D",1,0)))))))</f>
        <v>2</v>
      </c>
      <c r="EO2" s="15" t="str">
        <f t="shared" ref="EO2:EO44" si="37">TEXT(EN2,"0.0")</f>
        <v>2.0</v>
      </c>
      <c r="EP2" s="19">
        <v>3</v>
      </c>
      <c r="EQ2" s="68">
        <v>3</v>
      </c>
      <c r="ER2" s="28">
        <v>5</v>
      </c>
      <c r="ES2" s="26">
        <v>4</v>
      </c>
      <c r="ET2" s="27">
        <v>5</v>
      </c>
      <c r="EU2" s="27"/>
      <c r="EV2" s="27">
        <f>MAX(ES2:EU2)</f>
        <v>5</v>
      </c>
      <c r="EW2" s="21">
        <f t="shared" ref="EW2" si="38">ROUND(MAX((ER2*0.4+ES2*0.6),(ER2*0.4+ET2*0.6),(ER2*0.4+EU2*0.6)),1)</f>
        <v>5</v>
      </c>
      <c r="EX2" s="21" t="str">
        <f t="shared" ref="EX2" si="39">TEXT(EW2,"0.0")</f>
        <v>5.0</v>
      </c>
      <c r="EY2" s="13" t="str">
        <f t="shared" ref="EY2" si="40">IF(EW2&gt;=8.5,"A",IF(EW2&gt;=8,"B+",IF(EW2&gt;=7,"B",IF(EW2&gt;=6.5,"C+",IF(EW2&gt;=5.5,"C",IF(EW2&gt;=5,"D+",IF(EW2&gt;=4,"D","F")))))))</f>
        <v>D+</v>
      </c>
      <c r="EZ2" s="18">
        <f t="shared" ref="EZ2" si="41">IF(EY2="A",4,IF(EY2="B+",3.5,IF(EY2="B",3,IF(EY2="C+",2.5,IF(EY2="C",2,IF(EY2="D+",1.5,IF(EY2="D",1,0)))))))</f>
        <v>1.5</v>
      </c>
      <c r="FA2" s="15" t="str">
        <f t="shared" ref="FA2" si="42">TEXT(EZ2,"0.0")</f>
        <v>1.5</v>
      </c>
      <c r="FB2" s="19">
        <v>3</v>
      </c>
      <c r="FC2" s="68">
        <v>3</v>
      </c>
      <c r="FD2" s="100">
        <v>5.7</v>
      </c>
      <c r="FE2" s="101">
        <v>4</v>
      </c>
      <c r="FF2" s="102">
        <v>5</v>
      </c>
      <c r="FG2" s="102"/>
      <c r="FH2" s="102">
        <f>MAX(FE2:FG2)</f>
        <v>5</v>
      </c>
      <c r="FI2" s="21">
        <f t="shared" ref="FI2" si="43">ROUND(MAX((FD2*0.4+FE2*0.6),(FD2*0.4+FF2*0.6),(FD2*0.4+FG2*0.6)),1)</f>
        <v>5.3</v>
      </c>
      <c r="FJ2" s="21" t="str">
        <f t="shared" ref="FJ2" si="44">TEXT(FI2,"0.0")</f>
        <v>5.3</v>
      </c>
      <c r="FK2" s="13" t="str">
        <f t="shared" ref="FK2" si="45">IF(FI2&gt;=8.5,"A",IF(FI2&gt;=8,"B+",IF(FI2&gt;=7,"B",IF(FI2&gt;=6.5,"C+",IF(FI2&gt;=5.5,"C",IF(FI2&gt;=5,"D+",IF(FI2&gt;=4,"D","F")))))))</f>
        <v>D+</v>
      </c>
      <c r="FL2" s="18">
        <f t="shared" ref="FL2" si="46">IF(FK2="A",4,IF(FK2="B+",3.5,IF(FK2="B",3,IF(FK2="C+",2.5,IF(FK2="C",2,IF(FK2="D+",1.5,IF(FK2="D",1,0)))))))</f>
        <v>1.5</v>
      </c>
      <c r="FM2" s="15" t="str">
        <f t="shared" ref="FM2" si="47">TEXT(FL2,"0.0")</f>
        <v>1.5</v>
      </c>
      <c r="FN2" s="19">
        <v>2</v>
      </c>
      <c r="FO2" s="68">
        <v>2</v>
      </c>
      <c r="FP2" s="95">
        <v>5.4</v>
      </c>
      <c r="FQ2" s="96">
        <v>0</v>
      </c>
      <c r="FR2" s="97"/>
      <c r="FS2" s="97"/>
      <c r="FT2" s="97">
        <f>MAX(FQ2:FS2)</f>
        <v>0</v>
      </c>
      <c r="FU2" s="21">
        <f t="shared" ref="FU2" si="48">ROUND(MAX((FP2*0.4+FQ2*0.6),(FP2*0.4+FR2*0.6),(FP2*0.4+FS2*0.6)),1)</f>
        <v>2.2000000000000002</v>
      </c>
      <c r="FV2" s="21" t="str">
        <f t="shared" ref="FV2" si="49">TEXT(FU2,"0.0")</f>
        <v>2.2</v>
      </c>
      <c r="FW2" s="13" t="str">
        <f t="shared" ref="FW2" si="50">IF(FU2&gt;=8.5,"A",IF(FU2&gt;=8,"B+",IF(FU2&gt;=7,"B",IF(FU2&gt;=6.5,"C+",IF(FU2&gt;=5.5,"C",IF(FU2&gt;=5,"D+",IF(FU2&gt;=4,"D","F")))))))</f>
        <v>F</v>
      </c>
      <c r="FX2" s="18">
        <f t="shared" ref="FX2" si="51">IF(FW2="A",4,IF(FW2="B+",3.5,IF(FW2="B",3,IF(FW2="C+",2.5,IF(FW2="C",2,IF(FW2="D+",1.5,IF(FW2="D",1,0)))))))</f>
        <v>0</v>
      </c>
      <c r="FY2" s="15" t="str">
        <f t="shared" ref="FY2" si="52">TEXT(FX2,"0.0")</f>
        <v>0.0</v>
      </c>
      <c r="FZ2" s="19">
        <v>3</v>
      </c>
      <c r="GA2" s="68">
        <v>3</v>
      </c>
      <c r="GB2" s="28">
        <v>5</v>
      </c>
      <c r="GC2" s="26">
        <v>5</v>
      </c>
      <c r="GD2" s="27"/>
      <c r="GE2" s="82"/>
      <c r="GF2" s="82">
        <f>MAX(GC2:GE2)</f>
        <v>5</v>
      </c>
      <c r="GG2" s="21">
        <f>ROUND(MAX((GB2*0.4+GC2*0.6),(GB2*0.4+GD2*0.6),(GB2*0.4+GE2*0.6)),1)</f>
        <v>5</v>
      </c>
      <c r="GH2" s="21" t="str">
        <f>TEXT(GG2,"0.0")</f>
        <v>5.0</v>
      </c>
      <c r="GI2" s="13" t="str">
        <f t="shared" ref="GI2" si="53">IF(GG2&gt;=8.5,"A",IF(GG2&gt;=8,"B+",IF(GG2&gt;=7,"B",IF(GG2&gt;=6.5,"C+",IF(GG2&gt;=5.5,"C",IF(GG2&gt;=5,"D+",IF(GG2&gt;=4,"D","F")))))))</f>
        <v>D+</v>
      </c>
      <c r="GJ2" s="18">
        <f t="shared" ref="GJ2" si="54">IF(GI2="A",4,IF(GI2="B+",3.5,IF(GI2="B",3,IF(GI2="C+",2.5,IF(GI2="C",2,IF(GI2="D+",1.5,IF(GI2="D",1,0)))))))</f>
        <v>1.5</v>
      </c>
      <c r="GK2" s="15" t="str">
        <f>TEXT(GJ2,"0.0")</f>
        <v>1.5</v>
      </c>
      <c r="GL2" s="19">
        <v>2</v>
      </c>
      <c r="GM2" s="68">
        <v>2</v>
      </c>
      <c r="GN2" s="28">
        <v>8.3000000000000007</v>
      </c>
      <c r="GO2" s="26">
        <v>8</v>
      </c>
      <c r="GP2" s="27"/>
      <c r="GQ2" s="27"/>
      <c r="GR2" s="27">
        <f>MAX(GO2:GQ2)</f>
        <v>8</v>
      </c>
      <c r="GS2" s="21">
        <f>ROUND(MAX((GN2*0.4+GO2*0.6),(GN2*0.4+GP2*0.6),(GN2*0.4+GQ2*0.6)),1)</f>
        <v>8.1</v>
      </c>
      <c r="GT2" s="21" t="str">
        <f>TEXT(GS2,"0.0")</f>
        <v>8.1</v>
      </c>
      <c r="GU2" s="13" t="str">
        <f t="shared" ref="GU2" si="55">IF(GS2&gt;=8.5,"A",IF(GS2&gt;=8,"B+",IF(GS2&gt;=7,"B",IF(GS2&gt;=6.5,"C+",IF(GS2&gt;=5.5,"C",IF(GS2&gt;=5,"D+",IF(GS2&gt;=4,"D","F")))))))</f>
        <v>B+</v>
      </c>
      <c r="GV2" s="18">
        <f t="shared" ref="GV2" si="56">IF(GU2="A",4,IF(GU2="B+",3.5,IF(GU2="B",3,IF(GU2="C+",2.5,IF(GU2="C",2,IF(GU2="D+",1.5,IF(GU2="D",1,0)))))))</f>
        <v>3.5</v>
      </c>
      <c r="GW2" s="15" t="str">
        <f>TEXT(GV2,"0.0")</f>
        <v>3.5</v>
      </c>
      <c r="GX2" s="19">
        <v>2</v>
      </c>
      <c r="GY2" s="68">
        <v>2</v>
      </c>
      <c r="GZ2" s="69">
        <f>FB2+EP2+FN2+FZ2+GL2+GX2+DW2+DK2</f>
        <v>18</v>
      </c>
      <c r="HA2" s="22">
        <f>(EW2*FB2+EK2*EP2+FI2*FN2+FU2*FZ2+GG2*GL2+GS2*GX2+DW2*DR2+DK2*DF2)/GZ2</f>
        <v>5.3361111111111112</v>
      </c>
      <c r="HB2" s="24" t="str">
        <f>TEXT(HA2,"0.00")</f>
        <v>5.34</v>
      </c>
      <c r="HC2" s="22">
        <f>(EZ2*FB2+EN2*EP2+FL2*FN2+FX2*FZ2+GJ2*GL2+GV2*GX2+DW2*DU2+DK2*DI2)/GZ2</f>
        <v>1.6805555555555556</v>
      </c>
      <c r="HD2" s="24" t="str">
        <f>TEXT(HC2,"0.00")</f>
        <v>1.68</v>
      </c>
    </row>
    <row r="3" spans="1:212" s="4" customFormat="1" ht="28.5">
      <c r="A3" s="2">
        <v>2</v>
      </c>
      <c r="B3" s="5" t="s">
        <v>454</v>
      </c>
      <c r="C3" s="6" t="s">
        <v>457</v>
      </c>
      <c r="D3" s="7" t="s">
        <v>458</v>
      </c>
      <c r="E3" s="8" t="s">
        <v>246</v>
      </c>
      <c r="F3" s="23"/>
      <c r="G3" s="10" t="s">
        <v>537</v>
      </c>
      <c r="H3" s="36" t="s">
        <v>89</v>
      </c>
      <c r="I3" s="36" t="s">
        <v>570</v>
      </c>
      <c r="J3" s="138">
        <v>6.9</v>
      </c>
      <c r="K3" s="21" t="str">
        <f t="shared" ref="K3:K32" si="57">TEXT(J3,"0.0")</f>
        <v>6.9</v>
      </c>
      <c r="L3" s="13" t="str">
        <f t="shared" si="0"/>
        <v>C+</v>
      </c>
      <c r="M3" s="14">
        <f t="shared" si="1"/>
        <v>2.5</v>
      </c>
      <c r="N3" s="15" t="str">
        <f t="shared" ref="N3:N32" si="58">TEXT(M3,"0.0")</f>
        <v>2.5</v>
      </c>
      <c r="O3" s="19">
        <v>2</v>
      </c>
      <c r="P3" s="67">
        <v>7</v>
      </c>
      <c r="Q3" s="21" t="str">
        <f t="shared" ref="Q3:Q32" si="59">TEXT(P3,"0.0")</f>
        <v>7.0</v>
      </c>
      <c r="R3" s="13" t="str">
        <f t="shared" si="2"/>
        <v>B</v>
      </c>
      <c r="S3" s="14">
        <f t="shared" si="3"/>
        <v>3</v>
      </c>
      <c r="T3" s="15" t="str">
        <f t="shared" ref="T3:T32" si="60">TEXT(S3,"0.0")</f>
        <v>3.0</v>
      </c>
      <c r="U3" s="19">
        <v>3</v>
      </c>
      <c r="V3" s="28">
        <v>7.8</v>
      </c>
      <c r="W3" s="26">
        <v>7</v>
      </c>
      <c r="X3" s="27"/>
      <c r="Y3" s="82"/>
      <c r="Z3" s="82">
        <f t="shared" ref="Z3:Z43" si="61">MAX(W3:Y3)</f>
        <v>7</v>
      </c>
      <c r="AA3" s="21">
        <f t="shared" ref="AA3:AA46" si="62">ROUND(MAX((V3*0.4+W3*0.6),(V3*0.4+X3*0.6),(V3*0.4+Y3*0.6)),1)</f>
        <v>7.3</v>
      </c>
      <c r="AB3" s="21" t="str">
        <f t="shared" ref="AB3:AB32" si="63">TEXT(AA3,"0.0")</f>
        <v>7.3</v>
      </c>
      <c r="AC3" s="13" t="str">
        <f t="shared" si="4"/>
        <v>B</v>
      </c>
      <c r="AD3" s="18">
        <f t="shared" si="5"/>
        <v>3</v>
      </c>
      <c r="AE3" s="15" t="str">
        <f t="shared" ref="AE3:AE32" si="64">TEXT(AD3,"0.0")</f>
        <v>3.0</v>
      </c>
      <c r="AF3" s="19">
        <v>4</v>
      </c>
      <c r="AG3" s="68">
        <v>4</v>
      </c>
      <c r="AH3" s="28">
        <v>7.7</v>
      </c>
      <c r="AI3" s="26">
        <v>7</v>
      </c>
      <c r="AJ3" s="27"/>
      <c r="AK3" s="82"/>
      <c r="AL3" s="82">
        <f t="shared" ref="AL3:AL43" si="65">MAX(AI3:AK3)</f>
        <v>7</v>
      </c>
      <c r="AM3" s="21">
        <f t="shared" ref="AM3:AM46" si="66">ROUND(MAX((AH3*0.4+AI3*0.6),(AH3*0.4+AJ3*0.6),(AH3*0.4+AK3*0.6)),1)</f>
        <v>7.3</v>
      </c>
      <c r="AN3" s="21" t="str">
        <f t="shared" ref="AN3:AN46" si="67">TEXT(AM3,"0.0")</f>
        <v>7.3</v>
      </c>
      <c r="AO3" s="13" t="str">
        <f t="shared" si="6"/>
        <v>B</v>
      </c>
      <c r="AP3" s="18">
        <f t="shared" si="7"/>
        <v>3</v>
      </c>
      <c r="AQ3" s="15" t="str">
        <f t="shared" ref="AQ3:AQ46" si="68">TEXT(AP3,"0.0")</f>
        <v>3.0</v>
      </c>
      <c r="AR3" s="19">
        <v>2</v>
      </c>
      <c r="AS3" s="68">
        <v>2</v>
      </c>
      <c r="AT3" s="28">
        <v>8</v>
      </c>
      <c r="AU3" s="26">
        <v>7</v>
      </c>
      <c r="AV3" s="27"/>
      <c r="AW3" s="82"/>
      <c r="AX3" s="27">
        <f t="shared" ref="AX3:AX43" si="69">MAX(AU3:AW3)</f>
        <v>7</v>
      </c>
      <c r="AY3" s="21">
        <f t="shared" ref="AY3:AY46" si="70">ROUND(MAX((AT3*0.4+AU3*0.6),(AT3*0.4+AV3*0.6),(AT3*0.4+AW3*0.6)),1)</f>
        <v>7.4</v>
      </c>
      <c r="AZ3" s="21" t="str">
        <f t="shared" ref="AZ3:AZ46" si="71">TEXT(AY3,"0.0")</f>
        <v>7.4</v>
      </c>
      <c r="BA3" s="13" t="str">
        <f t="shared" si="8"/>
        <v>B</v>
      </c>
      <c r="BB3" s="18">
        <f t="shared" si="9"/>
        <v>3</v>
      </c>
      <c r="BC3" s="15" t="str">
        <f t="shared" ref="BC3:BC46" si="72">TEXT(BB3,"0.0")</f>
        <v>3.0</v>
      </c>
      <c r="BD3" s="19">
        <v>3</v>
      </c>
      <c r="BE3" s="68">
        <v>3</v>
      </c>
      <c r="BF3" s="28">
        <v>5.7</v>
      </c>
      <c r="BG3" s="26">
        <v>6</v>
      </c>
      <c r="BH3" s="27"/>
      <c r="BI3" s="82"/>
      <c r="BJ3" s="82">
        <f t="shared" ref="BJ3:BJ43" si="73">MAX(BG3:BI3)</f>
        <v>6</v>
      </c>
      <c r="BK3" s="21">
        <f t="shared" ref="BK3:BK46" si="74">ROUND(MAX((BF3*0.4+BG3*0.6),(BF3*0.4+BH3*0.6),(BF3*0.4+BI3*0.6)),1)</f>
        <v>5.9</v>
      </c>
      <c r="BL3" s="21" t="str">
        <f t="shared" ref="BL3:BL46" si="75">TEXT(BK3,"0.0")</f>
        <v>5.9</v>
      </c>
      <c r="BM3" s="13" t="str">
        <f t="shared" si="10"/>
        <v>C</v>
      </c>
      <c r="BN3" s="18">
        <f t="shared" si="11"/>
        <v>2</v>
      </c>
      <c r="BO3" s="15" t="str">
        <f t="shared" ref="BO3:BO46" si="76">TEXT(BN3,"0.0")</f>
        <v>2.0</v>
      </c>
      <c r="BP3" s="19">
        <v>2</v>
      </c>
      <c r="BQ3" s="68">
        <v>2</v>
      </c>
      <c r="BR3" s="108">
        <v>7</v>
      </c>
      <c r="BS3" s="109">
        <v>6</v>
      </c>
      <c r="BT3" s="110"/>
      <c r="BU3" s="110"/>
      <c r="BV3" s="27">
        <f t="shared" ref="BV3:BV43" si="77">MAX(BS3:BU3)</f>
        <v>6</v>
      </c>
      <c r="BW3" s="21">
        <f t="shared" ref="BW3:BW46" si="78">ROUND(MAX((BR3*0.4+BS3*0.6),(BR3*0.4+BT3*0.6),(BR3*0.4+BU3*0.6)),1)</f>
        <v>6.4</v>
      </c>
      <c r="BX3" s="21" t="str">
        <f t="shared" ref="BX3:BX46" si="79">TEXT(BW3,"0.0")</f>
        <v>6.4</v>
      </c>
      <c r="BY3" s="13" t="str">
        <f t="shared" si="12"/>
        <v>C</v>
      </c>
      <c r="BZ3" s="18">
        <f t="shared" si="13"/>
        <v>2</v>
      </c>
      <c r="CA3" s="15" t="str">
        <f t="shared" ref="CA3:CA46" si="80">TEXT(BZ3,"0.0")</f>
        <v>2.0</v>
      </c>
      <c r="CB3" s="19">
        <v>3</v>
      </c>
      <c r="CC3" s="68">
        <v>3</v>
      </c>
      <c r="CD3" s="28">
        <v>6.5</v>
      </c>
      <c r="CE3" s="26">
        <v>7</v>
      </c>
      <c r="CF3" s="27"/>
      <c r="CG3" s="82"/>
      <c r="CH3" s="82">
        <f t="shared" ref="CH3:CH43" si="81">MAX(CE3:CG3)</f>
        <v>7</v>
      </c>
      <c r="CI3" s="21">
        <f t="shared" ref="CI3:CI46" si="82">ROUND(MAX((CD3*0.4+CE3*0.6),(CD3*0.4+CF3*0.6),(CD3*0.4+CG3*0.6)),1)</f>
        <v>6.8</v>
      </c>
      <c r="CJ3" s="21" t="str">
        <f t="shared" ref="CJ3:CJ46" si="83">TEXT(CI3,"0.0")</f>
        <v>6.8</v>
      </c>
      <c r="CK3" s="13" t="str">
        <f t="shared" si="14"/>
        <v>C+</v>
      </c>
      <c r="CL3" s="18">
        <f t="shared" si="15"/>
        <v>2.5</v>
      </c>
      <c r="CM3" s="15" t="str">
        <f t="shared" ref="CM3:CM46" si="84">TEXT(CL3,"0.0")</f>
        <v>2.5</v>
      </c>
      <c r="CN3" s="19">
        <v>3</v>
      </c>
      <c r="CO3" s="68">
        <v>3</v>
      </c>
      <c r="CP3" s="69">
        <f t="shared" ref="CP3:CP46" si="85">AR3+AF3+BD3+BP3+CB3+CN3</f>
        <v>17</v>
      </c>
      <c r="CQ3" s="22">
        <f t="shared" si="16"/>
        <v>6.9058823529411768</v>
      </c>
      <c r="CR3" s="24" t="str">
        <f t="shared" ref="CR3:CR46" si="86">TEXT(CQ3,"0.00")</f>
        <v>6.91</v>
      </c>
      <c r="CS3" s="22">
        <f t="shared" si="17"/>
        <v>2.6176470588235294</v>
      </c>
      <c r="CT3" s="24" t="str">
        <f t="shared" ref="CT3:CT46" si="87">TEXT(CS3,"0.00")</f>
        <v>2.62</v>
      </c>
      <c r="CU3" s="77" t="str">
        <f t="shared" ref="CU3:CU46" si="88">IF(OR(CV3&lt;CP3/2,CS3&lt;1.2),"Cảnh báo KQHT","Lên lớp")</f>
        <v>Lên lớp</v>
      </c>
      <c r="CV3" s="77">
        <f t="shared" si="18"/>
        <v>17</v>
      </c>
      <c r="CW3" s="22">
        <f t="shared" ref="CW3:CW46" si="89">(AM3*AS3+AA3*AG3+AY3*BE3+BK3*BQ3+BW3*CC3+CI3*CO3)/CV3</f>
        <v>6.9058823529411768</v>
      </c>
      <c r="CX3" s="77" t="str">
        <f t="shared" ref="CX3:CX46" si="90">TEXT(CW3,"0.00")</f>
        <v>6.91</v>
      </c>
      <c r="CY3" s="22">
        <f t="shared" ref="CY3:CY46" si="91">(AP3*AS3+AD3*AG3+BB3*BE3+BN3*BQ3+BZ3*CC3+CL3*CO3)/CV3</f>
        <v>2.6176470588235294</v>
      </c>
      <c r="CZ3" s="77" t="str">
        <f t="shared" ref="CZ3:CZ46" si="92">TEXT(CY3,"0.00")</f>
        <v>2.62</v>
      </c>
      <c r="DA3" s="28">
        <v>5.6</v>
      </c>
      <c r="DB3" s="26">
        <v>6</v>
      </c>
      <c r="DC3" s="27"/>
      <c r="DD3" s="82"/>
      <c r="DE3" s="82">
        <f t="shared" ref="DE3:DE44" si="93">MAX(DB3:DD3)</f>
        <v>6</v>
      </c>
      <c r="DF3" s="21">
        <f t="shared" si="19"/>
        <v>5.8</v>
      </c>
      <c r="DG3" s="21" t="str">
        <f t="shared" si="20"/>
        <v>5.8</v>
      </c>
      <c r="DH3" s="13" t="str">
        <f t="shared" si="21"/>
        <v>C</v>
      </c>
      <c r="DI3" s="18">
        <f t="shared" si="22"/>
        <v>2</v>
      </c>
      <c r="DJ3" s="15" t="str">
        <f t="shared" si="23"/>
        <v>2.0</v>
      </c>
      <c r="DK3" s="19">
        <v>1.5</v>
      </c>
      <c r="DL3" s="68">
        <v>1.5</v>
      </c>
      <c r="DM3" s="28">
        <v>7.6</v>
      </c>
      <c r="DN3" s="26">
        <v>3</v>
      </c>
      <c r="DO3" s="27">
        <v>7</v>
      </c>
      <c r="DP3" s="27"/>
      <c r="DQ3" s="82">
        <f t="shared" ref="DQ3:DQ44" si="94">MAX(DN3:DP3)</f>
        <v>7</v>
      </c>
      <c r="DR3" s="21">
        <f t="shared" si="24"/>
        <v>7.2</v>
      </c>
      <c r="DS3" s="21" t="str">
        <f t="shared" si="25"/>
        <v>7.2</v>
      </c>
      <c r="DT3" s="13" t="str">
        <f t="shared" si="26"/>
        <v>B</v>
      </c>
      <c r="DU3" s="18">
        <f t="shared" si="27"/>
        <v>3</v>
      </c>
      <c r="DV3" s="15" t="str">
        <f t="shared" si="28"/>
        <v>3.0</v>
      </c>
      <c r="DW3" s="19">
        <v>1.5</v>
      </c>
      <c r="DX3" s="68">
        <v>1.5</v>
      </c>
      <c r="DY3" s="21">
        <f t="shared" ref="DY3:DY44" si="95">(DF3+DR3)/2</f>
        <v>6.5</v>
      </c>
      <c r="DZ3" s="21" t="str">
        <f t="shared" si="29"/>
        <v>6.5</v>
      </c>
      <c r="EA3" s="13" t="str">
        <f t="shared" si="30"/>
        <v>C+</v>
      </c>
      <c r="EB3" s="18">
        <f t="shared" si="31"/>
        <v>2.5</v>
      </c>
      <c r="EC3" s="18" t="str">
        <f t="shared" si="32"/>
        <v>2.5</v>
      </c>
      <c r="ED3" s="19">
        <v>3</v>
      </c>
      <c r="EE3" s="152">
        <v>3</v>
      </c>
      <c r="EF3" s="20">
        <v>6.8</v>
      </c>
      <c r="EG3" s="20">
        <v>5</v>
      </c>
      <c r="EH3" s="27"/>
      <c r="EI3" s="82"/>
      <c r="EJ3" s="82">
        <f t="shared" ref="EJ3:EJ44" si="96">MAX(EG3:EI3)</f>
        <v>5</v>
      </c>
      <c r="EK3" s="21">
        <f t="shared" si="33"/>
        <v>5.7</v>
      </c>
      <c r="EL3" s="21" t="str">
        <f t="shared" si="34"/>
        <v>5.7</v>
      </c>
      <c r="EM3" s="13" t="str">
        <f t="shared" si="35"/>
        <v>C</v>
      </c>
      <c r="EN3" s="18">
        <f t="shared" si="36"/>
        <v>2</v>
      </c>
      <c r="EO3" s="15" t="str">
        <f t="shared" si="37"/>
        <v>2.0</v>
      </c>
      <c r="EP3" s="19">
        <v>3</v>
      </c>
      <c r="EQ3" s="68">
        <v>3</v>
      </c>
      <c r="ER3" s="70">
        <v>7</v>
      </c>
      <c r="ES3" s="16">
        <v>7</v>
      </c>
      <c r="ET3" s="17"/>
      <c r="EU3" s="82"/>
      <c r="EV3" s="82">
        <f t="shared" ref="EV3:EV44" si="97">MAX(ES3:EU3)</f>
        <v>7</v>
      </c>
      <c r="EW3" s="21">
        <f t="shared" ref="EW3:EW44" si="98">ROUND(MAX((ER3*0.4+ES3*0.6),(ER3*0.4+ET3*0.6),(ER3*0.4+EU3*0.6)),1)</f>
        <v>7</v>
      </c>
      <c r="EX3" s="21" t="str">
        <f t="shared" ref="EX3:EX44" si="99">TEXT(EW3,"0.0")</f>
        <v>7.0</v>
      </c>
      <c r="EY3" s="13" t="str">
        <f t="shared" ref="EY3:EY44" si="100">IF(EW3&gt;=8.5,"A",IF(EW3&gt;=8,"B+",IF(EW3&gt;=7,"B",IF(EW3&gt;=6.5,"C+",IF(EW3&gt;=5.5,"C",IF(EW3&gt;=5,"D+",IF(EW3&gt;=4,"D","F")))))))</f>
        <v>B</v>
      </c>
      <c r="EZ3" s="18">
        <f t="shared" ref="EZ3:EZ44" si="101">IF(EY3="A",4,IF(EY3="B+",3.5,IF(EY3="B",3,IF(EY3="C+",2.5,IF(EY3="C",2,IF(EY3="D+",1.5,IF(EY3="D",1,0)))))))</f>
        <v>3</v>
      </c>
      <c r="FA3" s="15" t="str">
        <f t="shared" ref="FA3:FA44" si="102">TEXT(EZ3,"0.0")</f>
        <v>3.0</v>
      </c>
      <c r="FB3" s="19">
        <v>3</v>
      </c>
      <c r="FC3" s="68">
        <v>3</v>
      </c>
      <c r="FD3" s="108">
        <v>9</v>
      </c>
      <c r="FE3" s="109">
        <v>9</v>
      </c>
      <c r="FF3" s="110"/>
      <c r="FG3" s="110"/>
      <c r="FH3" s="110">
        <f t="shared" ref="FH3:FH43" si="103">MAX(FE3:FG3)</f>
        <v>9</v>
      </c>
      <c r="FI3" s="21">
        <f t="shared" ref="FI3:FI43" si="104">ROUND(MAX((FD3*0.4+FE3*0.6),(FD3*0.4+FF3*0.6),(FD3*0.4+FG3*0.6)),1)</f>
        <v>9</v>
      </c>
      <c r="FJ3" s="21" t="str">
        <f t="shared" ref="FJ3:FJ43" si="105">TEXT(FI3,"0.0")</f>
        <v>9.0</v>
      </c>
      <c r="FK3" s="13" t="str">
        <f t="shared" ref="FK3:FK43" si="106">IF(FI3&gt;=8.5,"A",IF(FI3&gt;=8,"B+",IF(FI3&gt;=7,"B",IF(FI3&gt;=6.5,"C+",IF(FI3&gt;=5.5,"C",IF(FI3&gt;=5,"D+",IF(FI3&gt;=4,"D","F")))))))</f>
        <v>A</v>
      </c>
      <c r="FL3" s="18">
        <f t="shared" ref="FL3:FL43" si="107">IF(FK3="A",4,IF(FK3="B+",3.5,IF(FK3="B",3,IF(FK3="C+",2.5,IF(FK3="C",2,IF(FK3="D+",1.5,IF(FK3="D",1,0)))))))</f>
        <v>4</v>
      </c>
      <c r="FM3" s="15" t="str">
        <f t="shared" ref="FM3:FM43" si="108">TEXT(FL3,"0.0")</f>
        <v>4.0</v>
      </c>
      <c r="FN3" s="19">
        <v>2</v>
      </c>
      <c r="FO3" s="68">
        <v>2</v>
      </c>
      <c r="FP3" s="28">
        <v>7.9</v>
      </c>
      <c r="FQ3" s="26">
        <v>8</v>
      </c>
      <c r="FR3" s="27"/>
      <c r="FS3" s="27"/>
      <c r="FT3" s="27">
        <f t="shared" ref="FT3:FT43" si="109">MAX(FQ3:FS3)</f>
        <v>8</v>
      </c>
      <c r="FU3" s="21">
        <f t="shared" ref="FU3:FU43" si="110">ROUND(MAX((FP3*0.4+FQ3*0.6),(FP3*0.4+FR3*0.6),(FP3*0.4+FS3*0.6)),1)</f>
        <v>8</v>
      </c>
      <c r="FV3" s="21" t="str">
        <f t="shared" ref="FV3:FV43" si="111">TEXT(FU3,"0.0")</f>
        <v>8.0</v>
      </c>
      <c r="FW3" s="13" t="str">
        <f t="shared" ref="FW3:FW43" si="112">IF(FU3&gt;=8.5,"A",IF(FU3&gt;=8,"B+",IF(FU3&gt;=7,"B",IF(FU3&gt;=6.5,"C+",IF(FU3&gt;=5.5,"C",IF(FU3&gt;=5,"D+",IF(FU3&gt;=4,"D","F")))))))</f>
        <v>B+</v>
      </c>
      <c r="FX3" s="18">
        <f t="shared" ref="FX3:FX43" si="113">IF(FW3="A",4,IF(FW3="B+",3.5,IF(FW3="B",3,IF(FW3="C+",2.5,IF(FW3="C",2,IF(FW3="D+",1.5,IF(FW3="D",1,0)))))))</f>
        <v>3.5</v>
      </c>
      <c r="FY3" s="15" t="str">
        <f t="shared" ref="FY3:FY43" si="114">TEXT(FX3,"0.0")</f>
        <v>3.5</v>
      </c>
      <c r="FZ3" s="19">
        <v>3</v>
      </c>
      <c r="GA3" s="68">
        <v>3</v>
      </c>
      <c r="GB3" s="28">
        <v>7.8</v>
      </c>
      <c r="GC3" s="26">
        <v>9</v>
      </c>
      <c r="GD3" s="27"/>
      <c r="GE3" s="82"/>
      <c r="GF3" s="82">
        <f t="shared" ref="GF3:GF43" si="115">MAX(GC3:GE3)</f>
        <v>9</v>
      </c>
      <c r="GG3" s="21">
        <f t="shared" ref="GG3:GG43" si="116">ROUND(MAX((GB3*0.4+GC3*0.6),(GB3*0.4+GD3*0.6),(GB3*0.4+GE3*0.6)),1)</f>
        <v>8.5</v>
      </c>
      <c r="GH3" s="21" t="str">
        <f>TEXT(GG3,"0.0")</f>
        <v>8.5</v>
      </c>
      <c r="GI3" s="13" t="str">
        <f t="shared" ref="GI3:GI43" si="117">IF(GG3&gt;=8.5,"A",IF(GG3&gt;=8,"B+",IF(GG3&gt;=7,"B",IF(GG3&gt;=6.5,"C+",IF(GG3&gt;=5.5,"C",IF(GG3&gt;=5,"D+",IF(GG3&gt;=4,"D","F")))))))</f>
        <v>A</v>
      </c>
      <c r="GJ3" s="18">
        <f t="shared" ref="GJ3:GJ43" si="118">IF(GI3="A",4,IF(GI3="B+",3.5,IF(GI3="B",3,IF(GI3="C+",2.5,IF(GI3="C",2,IF(GI3="D+",1.5,IF(GI3="D",1,0)))))))</f>
        <v>4</v>
      </c>
      <c r="GK3" s="15" t="str">
        <f t="shared" ref="GK3:GK43" si="119">TEXT(GJ3,"0.0")</f>
        <v>4.0</v>
      </c>
      <c r="GL3" s="19">
        <v>2</v>
      </c>
      <c r="GM3" s="68">
        <v>2</v>
      </c>
      <c r="GN3" s="28">
        <v>8.3000000000000007</v>
      </c>
      <c r="GO3" s="26">
        <v>9</v>
      </c>
      <c r="GP3" s="27"/>
      <c r="GQ3" s="27"/>
      <c r="GR3" s="27">
        <f t="shared" ref="GR3:GR43" si="120">MAX(GO3:GQ3)</f>
        <v>9</v>
      </c>
      <c r="GS3" s="21">
        <f t="shared" ref="GS3:GS43" si="121">ROUND(MAX((GN3*0.4+GO3*0.6),(GN3*0.4+GP3*0.6),(GN3*0.4+GQ3*0.6)),1)</f>
        <v>8.6999999999999993</v>
      </c>
      <c r="GT3" s="21" t="str">
        <f t="shared" ref="GT3:GT43" si="122">TEXT(GS3,"0.0")</f>
        <v>8.7</v>
      </c>
      <c r="GU3" s="13" t="str">
        <f t="shared" ref="GU3:GU43" si="123">IF(GS3&gt;=8.5,"A",IF(GS3&gt;=8,"B+",IF(GS3&gt;=7,"B",IF(GS3&gt;=6.5,"C+",IF(GS3&gt;=5.5,"C",IF(GS3&gt;=5,"D+",IF(GS3&gt;=4,"D","F")))))))</f>
        <v>A</v>
      </c>
      <c r="GV3" s="18">
        <f t="shared" ref="GV3:GV43" si="124">IF(GU3="A",4,IF(GU3="B+",3.5,IF(GU3="B",3,IF(GU3="C+",2.5,IF(GU3="C",2,IF(GU3="D+",1.5,IF(GU3="D",1,0)))))))</f>
        <v>4</v>
      </c>
      <c r="GW3" s="15" t="str">
        <f t="shared" ref="GW3:GW43" si="125">TEXT(GV3,"0.0")</f>
        <v>4.0</v>
      </c>
      <c r="GX3" s="19">
        <v>2</v>
      </c>
      <c r="GY3" s="68">
        <v>2</v>
      </c>
      <c r="GZ3" s="69">
        <f t="shared" ref="GZ3:GZ37" si="126">FB3+EP3+FN3+FZ3+GL3+GX3+DW3+DK3</f>
        <v>18</v>
      </c>
      <c r="HA3" s="22">
        <f t="shared" ref="HA3:HA37" si="127">(EW3*FB3+EK3*EP3+FI3*FN3+FU3*FZ3+GG3*GL3+GS3*GX3+DW3*DR3+DK3*DF3)/GZ3</f>
        <v>7.4444444444444446</v>
      </c>
      <c r="HB3" s="24" t="str">
        <f t="shared" ref="HB3:HB39" si="128">TEXT(HA3,"0.00")</f>
        <v>7.44</v>
      </c>
      <c r="HC3" s="22">
        <f t="shared" ref="HC3:HC37" si="129">(EZ3*FB3+EN3*EP3+FL3*FN3+FX3*FZ3+GJ3*GL3+GV3*GX3+DW3*DU3+DK3*DI3)/GZ3</f>
        <v>3.1666666666666665</v>
      </c>
      <c r="HD3" s="24" t="str">
        <f t="shared" ref="HD3:HD39" si="130">TEXT(HC3,"0.00")</f>
        <v>3.17</v>
      </c>
    </row>
    <row r="4" spans="1:212" s="4" customFormat="1" ht="28.5">
      <c r="A4" s="2">
        <v>3</v>
      </c>
      <c r="B4" s="5" t="s">
        <v>454</v>
      </c>
      <c r="C4" s="6" t="s">
        <v>459</v>
      </c>
      <c r="D4" s="7" t="s">
        <v>50</v>
      </c>
      <c r="E4" s="8" t="s">
        <v>49</v>
      </c>
      <c r="F4" s="23"/>
      <c r="G4" s="10" t="s">
        <v>538</v>
      </c>
      <c r="H4" s="36" t="s">
        <v>89</v>
      </c>
      <c r="I4" s="36" t="s">
        <v>571</v>
      </c>
      <c r="J4" s="138">
        <v>7</v>
      </c>
      <c r="K4" s="21" t="str">
        <f t="shared" si="57"/>
        <v>7.0</v>
      </c>
      <c r="L4" s="13" t="str">
        <f>IF(J4&gt;=8.5,"A",IF(J4&gt;=8,"B+",IF(J4&gt;=7,"B",IF(J4&gt;=6.5,"C+",IF(J4&gt;=5.5,"C",IF(J4&gt;=5,"D+",IF(J4&gt;=4,"D","F")))))))</f>
        <v>B</v>
      </c>
      <c r="M4" s="14">
        <f>IF(L4="A",4,IF(L4="B+",3.5,IF(L4="B",3,IF(L4="C+",2.5,IF(L4="C",2,IF(L4="D+",1.5,IF(L4="D",1,0)))))))</f>
        <v>3</v>
      </c>
      <c r="N4" s="15" t="str">
        <f t="shared" si="58"/>
        <v>3.0</v>
      </c>
      <c r="O4" s="19">
        <v>2</v>
      </c>
      <c r="P4" s="12">
        <v>5</v>
      </c>
      <c r="Q4" s="21" t="str">
        <f t="shared" si="59"/>
        <v>5.0</v>
      </c>
      <c r="R4" s="13" t="str">
        <f>IF(P4&gt;=8.5,"A",IF(P4&gt;=8,"B+",IF(P4&gt;=7,"B",IF(P4&gt;=6.5,"C+",IF(P4&gt;=5.5,"C",IF(P4&gt;=5,"D+",IF(P4&gt;=4,"D","F")))))))</f>
        <v>D+</v>
      </c>
      <c r="S4" s="14">
        <f>IF(R4="A",4,IF(R4="B+",3.5,IF(R4="B",3,IF(R4="C+",2.5,IF(R4="C",2,IF(R4="D+",1.5,IF(R4="D",1,0)))))))</f>
        <v>1.5</v>
      </c>
      <c r="T4" s="15" t="str">
        <f t="shared" si="60"/>
        <v>1.5</v>
      </c>
      <c r="U4" s="19">
        <v>3</v>
      </c>
      <c r="V4" s="28">
        <v>7.8</v>
      </c>
      <c r="W4" s="26">
        <v>5</v>
      </c>
      <c r="X4" s="27"/>
      <c r="Y4" s="82"/>
      <c r="Z4" s="82">
        <f t="shared" si="61"/>
        <v>5</v>
      </c>
      <c r="AA4" s="21">
        <f t="shared" si="62"/>
        <v>6.1</v>
      </c>
      <c r="AB4" s="21" t="str">
        <f t="shared" si="63"/>
        <v>6.1</v>
      </c>
      <c r="AC4" s="13" t="str">
        <f t="shared" si="4"/>
        <v>C</v>
      </c>
      <c r="AD4" s="18">
        <f>IF(AC4="A",4,IF(AC4="B+",3.5,IF(AC4="B",3,IF(AC4="C+",2.5,IF(AC4="C",2,IF(AC4="D+",1.5,IF(AC4="D",1,0)))))))</f>
        <v>2</v>
      </c>
      <c r="AE4" s="15" t="str">
        <f t="shared" si="64"/>
        <v>2.0</v>
      </c>
      <c r="AF4" s="19">
        <v>4</v>
      </c>
      <c r="AG4" s="68">
        <v>4</v>
      </c>
      <c r="AH4" s="28">
        <v>8</v>
      </c>
      <c r="AI4" s="26">
        <v>9</v>
      </c>
      <c r="AJ4" s="27"/>
      <c r="AK4" s="82"/>
      <c r="AL4" s="82">
        <f t="shared" si="65"/>
        <v>9</v>
      </c>
      <c r="AM4" s="21">
        <f t="shared" si="66"/>
        <v>8.6</v>
      </c>
      <c r="AN4" s="21" t="str">
        <f t="shared" si="67"/>
        <v>8.6</v>
      </c>
      <c r="AO4" s="13" t="str">
        <f t="shared" si="6"/>
        <v>A</v>
      </c>
      <c r="AP4" s="18">
        <f t="shared" si="7"/>
        <v>4</v>
      </c>
      <c r="AQ4" s="15" t="str">
        <f t="shared" si="68"/>
        <v>4.0</v>
      </c>
      <c r="AR4" s="19">
        <v>2</v>
      </c>
      <c r="AS4" s="68">
        <v>2</v>
      </c>
      <c r="AT4" s="28">
        <v>5</v>
      </c>
      <c r="AU4" s="26">
        <v>4</v>
      </c>
      <c r="AV4" s="27"/>
      <c r="AW4" s="27">
        <v>7</v>
      </c>
      <c r="AX4" s="27">
        <f t="shared" si="69"/>
        <v>7</v>
      </c>
      <c r="AY4" s="21">
        <f t="shared" si="70"/>
        <v>6.2</v>
      </c>
      <c r="AZ4" s="21" t="str">
        <f t="shared" si="71"/>
        <v>6.2</v>
      </c>
      <c r="BA4" s="13" t="str">
        <f t="shared" si="8"/>
        <v>C</v>
      </c>
      <c r="BB4" s="18">
        <f t="shared" si="9"/>
        <v>2</v>
      </c>
      <c r="BC4" s="15" t="str">
        <f t="shared" si="72"/>
        <v>2.0</v>
      </c>
      <c r="BD4" s="19">
        <v>3</v>
      </c>
      <c r="BE4" s="68">
        <v>3</v>
      </c>
      <c r="BF4" s="28">
        <v>5.4</v>
      </c>
      <c r="BG4" s="26"/>
      <c r="BH4" s="27">
        <v>5</v>
      </c>
      <c r="BI4" s="27"/>
      <c r="BJ4" s="82">
        <f t="shared" si="73"/>
        <v>5</v>
      </c>
      <c r="BK4" s="21">
        <f t="shared" si="74"/>
        <v>5.2</v>
      </c>
      <c r="BL4" s="21" t="str">
        <f t="shared" si="75"/>
        <v>5.2</v>
      </c>
      <c r="BM4" s="13" t="str">
        <f t="shared" si="10"/>
        <v>D+</v>
      </c>
      <c r="BN4" s="18">
        <f t="shared" si="11"/>
        <v>1.5</v>
      </c>
      <c r="BO4" s="15" t="str">
        <f t="shared" si="76"/>
        <v>1.5</v>
      </c>
      <c r="BP4" s="19">
        <v>2</v>
      </c>
      <c r="BQ4" s="68">
        <v>2</v>
      </c>
      <c r="BR4" s="100">
        <v>5</v>
      </c>
      <c r="BS4" s="101">
        <v>1</v>
      </c>
      <c r="BT4" s="102">
        <v>5</v>
      </c>
      <c r="BU4" s="102"/>
      <c r="BV4" s="27">
        <f t="shared" si="77"/>
        <v>5</v>
      </c>
      <c r="BW4" s="21">
        <f t="shared" si="78"/>
        <v>5</v>
      </c>
      <c r="BX4" s="21" t="str">
        <f t="shared" si="79"/>
        <v>5.0</v>
      </c>
      <c r="BY4" s="13" t="str">
        <f t="shared" si="12"/>
        <v>D+</v>
      </c>
      <c r="BZ4" s="18">
        <f t="shared" si="13"/>
        <v>1.5</v>
      </c>
      <c r="CA4" s="15" t="str">
        <f t="shared" si="80"/>
        <v>1.5</v>
      </c>
      <c r="CB4" s="19">
        <v>3</v>
      </c>
      <c r="CC4" s="68">
        <v>3</v>
      </c>
      <c r="CD4" s="28">
        <v>7.3</v>
      </c>
      <c r="CE4" s="26">
        <v>6</v>
      </c>
      <c r="CF4" s="27"/>
      <c r="CG4" s="82"/>
      <c r="CH4" s="82">
        <f t="shared" si="81"/>
        <v>6</v>
      </c>
      <c r="CI4" s="21">
        <f t="shared" si="82"/>
        <v>6.5</v>
      </c>
      <c r="CJ4" s="21" t="str">
        <f t="shared" si="83"/>
        <v>6.5</v>
      </c>
      <c r="CK4" s="13" t="str">
        <f t="shared" si="14"/>
        <v>C+</v>
      </c>
      <c r="CL4" s="18">
        <f t="shared" si="15"/>
        <v>2.5</v>
      </c>
      <c r="CM4" s="15" t="str">
        <f t="shared" si="84"/>
        <v>2.5</v>
      </c>
      <c r="CN4" s="19">
        <v>3</v>
      </c>
      <c r="CO4" s="68">
        <v>3</v>
      </c>
      <c r="CP4" s="69">
        <f t="shared" si="85"/>
        <v>17</v>
      </c>
      <c r="CQ4" s="22">
        <f t="shared" si="16"/>
        <v>6.1823529411764699</v>
      </c>
      <c r="CR4" s="24" t="str">
        <f t="shared" si="86"/>
        <v>6.18</v>
      </c>
      <c r="CS4" s="22">
        <f t="shared" si="17"/>
        <v>2.1764705882352939</v>
      </c>
      <c r="CT4" s="24" t="str">
        <f t="shared" si="87"/>
        <v>2.18</v>
      </c>
      <c r="CU4" s="77" t="str">
        <f t="shared" si="88"/>
        <v>Lên lớp</v>
      </c>
      <c r="CV4" s="77">
        <f t="shared" si="18"/>
        <v>17</v>
      </c>
      <c r="CW4" s="22">
        <f t="shared" si="89"/>
        <v>6.1823529411764699</v>
      </c>
      <c r="CX4" s="77" t="str">
        <f t="shared" si="90"/>
        <v>6.18</v>
      </c>
      <c r="CY4" s="22">
        <f t="shared" si="91"/>
        <v>2.1764705882352939</v>
      </c>
      <c r="CZ4" s="77" t="str">
        <f t="shared" si="92"/>
        <v>2.18</v>
      </c>
      <c r="DA4" s="28">
        <v>6.8</v>
      </c>
      <c r="DB4" s="26">
        <v>5</v>
      </c>
      <c r="DC4" s="27"/>
      <c r="DD4" s="82"/>
      <c r="DE4" s="82">
        <f t="shared" si="93"/>
        <v>5</v>
      </c>
      <c r="DF4" s="21">
        <f t="shared" si="19"/>
        <v>5.7</v>
      </c>
      <c r="DG4" s="21" t="str">
        <f t="shared" si="20"/>
        <v>5.7</v>
      </c>
      <c r="DH4" s="13" t="str">
        <f t="shared" si="21"/>
        <v>C</v>
      </c>
      <c r="DI4" s="18">
        <f t="shared" si="22"/>
        <v>2</v>
      </c>
      <c r="DJ4" s="15" t="str">
        <f t="shared" si="23"/>
        <v>2.0</v>
      </c>
      <c r="DK4" s="19">
        <v>1.5</v>
      </c>
      <c r="DL4" s="68">
        <v>1.5</v>
      </c>
      <c r="DM4" s="28">
        <v>6.8</v>
      </c>
      <c r="DN4" s="26">
        <v>8</v>
      </c>
      <c r="DO4" s="27"/>
      <c r="DP4" s="82"/>
      <c r="DQ4" s="82">
        <f t="shared" si="94"/>
        <v>8</v>
      </c>
      <c r="DR4" s="21">
        <f t="shared" si="24"/>
        <v>7.5</v>
      </c>
      <c r="DS4" s="21" t="str">
        <f t="shared" si="25"/>
        <v>7.5</v>
      </c>
      <c r="DT4" s="13" t="str">
        <f t="shared" si="26"/>
        <v>B</v>
      </c>
      <c r="DU4" s="18">
        <f t="shared" si="27"/>
        <v>3</v>
      </c>
      <c r="DV4" s="15" t="str">
        <f t="shared" si="28"/>
        <v>3.0</v>
      </c>
      <c r="DW4" s="19">
        <v>1.5</v>
      </c>
      <c r="DX4" s="68">
        <v>1.5</v>
      </c>
      <c r="DY4" s="21">
        <f t="shared" si="95"/>
        <v>6.6</v>
      </c>
      <c r="DZ4" s="21" t="str">
        <f t="shared" si="29"/>
        <v>6.6</v>
      </c>
      <c r="EA4" s="13" t="str">
        <f t="shared" si="30"/>
        <v>C+</v>
      </c>
      <c r="EB4" s="18">
        <f t="shared" si="31"/>
        <v>2.5</v>
      </c>
      <c r="EC4" s="18" t="str">
        <f t="shared" si="32"/>
        <v>2.5</v>
      </c>
      <c r="ED4" s="19">
        <v>3</v>
      </c>
      <c r="EE4" s="152">
        <v>3</v>
      </c>
      <c r="EF4" s="28">
        <v>6.2</v>
      </c>
      <c r="EG4" s="28">
        <v>3</v>
      </c>
      <c r="EH4" s="28">
        <v>5</v>
      </c>
      <c r="EI4" s="27"/>
      <c r="EJ4" s="82">
        <f t="shared" si="96"/>
        <v>5</v>
      </c>
      <c r="EK4" s="21">
        <f t="shared" si="33"/>
        <v>5.5</v>
      </c>
      <c r="EL4" s="21" t="str">
        <f t="shared" si="34"/>
        <v>5.5</v>
      </c>
      <c r="EM4" s="13" t="str">
        <f t="shared" si="35"/>
        <v>C</v>
      </c>
      <c r="EN4" s="18">
        <f t="shared" si="36"/>
        <v>2</v>
      </c>
      <c r="EO4" s="15" t="str">
        <f t="shared" si="37"/>
        <v>2.0</v>
      </c>
      <c r="EP4" s="19">
        <v>3</v>
      </c>
      <c r="EQ4" s="68">
        <v>3</v>
      </c>
      <c r="ER4" s="70">
        <v>7</v>
      </c>
      <c r="ES4" s="16">
        <v>5</v>
      </c>
      <c r="ET4" s="17"/>
      <c r="EU4" s="82"/>
      <c r="EV4" s="82">
        <f t="shared" si="97"/>
        <v>5</v>
      </c>
      <c r="EW4" s="21">
        <f t="shared" si="98"/>
        <v>5.8</v>
      </c>
      <c r="EX4" s="21" t="str">
        <f t="shared" si="99"/>
        <v>5.8</v>
      </c>
      <c r="EY4" s="13" t="str">
        <f t="shared" si="100"/>
        <v>C</v>
      </c>
      <c r="EZ4" s="18">
        <f t="shared" si="101"/>
        <v>2</v>
      </c>
      <c r="FA4" s="15" t="str">
        <f t="shared" si="102"/>
        <v>2.0</v>
      </c>
      <c r="FB4" s="19">
        <v>3</v>
      </c>
      <c r="FC4" s="68">
        <v>3</v>
      </c>
      <c r="FD4" s="28">
        <v>7.3</v>
      </c>
      <c r="FE4" s="26">
        <v>5</v>
      </c>
      <c r="FF4" s="27"/>
      <c r="FG4" s="27"/>
      <c r="FH4" s="27">
        <f t="shared" si="103"/>
        <v>5</v>
      </c>
      <c r="FI4" s="21">
        <f t="shared" si="104"/>
        <v>5.9</v>
      </c>
      <c r="FJ4" s="21" t="str">
        <f t="shared" si="105"/>
        <v>5.9</v>
      </c>
      <c r="FK4" s="13" t="str">
        <f t="shared" si="106"/>
        <v>C</v>
      </c>
      <c r="FL4" s="18">
        <f t="shared" si="107"/>
        <v>2</v>
      </c>
      <c r="FM4" s="15" t="str">
        <f t="shared" si="108"/>
        <v>2.0</v>
      </c>
      <c r="FN4" s="19">
        <v>2</v>
      </c>
      <c r="FO4" s="68">
        <v>2</v>
      </c>
      <c r="FP4" s="28">
        <v>8.4</v>
      </c>
      <c r="FQ4" s="26">
        <v>7</v>
      </c>
      <c r="FR4" s="27"/>
      <c r="FS4" s="27"/>
      <c r="FT4" s="27">
        <f t="shared" si="109"/>
        <v>7</v>
      </c>
      <c r="FU4" s="21">
        <f t="shared" si="110"/>
        <v>7.6</v>
      </c>
      <c r="FV4" s="21" t="str">
        <f t="shared" si="111"/>
        <v>7.6</v>
      </c>
      <c r="FW4" s="13" t="str">
        <f t="shared" si="112"/>
        <v>B</v>
      </c>
      <c r="FX4" s="18">
        <f t="shared" si="113"/>
        <v>3</v>
      </c>
      <c r="FY4" s="15" t="str">
        <f t="shared" si="114"/>
        <v>3.0</v>
      </c>
      <c r="FZ4" s="19">
        <v>3</v>
      </c>
      <c r="GA4" s="68">
        <v>3</v>
      </c>
      <c r="GB4" s="28">
        <v>7.6</v>
      </c>
      <c r="GC4" s="26">
        <v>7</v>
      </c>
      <c r="GD4" s="27"/>
      <c r="GE4" s="82"/>
      <c r="GF4" s="82">
        <f t="shared" si="115"/>
        <v>7</v>
      </c>
      <c r="GG4" s="21">
        <f t="shared" si="116"/>
        <v>7.2</v>
      </c>
      <c r="GH4" s="21" t="str">
        <f t="shared" ref="GH4:GH43" si="131">TEXT(GG4,"0.0")</f>
        <v>7.2</v>
      </c>
      <c r="GI4" s="13" t="str">
        <f t="shared" si="117"/>
        <v>B</v>
      </c>
      <c r="GJ4" s="18">
        <f t="shared" si="118"/>
        <v>3</v>
      </c>
      <c r="GK4" s="15" t="str">
        <f t="shared" si="119"/>
        <v>3.0</v>
      </c>
      <c r="GL4" s="19">
        <v>2</v>
      </c>
      <c r="GM4" s="68">
        <v>2</v>
      </c>
      <c r="GN4" s="28">
        <v>8</v>
      </c>
      <c r="GO4" s="26">
        <v>8</v>
      </c>
      <c r="GP4" s="27"/>
      <c r="GQ4" s="27"/>
      <c r="GR4" s="27">
        <f t="shared" si="120"/>
        <v>8</v>
      </c>
      <c r="GS4" s="21">
        <f t="shared" si="121"/>
        <v>8</v>
      </c>
      <c r="GT4" s="21" t="str">
        <f t="shared" si="122"/>
        <v>8.0</v>
      </c>
      <c r="GU4" s="13" t="str">
        <f t="shared" si="123"/>
        <v>B+</v>
      </c>
      <c r="GV4" s="18">
        <f t="shared" si="124"/>
        <v>3.5</v>
      </c>
      <c r="GW4" s="15" t="str">
        <f t="shared" si="125"/>
        <v>3.5</v>
      </c>
      <c r="GX4" s="19">
        <v>2</v>
      </c>
      <c r="GY4" s="68">
        <v>2</v>
      </c>
      <c r="GZ4" s="69">
        <f t="shared" si="126"/>
        <v>18</v>
      </c>
      <c r="HA4" s="22">
        <f t="shared" si="127"/>
        <v>6.594444444444445</v>
      </c>
      <c r="HB4" s="24" t="str">
        <f t="shared" si="128"/>
        <v>6.59</v>
      </c>
      <c r="HC4" s="22">
        <f t="shared" si="129"/>
        <v>2.5277777777777777</v>
      </c>
      <c r="HD4" s="24" t="str">
        <f t="shared" si="130"/>
        <v>2.53</v>
      </c>
    </row>
    <row r="5" spans="1:212" s="4" customFormat="1" ht="28.5">
      <c r="A5" s="2">
        <v>4</v>
      </c>
      <c r="B5" s="5" t="s">
        <v>454</v>
      </c>
      <c r="C5" s="6" t="s">
        <v>460</v>
      </c>
      <c r="D5" s="7" t="s">
        <v>85</v>
      </c>
      <c r="E5" s="8" t="s">
        <v>49</v>
      </c>
      <c r="F5" s="23"/>
      <c r="G5" s="10" t="s">
        <v>539</v>
      </c>
      <c r="H5" s="36" t="s">
        <v>89</v>
      </c>
      <c r="I5" s="36" t="s">
        <v>453</v>
      </c>
      <c r="J5" s="138">
        <v>8.6999999999999993</v>
      </c>
      <c r="K5" s="21" t="str">
        <f t="shared" si="57"/>
        <v>8.7</v>
      </c>
      <c r="L5" s="13" t="str">
        <f t="shared" ref="L5:L32" si="132">IF(J5&gt;=8.5,"A",IF(J5&gt;=8,"B+",IF(J5&gt;=7,"B",IF(J5&gt;=6.5,"C+",IF(J5&gt;=5.5,"C",IF(J5&gt;=5,"D+",IF(J5&gt;=4,"D","F")))))))</f>
        <v>A</v>
      </c>
      <c r="M5" s="14">
        <f t="shared" ref="M5:M32" si="133">IF(L5="A",4,IF(L5="B+",3.5,IF(L5="B",3,IF(L5="C+",2.5,IF(L5="C",2,IF(L5="D+",1.5,IF(L5="D",1,0)))))))</f>
        <v>4</v>
      </c>
      <c r="N5" s="15" t="str">
        <f t="shared" si="58"/>
        <v>4.0</v>
      </c>
      <c r="O5" s="19">
        <v>2</v>
      </c>
      <c r="P5" s="12">
        <v>6</v>
      </c>
      <c r="Q5" s="21" t="str">
        <f t="shared" si="59"/>
        <v>6.0</v>
      </c>
      <c r="R5" s="13" t="str">
        <f t="shared" ref="R5:R31" si="134">IF(P5&gt;=8.5,"A",IF(P5&gt;=8,"B+",IF(P5&gt;=7,"B",IF(P5&gt;=6.5,"C+",IF(P5&gt;=5.5,"C",IF(P5&gt;=5,"D+",IF(P5&gt;=4,"D","F")))))))</f>
        <v>C</v>
      </c>
      <c r="S5" s="14">
        <f t="shared" ref="S5:S32" si="135">IF(R5="A",4,IF(R5="B+",3.5,IF(R5="B",3,IF(R5="C+",2.5,IF(R5="C",2,IF(R5="D+",1.5,IF(R5="D",1,0)))))))</f>
        <v>2</v>
      </c>
      <c r="T5" s="15" t="str">
        <f t="shared" si="60"/>
        <v>2.0</v>
      </c>
      <c r="U5" s="19">
        <v>3</v>
      </c>
      <c r="V5" s="28">
        <v>7.2</v>
      </c>
      <c r="W5" s="26">
        <v>5</v>
      </c>
      <c r="X5" s="27"/>
      <c r="Y5" s="82"/>
      <c r="Z5" s="82">
        <f t="shared" si="61"/>
        <v>5</v>
      </c>
      <c r="AA5" s="21">
        <f t="shared" si="62"/>
        <v>5.9</v>
      </c>
      <c r="AB5" s="21" t="str">
        <f t="shared" si="63"/>
        <v>5.9</v>
      </c>
      <c r="AC5" s="13" t="str">
        <f t="shared" si="4"/>
        <v>C</v>
      </c>
      <c r="AD5" s="18">
        <f t="shared" ref="AD5:AD32" si="136">IF(AC5="A",4,IF(AC5="B+",3.5,IF(AC5="B",3,IF(AC5="C+",2.5,IF(AC5="C",2,IF(AC5="D+",1.5,IF(AC5="D",1,0)))))))</f>
        <v>2</v>
      </c>
      <c r="AE5" s="15" t="str">
        <f t="shared" si="64"/>
        <v>2.0</v>
      </c>
      <c r="AF5" s="19">
        <v>4</v>
      </c>
      <c r="AG5" s="68">
        <v>4</v>
      </c>
      <c r="AH5" s="28">
        <v>7.7</v>
      </c>
      <c r="AI5" s="26">
        <v>8</v>
      </c>
      <c r="AJ5" s="27"/>
      <c r="AK5" s="82"/>
      <c r="AL5" s="82">
        <f t="shared" si="65"/>
        <v>8</v>
      </c>
      <c r="AM5" s="21">
        <f t="shared" si="66"/>
        <v>7.9</v>
      </c>
      <c r="AN5" s="21" t="str">
        <f t="shared" si="67"/>
        <v>7.9</v>
      </c>
      <c r="AO5" s="13" t="str">
        <f t="shared" si="6"/>
        <v>B</v>
      </c>
      <c r="AP5" s="18">
        <f t="shared" si="7"/>
        <v>3</v>
      </c>
      <c r="AQ5" s="15" t="str">
        <f t="shared" si="68"/>
        <v>3.0</v>
      </c>
      <c r="AR5" s="19">
        <v>2</v>
      </c>
      <c r="AS5" s="68">
        <v>2</v>
      </c>
      <c r="AT5" s="28">
        <v>8</v>
      </c>
      <c r="AU5" s="26">
        <v>4</v>
      </c>
      <c r="AV5" s="27">
        <v>7</v>
      </c>
      <c r="AW5" s="27"/>
      <c r="AX5" s="27">
        <f t="shared" si="69"/>
        <v>7</v>
      </c>
      <c r="AY5" s="21">
        <f t="shared" si="70"/>
        <v>7.4</v>
      </c>
      <c r="AZ5" s="21" t="str">
        <f t="shared" si="71"/>
        <v>7.4</v>
      </c>
      <c r="BA5" s="13" t="str">
        <f t="shared" si="8"/>
        <v>B</v>
      </c>
      <c r="BB5" s="18">
        <f t="shared" si="9"/>
        <v>3</v>
      </c>
      <c r="BC5" s="15" t="str">
        <f t="shared" si="72"/>
        <v>3.0</v>
      </c>
      <c r="BD5" s="19">
        <v>3</v>
      </c>
      <c r="BE5" s="68">
        <v>3</v>
      </c>
      <c r="BF5" s="28">
        <v>5.6</v>
      </c>
      <c r="BG5" s="26">
        <v>6</v>
      </c>
      <c r="BH5" s="27"/>
      <c r="BI5" s="82"/>
      <c r="BJ5" s="82">
        <f t="shared" si="73"/>
        <v>6</v>
      </c>
      <c r="BK5" s="21">
        <f t="shared" si="74"/>
        <v>5.8</v>
      </c>
      <c r="BL5" s="21" t="str">
        <f t="shared" si="75"/>
        <v>5.8</v>
      </c>
      <c r="BM5" s="13" t="str">
        <f t="shared" si="10"/>
        <v>C</v>
      </c>
      <c r="BN5" s="18">
        <f t="shared" si="11"/>
        <v>2</v>
      </c>
      <c r="BO5" s="15" t="str">
        <f t="shared" si="76"/>
        <v>2.0</v>
      </c>
      <c r="BP5" s="19">
        <v>2</v>
      </c>
      <c r="BQ5" s="68">
        <v>2</v>
      </c>
      <c r="BR5" s="100">
        <v>6</v>
      </c>
      <c r="BS5" s="101">
        <v>3</v>
      </c>
      <c r="BT5" s="102">
        <v>5</v>
      </c>
      <c r="BU5" s="102"/>
      <c r="BV5" s="27">
        <f t="shared" si="77"/>
        <v>5</v>
      </c>
      <c r="BW5" s="21">
        <f t="shared" si="78"/>
        <v>5.4</v>
      </c>
      <c r="BX5" s="21" t="str">
        <f t="shared" si="79"/>
        <v>5.4</v>
      </c>
      <c r="BY5" s="13" t="str">
        <f t="shared" si="12"/>
        <v>D+</v>
      </c>
      <c r="BZ5" s="18">
        <f t="shared" si="13"/>
        <v>1.5</v>
      </c>
      <c r="CA5" s="15" t="str">
        <f t="shared" si="80"/>
        <v>1.5</v>
      </c>
      <c r="CB5" s="19">
        <v>3</v>
      </c>
      <c r="CC5" s="68">
        <v>3</v>
      </c>
      <c r="CD5" s="28">
        <v>7.7</v>
      </c>
      <c r="CE5" s="26">
        <v>8</v>
      </c>
      <c r="CF5" s="27"/>
      <c r="CG5" s="82"/>
      <c r="CH5" s="82">
        <f t="shared" si="81"/>
        <v>8</v>
      </c>
      <c r="CI5" s="21">
        <f t="shared" si="82"/>
        <v>7.9</v>
      </c>
      <c r="CJ5" s="21" t="str">
        <f t="shared" si="83"/>
        <v>7.9</v>
      </c>
      <c r="CK5" s="13" t="str">
        <f t="shared" si="14"/>
        <v>B</v>
      </c>
      <c r="CL5" s="18">
        <f t="shared" si="15"/>
        <v>3</v>
      </c>
      <c r="CM5" s="15" t="str">
        <f t="shared" si="84"/>
        <v>3.0</v>
      </c>
      <c r="CN5" s="19">
        <v>3</v>
      </c>
      <c r="CO5" s="68">
        <v>3</v>
      </c>
      <c r="CP5" s="69">
        <f t="shared" si="85"/>
        <v>17</v>
      </c>
      <c r="CQ5" s="22">
        <f t="shared" si="16"/>
        <v>6.6529411764705886</v>
      </c>
      <c r="CR5" s="24" t="str">
        <f t="shared" si="86"/>
        <v>6.65</v>
      </c>
      <c r="CS5" s="22">
        <f t="shared" si="17"/>
        <v>2.3823529411764706</v>
      </c>
      <c r="CT5" s="24" t="str">
        <f t="shared" si="87"/>
        <v>2.38</v>
      </c>
      <c r="CU5" s="77" t="str">
        <f t="shared" si="88"/>
        <v>Lên lớp</v>
      </c>
      <c r="CV5" s="77">
        <f t="shared" si="18"/>
        <v>17</v>
      </c>
      <c r="CW5" s="22">
        <f t="shared" si="89"/>
        <v>6.6529411764705886</v>
      </c>
      <c r="CX5" s="77" t="str">
        <f t="shared" si="90"/>
        <v>6.65</v>
      </c>
      <c r="CY5" s="22">
        <f t="shared" si="91"/>
        <v>2.3823529411764706</v>
      </c>
      <c r="CZ5" s="77" t="str">
        <f t="shared" si="92"/>
        <v>2.38</v>
      </c>
      <c r="DA5" s="28">
        <v>7</v>
      </c>
      <c r="DB5" s="26">
        <v>5</v>
      </c>
      <c r="DC5" s="27"/>
      <c r="DD5" s="82"/>
      <c r="DE5" s="82">
        <f t="shared" si="93"/>
        <v>5</v>
      </c>
      <c r="DF5" s="21">
        <f t="shared" si="19"/>
        <v>5.8</v>
      </c>
      <c r="DG5" s="21" t="str">
        <f t="shared" si="20"/>
        <v>5.8</v>
      </c>
      <c r="DH5" s="13" t="str">
        <f t="shared" si="21"/>
        <v>C</v>
      </c>
      <c r="DI5" s="18">
        <f t="shared" si="22"/>
        <v>2</v>
      </c>
      <c r="DJ5" s="15" t="str">
        <f t="shared" si="23"/>
        <v>2.0</v>
      </c>
      <c r="DK5" s="19">
        <v>1.5</v>
      </c>
      <c r="DL5" s="68">
        <v>1.5</v>
      </c>
      <c r="DM5" s="28">
        <v>6</v>
      </c>
      <c r="DN5" s="26">
        <v>4</v>
      </c>
      <c r="DO5" s="27">
        <v>8</v>
      </c>
      <c r="DP5" s="27"/>
      <c r="DQ5" s="82">
        <f t="shared" si="94"/>
        <v>8</v>
      </c>
      <c r="DR5" s="21">
        <f t="shared" si="24"/>
        <v>7.2</v>
      </c>
      <c r="DS5" s="21" t="str">
        <f t="shared" si="25"/>
        <v>7.2</v>
      </c>
      <c r="DT5" s="13" t="str">
        <f t="shared" si="26"/>
        <v>B</v>
      </c>
      <c r="DU5" s="18">
        <f t="shared" si="27"/>
        <v>3</v>
      </c>
      <c r="DV5" s="15" t="str">
        <f t="shared" si="28"/>
        <v>3.0</v>
      </c>
      <c r="DW5" s="19">
        <v>1.5</v>
      </c>
      <c r="DX5" s="68">
        <v>1.5</v>
      </c>
      <c r="DY5" s="21">
        <f t="shared" si="95"/>
        <v>6.5</v>
      </c>
      <c r="DZ5" s="21" t="str">
        <f t="shared" si="29"/>
        <v>6.5</v>
      </c>
      <c r="EA5" s="13" t="str">
        <f t="shared" si="30"/>
        <v>C+</v>
      </c>
      <c r="EB5" s="18">
        <f t="shared" si="31"/>
        <v>2.5</v>
      </c>
      <c r="EC5" s="18" t="str">
        <f t="shared" si="32"/>
        <v>2.5</v>
      </c>
      <c r="ED5" s="19">
        <v>3</v>
      </c>
      <c r="EE5" s="152">
        <v>3</v>
      </c>
      <c r="EF5" s="20">
        <v>7.2</v>
      </c>
      <c r="EG5" s="20">
        <v>7</v>
      </c>
      <c r="EH5" s="27"/>
      <c r="EI5" s="82"/>
      <c r="EJ5" s="82">
        <f t="shared" si="96"/>
        <v>7</v>
      </c>
      <c r="EK5" s="21">
        <f t="shared" si="33"/>
        <v>7.1</v>
      </c>
      <c r="EL5" s="21" t="str">
        <f t="shared" si="34"/>
        <v>7.1</v>
      </c>
      <c r="EM5" s="13" t="str">
        <f t="shared" si="35"/>
        <v>B</v>
      </c>
      <c r="EN5" s="18">
        <f t="shared" si="36"/>
        <v>3</v>
      </c>
      <c r="EO5" s="15" t="str">
        <f t="shared" si="37"/>
        <v>3.0</v>
      </c>
      <c r="EP5" s="19">
        <v>3</v>
      </c>
      <c r="EQ5" s="68">
        <v>3</v>
      </c>
      <c r="ER5" s="70">
        <v>7.6</v>
      </c>
      <c r="ES5" s="16">
        <v>9</v>
      </c>
      <c r="ET5" s="17"/>
      <c r="EU5" s="82"/>
      <c r="EV5" s="82">
        <f t="shared" si="97"/>
        <v>9</v>
      </c>
      <c r="EW5" s="21">
        <f t="shared" si="98"/>
        <v>8.4</v>
      </c>
      <c r="EX5" s="21" t="str">
        <f t="shared" si="99"/>
        <v>8.4</v>
      </c>
      <c r="EY5" s="13" t="str">
        <f t="shared" si="100"/>
        <v>B+</v>
      </c>
      <c r="EZ5" s="18">
        <f t="shared" si="101"/>
        <v>3.5</v>
      </c>
      <c r="FA5" s="15" t="str">
        <f t="shared" si="102"/>
        <v>3.5</v>
      </c>
      <c r="FB5" s="19">
        <v>3</v>
      </c>
      <c r="FC5" s="68">
        <v>3</v>
      </c>
      <c r="FD5" s="28">
        <v>6.7</v>
      </c>
      <c r="FE5" s="26">
        <v>9</v>
      </c>
      <c r="FF5" s="27"/>
      <c r="FG5" s="27"/>
      <c r="FH5" s="27">
        <f t="shared" si="103"/>
        <v>9</v>
      </c>
      <c r="FI5" s="21">
        <f t="shared" si="104"/>
        <v>8.1</v>
      </c>
      <c r="FJ5" s="21" t="str">
        <f t="shared" si="105"/>
        <v>8.1</v>
      </c>
      <c r="FK5" s="13" t="str">
        <f t="shared" si="106"/>
        <v>B+</v>
      </c>
      <c r="FL5" s="18">
        <f t="shared" si="107"/>
        <v>3.5</v>
      </c>
      <c r="FM5" s="15" t="str">
        <f t="shared" si="108"/>
        <v>3.5</v>
      </c>
      <c r="FN5" s="19">
        <v>2</v>
      </c>
      <c r="FO5" s="68">
        <v>2</v>
      </c>
      <c r="FP5" s="28">
        <v>6.3</v>
      </c>
      <c r="FQ5" s="26">
        <v>7</v>
      </c>
      <c r="FR5" s="27"/>
      <c r="FS5" s="27"/>
      <c r="FT5" s="27">
        <f t="shared" si="109"/>
        <v>7</v>
      </c>
      <c r="FU5" s="21">
        <f t="shared" si="110"/>
        <v>6.7</v>
      </c>
      <c r="FV5" s="21" t="str">
        <f t="shared" si="111"/>
        <v>6.7</v>
      </c>
      <c r="FW5" s="13" t="str">
        <f t="shared" si="112"/>
        <v>C+</v>
      </c>
      <c r="FX5" s="18">
        <f t="shared" si="113"/>
        <v>2.5</v>
      </c>
      <c r="FY5" s="15" t="str">
        <f t="shared" si="114"/>
        <v>2.5</v>
      </c>
      <c r="FZ5" s="19">
        <v>3</v>
      </c>
      <c r="GA5" s="68">
        <v>3</v>
      </c>
      <c r="GB5" s="28">
        <v>8</v>
      </c>
      <c r="GC5" s="26">
        <v>8</v>
      </c>
      <c r="GD5" s="27"/>
      <c r="GE5" s="82"/>
      <c r="GF5" s="82">
        <f t="shared" si="115"/>
        <v>8</v>
      </c>
      <c r="GG5" s="21">
        <f t="shared" si="116"/>
        <v>8</v>
      </c>
      <c r="GH5" s="21" t="str">
        <f t="shared" si="131"/>
        <v>8.0</v>
      </c>
      <c r="GI5" s="13" t="str">
        <f t="shared" si="117"/>
        <v>B+</v>
      </c>
      <c r="GJ5" s="18">
        <f t="shared" si="118"/>
        <v>3.5</v>
      </c>
      <c r="GK5" s="15" t="str">
        <f t="shared" si="119"/>
        <v>3.5</v>
      </c>
      <c r="GL5" s="19">
        <v>2</v>
      </c>
      <c r="GM5" s="68">
        <v>2</v>
      </c>
      <c r="GN5" s="28">
        <v>8</v>
      </c>
      <c r="GO5" s="26">
        <v>9</v>
      </c>
      <c r="GP5" s="27"/>
      <c r="GQ5" s="27"/>
      <c r="GR5" s="27">
        <f t="shared" si="120"/>
        <v>9</v>
      </c>
      <c r="GS5" s="21">
        <f t="shared" si="121"/>
        <v>8.6</v>
      </c>
      <c r="GT5" s="21" t="str">
        <f t="shared" si="122"/>
        <v>8.6</v>
      </c>
      <c r="GU5" s="13" t="str">
        <f t="shared" si="123"/>
        <v>A</v>
      </c>
      <c r="GV5" s="18">
        <f t="shared" si="124"/>
        <v>4</v>
      </c>
      <c r="GW5" s="15" t="str">
        <f t="shared" si="125"/>
        <v>4.0</v>
      </c>
      <c r="GX5" s="19">
        <v>2</v>
      </c>
      <c r="GY5" s="68">
        <v>2</v>
      </c>
      <c r="GZ5" s="69">
        <f t="shared" si="126"/>
        <v>18</v>
      </c>
      <c r="HA5" s="22">
        <f t="shared" si="127"/>
        <v>7.5277777777777777</v>
      </c>
      <c r="HB5" s="24" t="str">
        <f t="shared" si="128"/>
        <v>7.53</v>
      </c>
      <c r="HC5" s="22">
        <f t="shared" si="129"/>
        <v>3.1388888888888888</v>
      </c>
      <c r="HD5" s="24" t="str">
        <f t="shared" si="130"/>
        <v>3.14</v>
      </c>
    </row>
    <row r="6" spans="1:212" s="4" customFormat="1" ht="28.5">
      <c r="A6" s="2">
        <v>5</v>
      </c>
      <c r="B6" s="5" t="s">
        <v>454</v>
      </c>
      <c r="C6" s="6" t="s">
        <v>461</v>
      </c>
      <c r="D6" s="7" t="s">
        <v>107</v>
      </c>
      <c r="E6" s="8" t="s">
        <v>462</v>
      </c>
      <c r="G6" s="10" t="s">
        <v>540</v>
      </c>
      <c r="H6" s="36" t="s">
        <v>89</v>
      </c>
      <c r="I6" s="36" t="s">
        <v>200</v>
      </c>
      <c r="J6" s="138">
        <v>9</v>
      </c>
      <c r="K6" s="21" t="str">
        <f t="shared" si="57"/>
        <v>9.0</v>
      </c>
      <c r="L6" s="13" t="str">
        <f t="shared" si="132"/>
        <v>A</v>
      </c>
      <c r="M6" s="14">
        <f t="shared" si="133"/>
        <v>4</v>
      </c>
      <c r="N6" s="15" t="str">
        <f t="shared" si="58"/>
        <v>4.0</v>
      </c>
      <c r="O6" s="19">
        <v>2</v>
      </c>
      <c r="P6" s="12">
        <v>6</v>
      </c>
      <c r="Q6" s="21" t="str">
        <f t="shared" si="59"/>
        <v>6.0</v>
      </c>
      <c r="R6" s="13" t="str">
        <f t="shared" si="134"/>
        <v>C</v>
      </c>
      <c r="S6" s="14">
        <f t="shared" si="135"/>
        <v>2</v>
      </c>
      <c r="T6" s="15" t="str">
        <f t="shared" si="60"/>
        <v>2.0</v>
      </c>
      <c r="U6" s="19">
        <v>3</v>
      </c>
      <c r="V6" s="28">
        <v>8.1999999999999993</v>
      </c>
      <c r="W6" s="26">
        <v>6</v>
      </c>
      <c r="X6" s="27"/>
      <c r="Y6" s="82"/>
      <c r="Z6" s="82">
        <f t="shared" si="61"/>
        <v>6</v>
      </c>
      <c r="AA6" s="21">
        <f t="shared" si="62"/>
        <v>6.9</v>
      </c>
      <c r="AB6" s="21" t="str">
        <f t="shared" si="63"/>
        <v>6.9</v>
      </c>
      <c r="AC6" s="13" t="str">
        <f t="shared" si="4"/>
        <v>C+</v>
      </c>
      <c r="AD6" s="18">
        <f t="shared" si="136"/>
        <v>2.5</v>
      </c>
      <c r="AE6" s="15" t="str">
        <f t="shared" si="64"/>
        <v>2.5</v>
      </c>
      <c r="AF6" s="19">
        <v>4</v>
      </c>
      <c r="AG6" s="68">
        <v>4</v>
      </c>
      <c r="AH6" s="28">
        <v>9</v>
      </c>
      <c r="AI6" s="26">
        <v>8</v>
      </c>
      <c r="AJ6" s="27"/>
      <c r="AK6" s="82"/>
      <c r="AL6" s="82">
        <f t="shared" si="65"/>
        <v>8</v>
      </c>
      <c r="AM6" s="21">
        <f t="shared" si="66"/>
        <v>8.4</v>
      </c>
      <c r="AN6" s="21" t="str">
        <f t="shared" si="67"/>
        <v>8.4</v>
      </c>
      <c r="AO6" s="13" t="str">
        <f t="shared" si="6"/>
        <v>B+</v>
      </c>
      <c r="AP6" s="18">
        <f t="shared" si="7"/>
        <v>3.5</v>
      </c>
      <c r="AQ6" s="15" t="str">
        <f t="shared" si="68"/>
        <v>3.5</v>
      </c>
      <c r="AR6" s="19">
        <v>2</v>
      </c>
      <c r="AS6" s="68">
        <v>2</v>
      </c>
      <c r="AT6" s="28">
        <v>7.6</v>
      </c>
      <c r="AU6" s="26">
        <v>7</v>
      </c>
      <c r="AV6" s="27"/>
      <c r="AW6" s="82"/>
      <c r="AX6" s="27">
        <f t="shared" si="69"/>
        <v>7</v>
      </c>
      <c r="AY6" s="21">
        <f t="shared" si="70"/>
        <v>7.2</v>
      </c>
      <c r="AZ6" s="21" t="str">
        <f t="shared" si="71"/>
        <v>7.2</v>
      </c>
      <c r="BA6" s="13" t="str">
        <f t="shared" si="8"/>
        <v>B</v>
      </c>
      <c r="BB6" s="18">
        <f t="shared" si="9"/>
        <v>3</v>
      </c>
      <c r="BC6" s="15" t="str">
        <f t="shared" si="72"/>
        <v>3.0</v>
      </c>
      <c r="BD6" s="19">
        <v>3</v>
      </c>
      <c r="BE6" s="68">
        <v>3</v>
      </c>
      <c r="BF6" s="28">
        <v>5.7</v>
      </c>
      <c r="BG6" s="26">
        <v>6</v>
      </c>
      <c r="BH6" s="27"/>
      <c r="BI6" s="82"/>
      <c r="BJ6" s="82">
        <f t="shared" si="73"/>
        <v>6</v>
      </c>
      <c r="BK6" s="21">
        <f t="shared" si="74"/>
        <v>5.9</v>
      </c>
      <c r="BL6" s="21" t="str">
        <f t="shared" si="75"/>
        <v>5.9</v>
      </c>
      <c r="BM6" s="13" t="str">
        <f t="shared" si="10"/>
        <v>C</v>
      </c>
      <c r="BN6" s="18">
        <f t="shared" si="11"/>
        <v>2</v>
      </c>
      <c r="BO6" s="15" t="str">
        <f t="shared" si="76"/>
        <v>2.0</v>
      </c>
      <c r="BP6" s="19">
        <v>2</v>
      </c>
      <c r="BQ6" s="68">
        <v>2</v>
      </c>
      <c r="BR6" s="100">
        <v>5.4</v>
      </c>
      <c r="BS6" s="101">
        <v>4</v>
      </c>
      <c r="BT6" s="102">
        <v>7</v>
      </c>
      <c r="BU6" s="102"/>
      <c r="BV6" s="27">
        <f t="shared" si="77"/>
        <v>7</v>
      </c>
      <c r="BW6" s="21">
        <f t="shared" si="78"/>
        <v>6.4</v>
      </c>
      <c r="BX6" s="21" t="str">
        <f t="shared" si="79"/>
        <v>6.4</v>
      </c>
      <c r="BY6" s="13" t="str">
        <f t="shared" si="12"/>
        <v>C</v>
      </c>
      <c r="BZ6" s="18">
        <f t="shared" si="13"/>
        <v>2</v>
      </c>
      <c r="CA6" s="15" t="str">
        <f t="shared" si="80"/>
        <v>2.0</v>
      </c>
      <c r="CB6" s="19">
        <v>3</v>
      </c>
      <c r="CC6" s="68">
        <v>3</v>
      </c>
      <c r="CD6" s="28">
        <v>7.8</v>
      </c>
      <c r="CE6" s="26">
        <v>8</v>
      </c>
      <c r="CF6" s="27"/>
      <c r="CG6" s="82"/>
      <c r="CH6" s="82">
        <f t="shared" si="81"/>
        <v>8</v>
      </c>
      <c r="CI6" s="21">
        <f t="shared" si="82"/>
        <v>7.9</v>
      </c>
      <c r="CJ6" s="21" t="str">
        <f t="shared" si="83"/>
        <v>7.9</v>
      </c>
      <c r="CK6" s="13" t="str">
        <f t="shared" si="14"/>
        <v>B</v>
      </c>
      <c r="CL6" s="18">
        <f t="shared" si="15"/>
        <v>3</v>
      </c>
      <c r="CM6" s="15" t="str">
        <f t="shared" si="84"/>
        <v>3.0</v>
      </c>
      <c r="CN6" s="19">
        <v>3</v>
      </c>
      <c r="CO6" s="68">
        <v>3</v>
      </c>
      <c r="CP6" s="69">
        <f t="shared" si="85"/>
        <v>17</v>
      </c>
      <c r="CQ6" s="22">
        <f t="shared" si="16"/>
        <v>7.1000000000000005</v>
      </c>
      <c r="CR6" s="24" t="str">
        <f t="shared" si="86"/>
        <v>7.10</v>
      </c>
      <c r="CS6" s="22">
        <f t="shared" si="17"/>
        <v>2.6470588235294117</v>
      </c>
      <c r="CT6" s="24" t="str">
        <f t="shared" si="87"/>
        <v>2.65</v>
      </c>
      <c r="CU6" s="77" t="str">
        <f t="shared" si="88"/>
        <v>Lên lớp</v>
      </c>
      <c r="CV6" s="77">
        <f t="shared" si="18"/>
        <v>17</v>
      </c>
      <c r="CW6" s="22">
        <f t="shared" si="89"/>
        <v>7.1000000000000005</v>
      </c>
      <c r="CX6" s="77" t="str">
        <f t="shared" si="90"/>
        <v>7.10</v>
      </c>
      <c r="CY6" s="22">
        <f t="shared" si="91"/>
        <v>2.6470588235294117</v>
      </c>
      <c r="CZ6" s="77" t="str">
        <f t="shared" si="92"/>
        <v>2.65</v>
      </c>
      <c r="DA6" s="28">
        <v>6.6</v>
      </c>
      <c r="DB6" s="26">
        <v>3</v>
      </c>
      <c r="DC6" s="27">
        <v>8</v>
      </c>
      <c r="DD6" s="27"/>
      <c r="DE6" s="27">
        <f t="shared" si="93"/>
        <v>8</v>
      </c>
      <c r="DF6" s="21">
        <f t="shared" si="19"/>
        <v>7.4</v>
      </c>
      <c r="DG6" s="21" t="str">
        <f t="shared" si="20"/>
        <v>7.4</v>
      </c>
      <c r="DH6" s="13" t="str">
        <f t="shared" si="21"/>
        <v>B</v>
      </c>
      <c r="DI6" s="18">
        <f t="shared" si="22"/>
        <v>3</v>
      </c>
      <c r="DJ6" s="15" t="str">
        <f t="shared" si="23"/>
        <v>3.0</v>
      </c>
      <c r="DK6" s="19">
        <v>1.5</v>
      </c>
      <c r="DL6" s="68">
        <v>1.5</v>
      </c>
      <c r="DM6" s="28">
        <v>7.4</v>
      </c>
      <c r="DN6" s="26">
        <v>5</v>
      </c>
      <c r="DO6" s="27"/>
      <c r="DP6" s="82"/>
      <c r="DQ6" s="82">
        <f t="shared" si="94"/>
        <v>5</v>
      </c>
      <c r="DR6" s="21">
        <f t="shared" si="24"/>
        <v>6</v>
      </c>
      <c r="DS6" s="21" t="str">
        <f t="shared" si="25"/>
        <v>6.0</v>
      </c>
      <c r="DT6" s="13" t="str">
        <f t="shared" si="26"/>
        <v>C</v>
      </c>
      <c r="DU6" s="18">
        <f t="shared" si="27"/>
        <v>2</v>
      </c>
      <c r="DV6" s="15" t="str">
        <f t="shared" si="28"/>
        <v>2.0</v>
      </c>
      <c r="DW6" s="19">
        <v>1.5</v>
      </c>
      <c r="DX6" s="68">
        <v>1.5</v>
      </c>
      <c r="DY6" s="21">
        <f t="shared" si="95"/>
        <v>6.7</v>
      </c>
      <c r="DZ6" s="21" t="str">
        <f t="shared" si="29"/>
        <v>6.7</v>
      </c>
      <c r="EA6" s="13" t="str">
        <f t="shared" si="30"/>
        <v>C+</v>
      </c>
      <c r="EB6" s="18">
        <f t="shared" si="31"/>
        <v>2.5</v>
      </c>
      <c r="EC6" s="18" t="str">
        <f t="shared" si="32"/>
        <v>2.5</v>
      </c>
      <c r="ED6" s="19">
        <v>3</v>
      </c>
      <c r="EE6" s="152">
        <v>3</v>
      </c>
      <c r="EF6" s="20">
        <v>5.7</v>
      </c>
      <c r="EG6" s="20">
        <v>5</v>
      </c>
      <c r="EH6" s="27"/>
      <c r="EI6" s="82"/>
      <c r="EJ6" s="82">
        <f t="shared" si="96"/>
        <v>5</v>
      </c>
      <c r="EK6" s="21">
        <f t="shared" si="33"/>
        <v>5.3</v>
      </c>
      <c r="EL6" s="21" t="str">
        <f t="shared" si="34"/>
        <v>5.3</v>
      </c>
      <c r="EM6" s="13" t="str">
        <f t="shared" si="35"/>
        <v>D+</v>
      </c>
      <c r="EN6" s="18">
        <f t="shared" si="36"/>
        <v>1.5</v>
      </c>
      <c r="EO6" s="15" t="str">
        <f t="shared" si="37"/>
        <v>1.5</v>
      </c>
      <c r="EP6" s="19">
        <v>3</v>
      </c>
      <c r="EQ6" s="68">
        <v>3</v>
      </c>
      <c r="ER6" s="70">
        <v>8</v>
      </c>
      <c r="ES6" s="16">
        <v>8</v>
      </c>
      <c r="ET6" s="17"/>
      <c r="EU6" s="82"/>
      <c r="EV6" s="82">
        <f t="shared" si="97"/>
        <v>8</v>
      </c>
      <c r="EW6" s="21">
        <f t="shared" si="98"/>
        <v>8</v>
      </c>
      <c r="EX6" s="21" t="str">
        <f t="shared" si="99"/>
        <v>8.0</v>
      </c>
      <c r="EY6" s="13" t="str">
        <f t="shared" si="100"/>
        <v>B+</v>
      </c>
      <c r="EZ6" s="18">
        <f t="shared" si="101"/>
        <v>3.5</v>
      </c>
      <c r="FA6" s="15" t="str">
        <f t="shared" si="102"/>
        <v>3.5</v>
      </c>
      <c r="FB6" s="19">
        <v>3</v>
      </c>
      <c r="FC6" s="68">
        <v>3</v>
      </c>
      <c r="FD6" s="28">
        <v>6.7</v>
      </c>
      <c r="FE6" s="26">
        <v>9</v>
      </c>
      <c r="FF6" s="27"/>
      <c r="FG6" s="27"/>
      <c r="FH6" s="27">
        <f t="shared" si="103"/>
        <v>9</v>
      </c>
      <c r="FI6" s="21">
        <f t="shared" si="104"/>
        <v>8.1</v>
      </c>
      <c r="FJ6" s="21" t="str">
        <f t="shared" si="105"/>
        <v>8.1</v>
      </c>
      <c r="FK6" s="13" t="str">
        <f t="shared" si="106"/>
        <v>B+</v>
      </c>
      <c r="FL6" s="18">
        <f t="shared" si="107"/>
        <v>3.5</v>
      </c>
      <c r="FM6" s="15" t="str">
        <f t="shared" si="108"/>
        <v>3.5</v>
      </c>
      <c r="FN6" s="19">
        <v>2</v>
      </c>
      <c r="FO6" s="68">
        <v>2</v>
      </c>
      <c r="FP6" s="28">
        <v>7.9</v>
      </c>
      <c r="FQ6" s="26">
        <v>5</v>
      </c>
      <c r="FR6" s="27"/>
      <c r="FS6" s="27"/>
      <c r="FT6" s="27">
        <f t="shared" si="109"/>
        <v>5</v>
      </c>
      <c r="FU6" s="21">
        <f t="shared" si="110"/>
        <v>6.2</v>
      </c>
      <c r="FV6" s="21" t="str">
        <f t="shared" si="111"/>
        <v>6.2</v>
      </c>
      <c r="FW6" s="13" t="str">
        <f t="shared" si="112"/>
        <v>C</v>
      </c>
      <c r="FX6" s="18">
        <f t="shared" si="113"/>
        <v>2</v>
      </c>
      <c r="FY6" s="15" t="str">
        <f t="shared" si="114"/>
        <v>2.0</v>
      </c>
      <c r="FZ6" s="19">
        <v>3</v>
      </c>
      <c r="GA6" s="68">
        <v>3</v>
      </c>
      <c r="GB6" s="28">
        <v>9</v>
      </c>
      <c r="GC6" s="26">
        <v>9</v>
      </c>
      <c r="GD6" s="27"/>
      <c r="GE6" s="82"/>
      <c r="GF6" s="82">
        <f t="shared" si="115"/>
        <v>9</v>
      </c>
      <c r="GG6" s="21">
        <f t="shared" si="116"/>
        <v>9</v>
      </c>
      <c r="GH6" s="21" t="str">
        <f t="shared" si="131"/>
        <v>9.0</v>
      </c>
      <c r="GI6" s="13" t="str">
        <f t="shared" si="117"/>
        <v>A</v>
      </c>
      <c r="GJ6" s="18">
        <f t="shared" si="118"/>
        <v>4</v>
      </c>
      <c r="GK6" s="15" t="str">
        <f t="shared" si="119"/>
        <v>4.0</v>
      </c>
      <c r="GL6" s="19">
        <v>2</v>
      </c>
      <c r="GM6" s="68">
        <v>2</v>
      </c>
      <c r="GN6" s="28">
        <v>8</v>
      </c>
      <c r="GO6" s="26">
        <v>9</v>
      </c>
      <c r="GP6" s="27"/>
      <c r="GQ6" s="27"/>
      <c r="GR6" s="27">
        <f t="shared" si="120"/>
        <v>9</v>
      </c>
      <c r="GS6" s="21">
        <f t="shared" si="121"/>
        <v>8.6</v>
      </c>
      <c r="GT6" s="21" t="str">
        <f t="shared" si="122"/>
        <v>8.6</v>
      </c>
      <c r="GU6" s="13" t="str">
        <f t="shared" si="123"/>
        <v>A</v>
      </c>
      <c r="GV6" s="18">
        <f t="shared" si="124"/>
        <v>4</v>
      </c>
      <c r="GW6" s="15" t="str">
        <f t="shared" si="125"/>
        <v>4.0</v>
      </c>
      <c r="GX6" s="19">
        <v>2</v>
      </c>
      <c r="GY6" s="68">
        <v>2</v>
      </c>
      <c r="GZ6" s="69">
        <f t="shared" si="126"/>
        <v>18</v>
      </c>
      <c r="HA6" s="22">
        <f t="shared" si="127"/>
        <v>7.2222222222222223</v>
      </c>
      <c r="HB6" s="24" t="str">
        <f t="shared" si="128"/>
        <v>7.22</v>
      </c>
      <c r="HC6" s="22">
        <f t="shared" si="129"/>
        <v>2.8611111111111112</v>
      </c>
      <c r="HD6" s="24" t="str">
        <f t="shared" si="130"/>
        <v>2.86</v>
      </c>
    </row>
    <row r="7" spans="1:212" s="4" customFormat="1" ht="28.5">
      <c r="A7" s="2">
        <v>6</v>
      </c>
      <c r="B7" s="5" t="s">
        <v>454</v>
      </c>
      <c r="C7" s="6" t="s">
        <v>463</v>
      </c>
      <c r="D7" s="7" t="s">
        <v>464</v>
      </c>
      <c r="E7" s="8" t="s">
        <v>86</v>
      </c>
      <c r="G7" s="10" t="s">
        <v>541</v>
      </c>
      <c r="H7" s="36" t="s">
        <v>89</v>
      </c>
      <c r="I7" s="36" t="s">
        <v>572</v>
      </c>
      <c r="J7" s="138">
        <v>7.4</v>
      </c>
      <c r="K7" s="21" t="str">
        <f t="shared" si="57"/>
        <v>7.4</v>
      </c>
      <c r="L7" s="13" t="str">
        <f t="shared" si="132"/>
        <v>B</v>
      </c>
      <c r="M7" s="14">
        <f t="shared" si="133"/>
        <v>3</v>
      </c>
      <c r="N7" s="15" t="str">
        <f t="shared" si="58"/>
        <v>3.0</v>
      </c>
      <c r="O7" s="19">
        <v>2</v>
      </c>
      <c r="P7" s="12">
        <v>7</v>
      </c>
      <c r="Q7" s="21" t="str">
        <f t="shared" si="59"/>
        <v>7.0</v>
      </c>
      <c r="R7" s="13" t="str">
        <f t="shared" si="134"/>
        <v>B</v>
      </c>
      <c r="S7" s="14">
        <f t="shared" si="135"/>
        <v>3</v>
      </c>
      <c r="T7" s="15" t="str">
        <f t="shared" si="60"/>
        <v>3.0</v>
      </c>
      <c r="U7" s="19">
        <v>3</v>
      </c>
      <c r="V7" s="28">
        <v>7.2</v>
      </c>
      <c r="W7" s="26">
        <v>4</v>
      </c>
      <c r="X7" s="27">
        <v>5</v>
      </c>
      <c r="Y7" s="27"/>
      <c r="Z7" s="82">
        <f t="shared" si="61"/>
        <v>5</v>
      </c>
      <c r="AA7" s="21">
        <f t="shared" si="62"/>
        <v>5.9</v>
      </c>
      <c r="AB7" s="21" t="str">
        <f t="shared" si="63"/>
        <v>5.9</v>
      </c>
      <c r="AC7" s="13" t="str">
        <f t="shared" si="4"/>
        <v>C</v>
      </c>
      <c r="AD7" s="18">
        <f t="shared" si="136"/>
        <v>2</v>
      </c>
      <c r="AE7" s="15" t="str">
        <f t="shared" si="64"/>
        <v>2.0</v>
      </c>
      <c r="AF7" s="19">
        <v>4</v>
      </c>
      <c r="AG7" s="68">
        <v>4</v>
      </c>
      <c r="AH7" s="28">
        <v>7.7</v>
      </c>
      <c r="AI7" s="26">
        <v>9</v>
      </c>
      <c r="AJ7" s="27"/>
      <c r="AK7" s="82"/>
      <c r="AL7" s="82">
        <f t="shared" si="65"/>
        <v>9</v>
      </c>
      <c r="AM7" s="21">
        <f t="shared" si="66"/>
        <v>8.5</v>
      </c>
      <c r="AN7" s="21" t="str">
        <f t="shared" si="67"/>
        <v>8.5</v>
      </c>
      <c r="AO7" s="13" t="str">
        <f t="shared" si="6"/>
        <v>A</v>
      </c>
      <c r="AP7" s="18">
        <f t="shared" si="7"/>
        <v>4</v>
      </c>
      <c r="AQ7" s="15" t="str">
        <f t="shared" si="68"/>
        <v>4.0</v>
      </c>
      <c r="AR7" s="19">
        <v>2</v>
      </c>
      <c r="AS7" s="68">
        <v>2</v>
      </c>
      <c r="AT7" s="108">
        <v>7</v>
      </c>
      <c r="AU7" s="109">
        <v>6</v>
      </c>
      <c r="AV7" s="110"/>
      <c r="AW7" s="110"/>
      <c r="AX7" s="27">
        <f t="shared" si="69"/>
        <v>6</v>
      </c>
      <c r="AY7" s="21">
        <f t="shared" si="70"/>
        <v>6.4</v>
      </c>
      <c r="AZ7" s="21" t="str">
        <f t="shared" si="71"/>
        <v>6.4</v>
      </c>
      <c r="BA7" s="13" t="str">
        <f t="shared" si="8"/>
        <v>C</v>
      </c>
      <c r="BB7" s="18">
        <f t="shared" si="9"/>
        <v>2</v>
      </c>
      <c r="BC7" s="15" t="str">
        <f t="shared" si="72"/>
        <v>2.0</v>
      </c>
      <c r="BD7" s="19">
        <v>3</v>
      </c>
      <c r="BE7" s="68">
        <v>3</v>
      </c>
      <c r="BF7" s="42">
        <v>3.7</v>
      </c>
      <c r="BG7" s="99"/>
      <c r="BH7" s="30"/>
      <c r="BI7" s="30"/>
      <c r="BJ7" s="82">
        <f t="shared" si="73"/>
        <v>0</v>
      </c>
      <c r="BK7" s="21">
        <f t="shared" si="74"/>
        <v>1.5</v>
      </c>
      <c r="BL7" s="21" t="str">
        <f t="shared" si="75"/>
        <v>1.5</v>
      </c>
      <c r="BM7" s="13" t="str">
        <f t="shared" si="10"/>
        <v>F</v>
      </c>
      <c r="BN7" s="18">
        <f t="shared" si="11"/>
        <v>0</v>
      </c>
      <c r="BO7" s="15" t="str">
        <f t="shared" si="76"/>
        <v>0.0</v>
      </c>
      <c r="BP7" s="19">
        <v>2</v>
      </c>
      <c r="BQ7" s="68"/>
      <c r="BR7" s="28">
        <v>5.0999999999999996</v>
      </c>
      <c r="BS7" s="26">
        <v>5</v>
      </c>
      <c r="BT7" s="27"/>
      <c r="BU7" s="82"/>
      <c r="BV7" s="27">
        <f t="shared" si="77"/>
        <v>5</v>
      </c>
      <c r="BW7" s="21">
        <f t="shared" si="78"/>
        <v>5</v>
      </c>
      <c r="BX7" s="21" t="str">
        <f t="shared" si="79"/>
        <v>5.0</v>
      </c>
      <c r="BY7" s="13" t="str">
        <f t="shared" si="12"/>
        <v>D+</v>
      </c>
      <c r="BZ7" s="18">
        <f t="shared" si="13"/>
        <v>1.5</v>
      </c>
      <c r="CA7" s="15" t="str">
        <f t="shared" si="80"/>
        <v>1.5</v>
      </c>
      <c r="CB7" s="19">
        <v>3</v>
      </c>
      <c r="CC7" s="68">
        <v>3</v>
      </c>
      <c r="CD7" s="28">
        <v>6.3</v>
      </c>
      <c r="CE7" s="26">
        <v>7</v>
      </c>
      <c r="CF7" s="27"/>
      <c r="CG7" s="82"/>
      <c r="CH7" s="82">
        <f t="shared" si="81"/>
        <v>7</v>
      </c>
      <c r="CI7" s="21">
        <f t="shared" si="82"/>
        <v>6.7</v>
      </c>
      <c r="CJ7" s="21" t="str">
        <f t="shared" si="83"/>
        <v>6.7</v>
      </c>
      <c r="CK7" s="13" t="str">
        <f t="shared" si="14"/>
        <v>C+</v>
      </c>
      <c r="CL7" s="18">
        <f t="shared" si="15"/>
        <v>2.5</v>
      </c>
      <c r="CM7" s="15" t="str">
        <f t="shared" si="84"/>
        <v>2.5</v>
      </c>
      <c r="CN7" s="19">
        <v>3</v>
      </c>
      <c r="CO7" s="68">
        <v>3</v>
      </c>
      <c r="CP7" s="69">
        <f t="shared" si="85"/>
        <v>17</v>
      </c>
      <c r="CQ7" s="22">
        <f t="shared" si="16"/>
        <v>5.7588235294117647</v>
      </c>
      <c r="CR7" s="24" t="str">
        <f t="shared" si="86"/>
        <v>5.76</v>
      </c>
      <c r="CS7" s="22">
        <f t="shared" si="17"/>
        <v>2</v>
      </c>
      <c r="CT7" s="24" t="str">
        <f t="shared" si="87"/>
        <v>2.00</v>
      </c>
      <c r="CU7" s="77" t="str">
        <f t="shared" si="88"/>
        <v>Lên lớp</v>
      </c>
      <c r="CV7" s="77">
        <f t="shared" si="18"/>
        <v>15</v>
      </c>
      <c r="CW7" s="22">
        <f t="shared" si="89"/>
        <v>6.3266666666666671</v>
      </c>
      <c r="CX7" s="77" t="str">
        <f t="shared" si="90"/>
        <v>6.33</v>
      </c>
      <c r="CY7" s="22">
        <f t="shared" si="91"/>
        <v>2.2666666666666666</v>
      </c>
      <c r="CZ7" s="77" t="str">
        <f t="shared" si="92"/>
        <v>2.27</v>
      </c>
      <c r="DA7" s="28">
        <v>6</v>
      </c>
      <c r="DB7" s="26">
        <v>5</v>
      </c>
      <c r="DC7" s="27"/>
      <c r="DD7" s="82"/>
      <c r="DE7" s="82">
        <f t="shared" si="93"/>
        <v>5</v>
      </c>
      <c r="DF7" s="21">
        <f t="shared" si="19"/>
        <v>5.4</v>
      </c>
      <c r="DG7" s="21" t="str">
        <f t="shared" si="20"/>
        <v>5.4</v>
      </c>
      <c r="DH7" s="13" t="str">
        <f t="shared" si="21"/>
        <v>D+</v>
      </c>
      <c r="DI7" s="18">
        <f t="shared" si="22"/>
        <v>1.5</v>
      </c>
      <c r="DJ7" s="15" t="str">
        <f t="shared" si="23"/>
        <v>1.5</v>
      </c>
      <c r="DK7" s="19">
        <v>1.5</v>
      </c>
      <c r="DL7" s="68">
        <v>1.5</v>
      </c>
      <c r="DM7" s="28">
        <v>6.4</v>
      </c>
      <c r="DN7" s="26">
        <v>5</v>
      </c>
      <c r="DO7" s="27"/>
      <c r="DP7" s="82"/>
      <c r="DQ7" s="82">
        <f t="shared" si="94"/>
        <v>5</v>
      </c>
      <c r="DR7" s="21">
        <f t="shared" si="24"/>
        <v>5.6</v>
      </c>
      <c r="DS7" s="21" t="str">
        <f t="shared" si="25"/>
        <v>5.6</v>
      </c>
      <c r="DT7" s="13" t="str">
        <f t="shared" si="26"/>
        <v>C</v>
      </c>
      <c r="DU7" s="18">
        <f t="shared" si="27"/>
        <v>2</v>
      </c>
      <c r="DV7" s="15" t="str">
        <f t="shared" si="28"/>
        <v>2.0</v>
      </c>
      <c r="DW7" s="19">
        <v>1.5</v>
      </c>
      <c r="DX7" s="68">
        <v>1.5</v>
      </c>
      <c r="DY7" s="21">
        <f t="shared" si="95"/>
        <v>5.5</v>
      </c>
      <c r="DZ7" s="21" t="str">
        <f t="shared" si="29"/>
        <v>5.5</v>
      </c>
      <c r="EA7" s="13" t="str">
        <f t="shared" si="30"/>
        <v>C</v>
      </c>
      <c r="EB7" s="18">
        <f t="shared" si="31"/>
        <v>2</v>
      </c>
      <c r="EC7" s="18" t="str">
        <f t="shared" si="32"/>
        <v>2.0</v>
      </c>
      <c r="ED7" s="19">
        <v>3</v>
      </c>
      <c r="EE7" s="152">
        <v>3</v>
      </c>
      <c r="EF7" s="28">
        <v>5.2</v>
      </c>
      <c r="EG7" s="28">
        <v>3</v>
      </c>
      <c r="EH7" s="28">
        <v>5</v>
      </c>
      <c r="EI7" s="27"/>
      <c r="EJ7" s="82">
        <f t="shared" si="96"/>
        <v>5</v>
      </c>
      <c r="EK7" s="21">
        <f t="shared" si="33"/>
        <v>5.0999999999999996</v>
      </c>
      <c r="EL7" s="21" t="str">
        <f t="shared" si="34"/>
        <v>5.1</v>
      </c>
      <c r="EM7" s="13" t="str">
        <f t="shared" si="35"/>
        <v>D+</v>
      </c>
      <c r="EN7" s="18">
        <f t="shared" si="36"/>
        <v>1.5</v>
      </c>
      <c r="EO7" s="15" t="str">
        <f t="shared" si="37"/>
        <v>1.5</v>
      </c>
      <c r="EP7" s="19">
        <v>3</v>
      </c>
      <c r="EQ7" s="68">
        <v>3</v>
      </c>
      <c r="ER7" s="42">
        <v>1.4</v>
      </c>
      <c r="ES7" s="99"/>
      <c r="ET7" s="30"/>
      <c r="EU7" s="30"/>
      <c r="EV7" s="30">
        <f t="shared" si="97"/>
        <v>0</v>
      </c>
      <c r="EW7" s="21">
        <f t="shared" si="98"/>
        <v>0.6</v>
      </c>
      <c r="EX7" s="21" t="str">
        <f t="shared" si="99"/>
        <v>0.6</v>
      </c>
      <c r="EY7" s="13" t="str">
        <f t="shared" si="100"/>
        <v>F</v>
      </c>
      <c r="EZ7" s="18">
        <f t="shared" si="101"/>
        <v>0</v>
      </c>
      <c r="FA7" s="15" t="str">
        <f t="shared" si="102"/>
        <v>0.0</v>
      </c>
      <c r="FB7" s="19">
        <v>3</v>
      </c>
      <c r="FC7" s="68">
        <v>3</v>
      </c>
      <c r="FD7" s="42">
        <v>2</v>
      </c>
      <c r="FE7" s="99"/>
      <c r="FF7" s="30"/>
      <c r="FG7" s="30"/>
      <c r="FH7" s="30">
        <f t="shared" si="103"/>
        <v>0</v>
      </c>
      <c r="FI7" s="21">
        <f t="shared" si="104"/>
        <v>0.8</v>
      </c>
      <c r="FJ7" s="21" t="str">
        <f t="shared" si="105"/>
        <v>0.8</v>
      </c>
      <c r="FK7" s="13" t="str">
        <f t="shared" si="106"/>
        <v>F</v>
      </c>
      <c r="FL7" s="18">
        <f t="shared" si="107"/>
        <v>0</v>
      </c>
      <c r="FM7" s="15" t="str">
        <f t="shared" si="108"/>
        <v>0.0</v>
      </c>
      <c r="FN7" s="19">
        <v>2</v>
      </c>
      <c r="FO7" s="68">
        <v>2</v>
      </c>
      <c r="FP7" s="42">
        <v>2.2999999999999998</v>
      </c>
      <c r="FQ7" s="99"/>
      <c r="FR7" s="30"/>
      <c r="FS7" s="30"/>
      <c r="FT7" s="30">
        <f t="shared" si="109"/>
        <v>0</v>
      </c>
      <c r="FU7" s="21">
        <f t="shared" si="110"/>
        <v>0.9</v>
      </c>
      <c r="FV7" s="21" t="str">
        <f t="shared" si="111"/>
        <v>0.9</v>
      </c>
      <c r="FW7" s="13" t="str">
        <f t="shared" si="112"/>
        <v>F</v>
      </c>
      <c r="FX7" s="18">
        <f t="shared" si="113"/>
        <v>0</v>
      </c>
      <c r="FY7" s="15" t="str">
        <f t="shared" si="114"/>
        <v>0.0</v>
      </c>
      <c r="FZ7" s="19">
        <v>3</v>
      </c>
      <c r="GA7" s="68">
        <v>3</v>
      </c>
      <c r="GB7" s="42">
        <v>0</v>
      </c>
      <c r="GC7" s="99"/>
      <c r="GD7" s="30"/>
      <c r="GE7" s="30"/>
      <c r="GF7" s="30">
        <f t="shared" si="115"/>
        <v>0</v>
      </c>
      <c r="GG7" s="21">
        <f t="shared" si="116"/>
        <v>0</v>
      </c>
      <c r="GH7" s="21" t="str">
        <f t="shared" si="131"/>
        <v>0.0</v>
      </c>
      <c r="GI7" s="13" t="str">
        <f t="shared" si="117"/>
        <v>F</v>
      </c>
      <c r="GJ7" s="18">
        <f t="shared" si="118"/>
        <v>0</v>
      </c>
      <c r="GK7" s="15" t="str">
        <f t="shared" si="119"/>
        <v>0.0</v>
      </c>
      <c r="GL7" s="19">
        <v>2</v>
      </c>
      <c r="GM7" s="68">
        <v>2</v>
      </c>
      <c r="GN7" s="28">
        <v>7.3</v>
      </c>
      <c r="GO7" s="26">
        <v>6</v>
      </c>
      <c r="GP7" s="27"/>
      <c r="GQ7" s="27"/>
      <c r="GR7" s="27">
        <f t="shared" si="120"/>
        <v>6</v>
      </c>
      <c r="GS7" s="21">
        <f t="shared" si="121"/>
        <v>6.5</v>
      </c>
      <c r="GT7" s="21" t="str">
        <f t="shared" si="122"/>
        <v>6.5</v>
      </c>
      <c r="GU7" s="13" t="str">
        <f t="shared" si="123"/>
        <v>C+</v>
      </c>
      <c r="GV7" s="18">
        <f t="shared" si="124"/>
        <v>2.5</v>
      </c>
      <c r="GW7" s="15" t="str">
        <f t="shared" si="125"/>
        <v>2.5</v>
      </c>
      <c r="GX7" s="19">
        <v>2</v>
      </c>
      <c r="GY7" s="68">
        <v>2</v>
      </c>
      <c r="GZ7" s="69">
        <f t="shared" si="126"/>
        <v>18</v>
      </c>
      <c r="HA7" s="22">
        <f t="shared" si="127"/>
        <v>2.8277777777777775</v>
      </c>
      <c r="HB7" s="24" t="str">
        <f t="shared" si="128"/>
        <v>2.83</v>
      </c>
      <c r="HC7" s="22">
        <f t="shared" si="129"/>
        <v>0.81944444444444442</v>
      </c>
      <c r="HD7" s="24" t="str">
        <f t="shared" si="130"/>
        <v>0.82</v>
      </c>
    </row>
    <row r="8" spans="1:212" s="4" customFormat="1" ht="28.5">
      <c r="A8" s="2">
        <v>7</v>
      </c>
      <c r="B8" s="5" t="s">
        <v>454</v>
      </c>
      <c r="C8" s="6" t="s">
        <v>465</v>
      </c>
      <c r="D8" s="7" t="s">
        <v>466</v>
      </c>
      <c r="E8" s="8" t="s">
        <v>467</v>
      </c>
      <c r="G8" s="10" t="s">
        <v>542</v>
      </c>
      <c r="H8" s="36" t="s">
        <v>89</v>
      </c>
      <c r="I8" s="36" t="s">
        <v>200</v>
      </c>
      <c r="J8" s="138">
        <v>7.1</v>
      </c>
      <c r="K8" s="21" t="str">
        <f t="shared" si="57"/>
        <v>7.1</v>
      </c>
      <c r="L8" s="13" t="str">
        <f t="shared" si="132"/>
        <v>B</v>
      </c>
      <c r="M8" s="14">
        <f t="shared" si="133"/>
        <v>3</v>
      </c>
      <c r="N8" s="15" t="str">
        <f t="shared" si="58"/>
        <v>3.0</v>
      </c>
      <c r="O8" s="19">
        <v>2</v>
      </c>
      <c r="P8" s="12">
        <v>7</v>
      </c>
      <c r="Q8" s="21" t="str">
        <f t="shared" si="59"/>
        <v>7.0</v>
      </c>
      <c r="R8" s="13" t="str">
        <f t="shared" si="134"/>
        <v>B</v>
      </c>
      <c r="S8" s="14">
        <f t="shared" si="135"/>
        <v>3</v>
      </c>
      <c r="T8" s="15" t="str">
        <f t="shared" si="60"/>
        <v>3.0</v>
      </c>
      <c r="U8" s="19">
        <v>3</v>
      </c>
      <c r="V8" s="28">
        <v>6.5</v>
      </c>
      <c r="W8" s="26">
        <v>4</v>
      </c>
      <c r="X8" s="27">
        <v>5</v>
      </c>
      <c r="Y8" s="27"/>
      <c r="Z8" s="82">
        <f t="shared" si="61"/>
        <v>5</v>
      </c>
      <c r="AA8" s="21">
        <f t="shared" si="62"/>
        <v>5.6</v>
      </c>
      <c r="AB8" s="21" t="str">
        <f t="shared" si="63"/>
        <v>5.6</v>
      </c>
      <c r="AC8" s="13" t="str">
        <f t="shared" si="4"/>
        <v>C</v>
      </c>
      <c r="AD8" s="18">
        <f t="shared" si="136"/>
        <v>2</v>
      </c>
      <c r="AE8" s="15" t="str">
        <f t="shared" si="64"/>
        <v>2.0</v>
      </c>
      <c r="AF8" s="19">
        <v>4</v>
      </c>
      <c r="AG8" s="68">
        <v>4</v>
      </c>
      <c r="AH8" s="28">
        <v>7.3</v>
      </c>
      <c r="AI8" s="26">
        <v>8</v>
      </c>
      <c r="AJ8" s="27"/>
      <c r="AK8" s="82"/>
      <c r="AL8" s="82">
        <f t="shared" si="65"/>
        <v>8</v>
      </c>
      <c r="AM8" s="21">
        <f t="shared" si="66"/>
        <v>7.7</v>
      </c>
      <c r="AN8" s="21" t="str">
        <f t="shared" si="67"/>
        <v>7.7</v>
      </c>
      <c r="AO8" s="13" t="str">
        <f t="shared" si="6"/>
        <v>B</v>
      </c>
      <c r="AP8" s="18">
        <f t="shared" si="7"/>
        <v>3</v>
      </c>
      <c r="AQ8" s="15" t="str">
        <f t="shared" si="68"/>
        <v>3.0</v>
      </c>
      <c r="AR8" s="19">
        <v>2</v>
      </c>
      <c r="AS8" s="68">
        <v>2</v>
      </c>
      <c r="AT8" s="28">
        <v>6</v>
      </c>
      <c r="AU8" s="26">
        <v>7</v>
      </c>
      <c r="AV8" s="27"/>
      <c r="AW8" s="82"/>
      <c r="AX8" s="27">
        <f t="shared" si="69"/>
        <v>7</v>
      </c>
      <c r="AY8" s="21">
        <f t="shared" si="70"/>
        <v>6.6</v>
      </c>
      <c r="AZ8" s="21" t="str">
        <f t="shared" si="71"/>
        <v>6.6</v>
      </c>
      <c r="BA8" s="13" t="str">
        <f t="shared" si="8"/>
        <v>C+</v>
      </c>
      <c r="BB8" s="18">
        <f t="shared" si="9"/>
        <v>2.5</v>
      </c>
      <c r="BC8" s="15" t="str">
        <f t="shared" si="72"/>
        <v>2.5</v>
      </c>
      <c r="BD8" s="19">
        <v>3</v>
      </c>
      <c r="BE8" s="68">
        <v>3</v>
      </c>
      <c r="BF8" s="28">
        <v>5.6</v>
      </c>
      <c r="BG8" s="26">
        <v>5</v>
      </c>
      <c r="BH8" s="27"/>
      <c r="BI8" s="82"/>
      <c r="BJ8" s="82">
        <f t="shared" si="73"/>
        <v>5</v>
      </c>
      <c r="BK8" s="21">
        <f t="shared" si="74"/>
        <v>5.2</v>
      </c>
      <c r="BL8" s="21" t="str">
        <f t="shared" si="75"/>
        <v>5.2</v>
      </c>
      <c r="BM8" s="13" t="str">
        <f t="shared" si="10"/>
        <v>D+</v>
      </c>
      <c r="BN8" s="18">
        <f t="shared" si="11"/>
        <v>1.5</v>
      </c>
      <c r="BO8" s="15" t="str">
        <f t="shared" si="76"/>
        <v>1.5</v>
      </c>
      <c r="BP8" s="19">
        <v>2</v>
      </c>
      <c r="BQ8" s="68">
        <v>2</v>
      </c>
      <c r="BR8" s="100">
        <v>5.9</v>
      </c>
      <c r="BS8" s="101">
        <v>4</v>
      </c>
      <c r="BT8" s="102">
        <v>5</v>
      </c>
      <c r="BU8" s="102"/>
      <c r="BV8" s="27">
        <f t="shared" si="77"/>
        <v>5</v>
      </c>
      <c r="BW8" s="21">
        <f t="shared" si="78"/>
        <v>5.4</v>
      </c>
      <c r="BX8" s="21" t="str">
        <f t="shared" si="79"/>
        <v>5.4</v>
      </c>
      <c r="BY8" s="13" t="str">
        <f t="shared" si="12"/>
        <v>D+</v>
      </c>
      <c r="BZ8" s="18">
        <f t="shared" si="13"/>
        <v>1.5</v>
      </c>
      <c r="CA8" s="15" t="str">
        <f t="shared" si="80"/>
        <v>1.5</v>
      </c>
      <c r="CB8" s="19">
        <v>3</v>
      </c>
      <c r="CC8" s="68">
        <v>3</v>
      </c>
      <c r="CD8" s="28">
        <v>6.3</v>
      </c>
      <c r="CE8" s="26">
        <v>7</v>
      </c>
      <c r="CF8" s="27"/>
      <c r="CG8" s="82"/>
      <c r="CH8" s="82">
        <f t="shared" si="81"/>
        <v>7</v>
      </c>
      <c r="CI8" s="21">
        <f t="shared" si="82"/>
        <v>6.7</v>
      </c>
      <c r="CJ8" s="21" t="str">
        <f t="shared" si="83"/>
        <v>6.7</v>
      </c>
      <c r="CK8" s="13" t="str">
        <f t="shared" si="14"/>
        <v>C+</v>
      </c>
      <c r="CL8" s="18">
        <f t="shared" si="15"/>
        <v>2.5</v>
      </c>
      <c r="CM8" s="15" t="str">
        <f t="shared" si="84"/>
        <v>2.5</v>
      </c>
      <c r="CN8" s="19">
        <v>3</v>
      </c>
      <c r="CO8" s="68">
        <v>3</v>
      </c>
      <c r="CP8" s="69">
        <f t="shared" si="85"/>
        <v>17</v>
      </c>
      <c r="CQ8" s="22">
        <f t="shared" si="16"/>
        <v>6.1352941176470592</v>
      </c>
      <c r="CR8" s="24" t="str">
        <f t="shared" si="86"/>
        <v>6.14</v>
      </c>
      <c r="CS8" s="22">
        <f t="shared" si="17"/>
        <v>2.1470588235294117</v>
      </c>
      <c r="CT8" s="24" t="str">
        <f t="shared" si="87"/>
        <v>2.15</v>
      </c>
      <c r="CU8" s="77" t="str">
        <f t="shared" si="88"/>
        <v>Lên lớp</v>
      </c>
      <c r="CV8" s="77">
        <f t="shared" si="18"/>
        <v>17</v>
      </c>
      <c r="CW8" s="22">
        <f t="shared" si="89"/>
        <v>6.1352941176470592</v>
      </c>
      <c r="CX8" s="77" t="str">
        <f t="shared" si="90"/>
        <v>6.14</v>
      </c>
      <c r="CY8" s="22">
        <f t="shared" si="91"/>
        <v>2.1470588235294117</v>
      </c>
      <c r="CZ8" s="77" t="str">
        <f t="shared" si="92"/>
        <v>2.15</v>
      </c>
      <c r="DA8" s="28">
        <v>6.6</v>
      </c>
      <c r="DB8" s="26">
        <v>4</v>
      </c>
      <c r="DC8" s="27">
        <v>8</v>
      </c>
      <c r="DD8" s="27"/>
      <c r="DE8" s="27">
        <f t="shared" si="93"/>
        <v>8</v>
      </c>
      <c r="DF8" s="21">
        <f t="shared" si="19"/>
        <v>7.4</v>
      </c>
      <c r="DG8" s="21" t="str">
        <f t="shared" si="20"/>
        <v>7.4</v>
      </c>
      <c r="DH8" s="13" t="str">
        <f t="shared" si="21"/>
        <v>B</v>
      </c>
      <c r="DI8" s="18">
        <f t="shared" si="22"/>
        <v>3</v>
      </c>
      <c r="DJ8" s="15" t="str">
        <f t="shared" si="23"/>
        <v>3.0</v>
      </c>
      <c r="DK8" s="19">
        <v>1.5</v>
      </c>
      <c r="DL8" s="68">
        <v>1.5</v>
      </c>
      <c r="DM8" s="28">
        <v>6</v>
      </c>
      <c r="DN8" s="26">
        <v>6</v>
      </c>
      <c r="DO8" s="27"/>
      <c r="DP8" s="82"/>
      <c r="DQ8" s="82">
        <f t="shared" si="94"/>
        <v>6</v>
      </c>
      <c r="DR8" s="21">
        <f t="shared" si="24"/>
        <v>6</v>
      </c>
      <c r="DS8" s="21" t="str">
        <f t="shared" si="25"/>
        <v>6.0</v>
      </c>
      <c r="DT8" s="13" t="str">
        <f t="shared" si="26"/>
        <v>C</v>
      </c>
      <c r="DU8" s="18">
        <f t="shared" si="27"/>
        <v>2</v>
      </c>
      <c r="DV8" s="15" t="str">
        <f t="shared" si="28"/>
        <v>2.0</v>
      </c>
      <c r="DW8" s="19">
        <v>1.5</v>
      </c>
      <c r="DX8" s="68">
        <v>1.5</v>
      </c>
      <c r="DY8" s="21">
        <f t="shared" si="95"/>
        <v>6.7</v>
      </c>
      <c r="DZ8" s="21" t="str">
        <f t="shared" si="29"/>
        <v>6.7</v>
      </c>
      <c r="EA8" s="13" t="str">
        <f t="shared" si="30"/>
        <v>C+</v>
      </c>
      <c r="EB8" s="18">
        <f t="shared" si="31"/>
        <v>2.5</v>
      </c>
      <c r="EC8" s="18" t="str">
        <f t="shared" si="32"/>
        <v>2.5</v>
      </c>
      <c r="ED8" s="19">
        <v>3</v>
      </c>
      <c r="EE8" s="152">
        <v>3</v>
      </c>
      <c r="EF8" s="28">
        <v>5.8</v>
      </c>
      <c r="EG8" s="28">
        <v>3</v>
      </c>
      <c r="EH8" s="28">
        <v>5</v>
      </c>
      <c r="EI8" s="27"/>
      <c r="EJ8" s="82">
        <f t="shared" si="96"/>
        <v>5</v>
      </c>
      <c r="EK8" s="21">
        <f t="shared" si="33"/>
        <v>5.3</v>
      </c>
      <c r="EL8" s="21" t="str">
        <f t="shared" si="34"/>
        <v>5.3</v>
      </c>
      <c r="EM8" s="13" t="str">
        <f t="shared" si="35"/>
        <v>D+</v>
      </c>
      <c r="EN8" s="18">
        <f t="shared" si="36"/>
        <v>1.5</v>
      </c>
      <c r="EO8" s="15" t="str">
        <f t="shared" si="37"/>
        <v>1.5</v>
      </c>
      <c r="EP8" s="19">
        <v>3</v>
      </c>
      <c r="EQ8" s="68">
        <v>3</v>
      </c>
      <c r="ER8" s="70">
        <v>5.4</v>
      </c>
      <c r="ES8" s="16">
        <v>8</v>
      </c>
      <c r="ET8" s="17"/>
      <c r="EU8" s="82"/>
      <c r="EV8" s="82">
        <f t="shared" si="97"/>
        <v>8</v>
      </c>
      <c r="EW8" s="21">
        <f t="shared" si="98"/>
        <v>7</v>
      </c>
      <c r="EX8" s="21" t="str">
        <f t="shared" si="99"/>
        <v>7.0</v>
      </c>
      <c r="EY8" s="13" t="str">
        <f t="shared" si="100"/>
        <v>B</v>
      </c>
      <c r="EZ8" s="18">
        <f t="shared" si="101"/>
        <v>3</v>
      </c>
      <c r="FA8" s="15" t="str">
        <f t="shared" si="102"/>
        <v>3.0</v>
      </c>
      <c r="FB8" s="19">
        <v>3</v>
      </c>
      <c r="FC8" s="68">
        <v>3</v>
      </c>
      <c r="FD8" s="100">
        <v>6</v>
      </c>
      <c r="FE8" s="101">
        <v>1</v>
      </c>
      <c r="FF8" s="102">
        <v>5</v>
      </c>
      <c r="FG8" s="102"/>
      <c r="FH8" s="102">
        <f t="shared" si="103"/>
        <v>5</v>
      </c>
      <c r="FI8" s="21">
        <f t="shared" si="104"/>
        <v>5.4</v>
      </c>
      <c r="FJ8" s="21" t="str">
        <f t="shared" si="105"/>
        <v>5.4</v>
      </c>
      <c r="FK8" s="13" t="str">
        <f t="shared" si="106"/>
        <v>D+</v>
      </c>
      <c r="FL8" s="18">
        <f t="shared" si="107"/>
        <v>1.5</v>
      </c>
      <c r="FM8" s="15" t="str">
        <f t="shared" si="108"/>
        <v>1.5</v>
      </c>
      <c r="FN8" s="19">
        <v>2</v>
      </c>
      <c r="FO8" s="68">
        <v>2</v>
      </c>
      <c r="FP8" s="95">
        <v>6.4</v>
      </c>
      <c r="FQ8" s="96">
        <v>0</v>
      </c>
      <c r="FR8" s="97"/>
      <c r="FS8" s="97"/>
      <c r="FT8" s="97">
        <f t="shared" si="109"/>
        <v>0</v>
      </c>
      <c r="FU8" s="21">
        <f t="shared" si="110"/>
        <v>2.6</v>
      </c>
      <c r="FV8" s="21" t="str">
        <f t="shared" si="111"/>
        <v>2.6</v>
      </c>
      <c r="FW8" s="13" t="str">
        <f t="shared" si="112"/>
        <v>F</v>
      </c>
      <c r="FX8" s="18">
        <f t="shared" si="113"/>
        <v>0</v>
      </c>
      <c r="FY8" s="15" t="str">
        <f t="shared" si="114"/>
        <v>0.0</v>
      </c>
      <c r="FZ8" s="19">
        <v>3</v>
      </c>
      <c r="GA8" s="68">
        <v>3</v>
      </c>
      <c r="GB8" s="28">
        <v>6.6</v>
      </c>
      <c r="GC8" s="26">
        <v>6</v>
      </c>
      <c r="GD8" s="27"/>
      <c r="GE8" s="82"/>
      <c r="GF8" s="82">
        <f t="shared" si="115"/>
        <v>6</v>
      </c>
      <c r="GG8" s="21">
        <f t="shared" si="116"/>
        <v>6.2</v>
      </c>
      <c r="GH8" s="21" t="str">
        <f t="shared" si="131"/>
        <v>6.2</v>
      </c>
      <c r="GI8" s="13" t="str">
        <f t="shared" si="117"/>
        <v>C</v>
      </c>
      <c r="GJ8" s="18">
        <f t="shared" si="118"/>
        <v>2</v>
      </c>
      <c r="GK8" s="15" t="str">
        <f t="shared" si="119"/>
        <v>2.0</v>
      </c>
      <c r="GL8" s="19">
        <v>2</v>
      </c>
      <c r="GM8" s="68">
        <v>2</v>
      </c>
      <c r="GN8" s="28">
        <v>9</v>
      </c>
      <c r="GO8" s="26">
        <v>7</v>
      </c>
      <c r="GP8" s="27"/>
      <c r="GQ8" s="27"/>
      <c r="GR8" s="27">
        <f t="shared" si="120"/>
        <v>7</v>
      </c>
      <c r="GS8" s="21">
        <f t="shared" si="121"/>
        <v>7.8</v>
      </c>
      <c r="GT8" s="21" t="str">
        <f t="shared" si="122"/>
        <v>7.8</v>
      </c>
      <c r="GU8" s="13" t="str">
        <f t="shared" si="123"/>
        <v>B</v>
      </c>
      <c r="GV8" s="18">
        <f t="shared" si="124"/>
        <v>3</v>
      </c>
      <c r="GW8" s="15" t="str">
        <f t="shared" si="125"/>
        <v>3.0</v>
      </c>
      <c r="GX8" s="19">
        <v>2</v>
      </c>
      <c r="GY8" s="68">
        <v>2</v>
      </c>
      <c r="GZ8" s="69">
        <f t="shared" si="126"/>
        <v>18</v>
      </c>
      <c r="HA8" s="22">
        <f t="shared" si="127"/>
        <v>5.7555555555555555</v>
      </c>
      <c r="HB8" s="24" t="str">
        <f t="shared" si="128"/>
        <v>5.76</v>
      </c>
      <c r="HC8" s="22">
        <f t="shared" si="129"/>
        <v>1.8888888888888888</v>
      </c>
      <c r="HD8" s="24" t="str">
        <f t="shared" si="130"/>
        <v>1.89</v>
      </c>
    </row>
    <row r="9" spans="1:212" s="4" customFormat="1" ht="28.5">
      <c r="A9" s="2">
        <v>8</v>
      </c>
      <c r="B9" s="5" t="s">
        <v>454</v>
      </c>
      <c r="C9" s="6" t="s">
        <v>468</v>
      </c>
      <c r="D9" s="7" t="s">
        <v>469</v>
      </c>
      <c r="E9" s="8" t="s">
        <v>70</v>
      </c>
      <c r="G9" s="10" t="s">
        <v>543</v>
      </c>
      <c r="H9" s="36" t="s">
        <v>89</v>
      </c>
      <c r="I9" s="36" t="s">
        <v>453</v>
      </c>
      <c r="J9" s="138">
        <v>6.9</v>
      </c>
      <c r="K9" s="21" t="str">
        <f t="shared" si="57"/>
        <v>6.9</v>
      </c>
      <c r="L9" s="13" t="str">
        <f t="shared" si="132"/>
        <v>C+</v>
      </c>
      <c r="M9" s="14">
        <f t="shared" si="133"/>
        <v>2.5</v>
      </c>
      <c r="N9" s="15" t="str">
        <f t="shared" si="58"/>
        <v>2.5</v>
      </c>
      <c r="O9" s="19">
        <v>2</v>
      </c>
      <c r="P9" s="12">
        <v>6</v>
      </c>
      <c r="Q9" s="21" t="str">
        <f>TEXT(P9,"0.0")</f>
        <v>6.0</v>
      </c>
      <c r="R9" s="13" t="str">
        <f t="shared" si="134"/>
        <v>C</v>
      </c>
      <c r="S9" s="14">
        <f t="shared" si="135"/>
        <v>2</v>
      </c>
      <c r="T9" s="15" t="str">
        <f t="shared" si="60"/>
        <v>2.0</v>
      </c>
      <c r="U9" s="19">
        <v>3</v>
      </c>
      <c r="V9" s="28">
        <v>7.7</v>
      </c>
      <c r="W9" s="26">
        <v>5</v>
      </c>
      <c r="X9" s="27"/>
      <c r="Y9" s="82"/>
      <c r="Z9" s="82">
        <f t="shared" si="61"/>
        <v>5</v>
      </c>
      <c r="AA9" s="21">
        <f t="shared" si="62"/>
        <v>6.1</v>
      </c>
      <c r="AB9" s="21" t="str">
        <f t="shared" si="63"/>
        <v>6.1</v>
      </c>
      <c r="AC9" s="13" t="str">
        <f t="shared" si="4"/>
        <v>C</v>
      </c>
      <c r="AD9" s="18">
        <f t="shared" si="136"/>
        <v>2</v>
      </c>
      <c r="AE9" s="15" t="str">
        <f t="shared" si="64"/>
        <v>2.0</v>
      </c>
      <c r="AF9" s="19">
        <v>4</v>
      </c>
      <c r="AG9" s="68">
        <v>4</v>
      </c>
      <c r="AH9" s="28">
        <v>7.7</v>
      </c>
      <c r="AI9" s="26">
        <v>8</v>
      </c>
      <c r="AJ9" s="27"/>
      <c r="AK9" s="27"/>
      <c r="AL9" s="82">
        <f t="shared" si="65"/>
        <v>8</v>
      </c>
      <c r="AM9" s="21">
        <f t="shared" si="66"/>
        <v>7.9</v>
      </c>
      <c r="AN9" s="21" t="str">
        <f t="shared" si="67"/>
        <v>7.9</v>
      </c>
      <c r="AO9" s="13" t="str">
        <f t="shared" si="6"/>
        <v>B</v>
      </c>
      <c r="AP9" s="18">
        <f t="shared" si="7"/>
        <v>3</v>
      </c>
      <c r="AQ9" s="15" t="str">
        <f t="shared" si="68"/>
        <v>3.0</v>
      </c>
      <c r="AR9" s="19">
        <v>2</v>
      </c>
      <c r="AS9" s="68">
        <v>2</v>
      </c>
      <c r="AT9" s="146">
        <v>6.8</v>
      </c>
      <c r="AU9" s="147">
        <v>7</v>
      </c>
      <c r="AV9" s="148"/>
      <c r="AW9" s="148"/>
      <c r="AX9" s="27">
        <f t="shared" si="69"/>
        <v>7</v>
      </c>
      <c r="AY9" s="21">
        <f t="shared" si="70"/>
        <v>6.9</v>
      </c>
      <c r="AZ9" s="21" t="str">
        <f t="shared" si="71"/>
        <v>6.9</v>
      </c>
      <c r="BA9" s="13" t="str">
        <f t="shared" si="8"/>
        <v>C+</v>
      </c>
      <c r="BB9" s="18">
        <f t="shared" si="9"/>
        <v>2.5</v>
      </c>
      <c r="BC9" s="15" t="str">
        <f t="shared" si="72"/>
        <v>2.5</v>
      </c>
      <c r="BD9" s="19">
        <v>3</v>
      </c>
      <c r="BE9" s="68">
        <v>3</v>
      </c>
      <c r="BF9" s="28">
        <v>5.7</v>
      </c>
      <c r="BG9" s="26">
        <v>6</v>
      </c>
      <c r="BH9" s="27"/>
      <c r="BI9" s="82"/>
      <c r="BJ9" s="82">
        <f t="shared" si="73"/>
        <v>6</v>
      </c>
      <c r="BK9" s="21">
        <f t="shared" si="74"/>
        <v>5.9</v>
      </c>
      <c r="BL9" s="21" t="str">
        <f t="shared" si="75"/>
        <v>5.9</v>
      </c>
      <c r="BM9" s="13" t="str">
        <f t="shared" si="10"/>
        <v>C</v>
      </c>
      <c r="BN9" s="18">
        <f t="shared" si="11"/>
        <v>2</v>
      </c>
      <c r="BO9" s="15" t="str">
        <f t="shared" si="76"/>
        <v>2.0</v>
      </c>
      <c r="BP9" s="19">
        <v>2</v>
      </c>
      <c r="BQ9" s="68">
        <v>2</v>
      </c>
      <c r="BR9" s="100">
        <v>5.0999999999999996</v>
      </c>
      <c r="BS9" s="101">
        <v>1</v>
      </c>
      <c r="BT9" s="102">
        <v>5</v>
      </c>
      <c r="BU9" s="102"/>
      <c r="BV9" s="27">
        <f t="shared" si="77"/>
        <v>5</v>
      </c>
      <c r="BW9" s="21">
        <f t="shared" si="78"/>
        <v>5</v>
      </c>
      <c r="BX9" s="21" t="str">
        <f t="shared" si="79"/>
        <v>5.0</v>
      </c>
      <c r="BY9" s="13" t="str">
        <f t="shared" si="12"/>
        <v>D+</v>
      </c>
      <c r="BZ9" s="18">
        <f t="shared" si="13"/>
        <v>1.5</v>
      </c>
      <c r="CA9" s="15" t="str">
        <f t="shared" si="80"/>
        <v>1.5</v>
      </c>
      <c r="CB9" s="19">
        <v>3</v>
      </c>
      <c r="CC9" s="68">
        <v>3</v>
      </c>
      <c r="CD9" s="28">
        <v>6.5</v>
      </c>
      <c r="CE9" s="26">
        <v>3</v>
      </c>
      <c r="CF9" s="27">
        <v>7</v>
      </c>
      <c r="CG9" s="27"/>
      <c r="CH9" s="82">
        <f t="shared" si="81"/>
        <v>7</v>
      </c>
      <c r="CI9" s="21">
        <f t="shared" si="82"/>
        <v>6.8</v>
      </c>
      <c r="CJ9" s="21" t="str">
        <f t="shared" si="83"/>
        <v>6.8</v>
      </c>
      <c r="CK9" s="13" t="str">
        <f t="shared" si="14"/>
        <v>C+</v>
      </c>
      <c r="CL9" s="18">
        <f t="shared" si="15"/>
        <v>2.5</v>
      </c>
      <c r="CM9" s="15" t="str">
        <f t="shared" si="84"/>
        <v>2.5</v>
      </c>
      <c r="CN9" s="19">
        <v>3</v>
      </c>
      <c r="CO9" s="68">
        <v>3</v>
      </c>
      <c r="CP9" s="69">
        <f t="shared" si="85"/>
        <v>17</v>
      </c>
      <c r="CQ9" s="22">
        <f t="shared" si="16"/>
        <v>6.3588235294117643</v>
      </c>
      <c r="CR9" s="24" t="str">
        <f t="shared" si="86"/>
        <v>6.36</v>
      </c>
      <c r="CS9" s="22">
        <f t="shared" si="17"/>
        <v>2.2058823529411766</v>
      </c>
      <c r="CT9" s="24" t="str">
        <f t="shared" si="87"/>
        <v>2.21</v>
      </c>
      <c r="CU9" s="77" t="str">
        <f t="shared" si="88"/>
        <v>Lên lớp</v>
      </c>
      <c r="CV9" s="77">
        <f t="shared" si="18"/>
        <v>17</v>
      </c>
      <c r="CW9" s="22">
        <f t="shared" si="89"/>
        <v>6.3588235294117643</v>
      </c>
      <c r="CX9" s="77" t="str">
        <f t="shared" si="90"/>
        <v>6.36</v>
      </c>
      <c r="CY9" s="22">
        <f t="shared" si="91"/>
        <v>2.2058823529411766</v>
      </c>
      <c r="CZ9" s="77" t="str">
        <f t="shared" si="92"/>
        <v>2.21</v>
      </c>
      <c r="DA9" s="28">
        <v>6.2</v>
      </c>
      <c r="DB9" s="26">
        <v>4</v>
      </c>
      <c r="DC9" s="27">
        <v>5</v>
      </c>
      <c r="DD9" s="27"/>
      <c r="DE9" s="27">
        <f t="shared" si="93"/>
        <v>5</v>
      </c>
      <c r="DF9" s="21">
        <f t="shared" si="19"/>
        <v>5.5</v>
      </c>
      <c r="DG9" s="21" t="str">
        <f t="shared" si="20"/>
        <v>5.5</v>
      </c>
      <c r="DH9" s="13" t="str">
        <f t="shared" si="21"/>
        <v>C</v>
      </c>
      <c r="DI9" s="18">
        <f t="shared" si="22"/>
        <v>2</v>
      </c>
      <c r="DJ9" s="15" t="str">
        <f t="shared" si="23"/>
        <v>2.0</v>
      </c>
      <c r="DK9" s="19">
        <v>1.5</v>
      </c>
      <c r="DL9" s="68">
        <v>1.5</v>
      </c>
      <c r="DM9" s="28">
        <v>7.6</v>
      </c>
      <c r="DN9" s="26">
        <v>5</v>
      </c>
      <c r="DO9" s="27"/>
      <c r="DP9" s="82"/>
      <c r="DQ9" s="82">
        <f t="shared" si="94"/>
        <v>5</v>
      </c>
      <c r="DR9" s="21">
        <f t="shared" si="24"/>
        <v>6</v>
      </c>
      <c r="DS9" s="21" t="str">
        <f t="shared" si="25"/>
        <v>6.0</v>
      </c>
      <c r="DT9" s="13" t="str">
        <f t="shared" si="26"/>
        <v>C</v>
      </c>
      <c r="DU9" s="18">
        <f t="shared" si="27"/>
        <v>2</v>
      </c>
      <c r="DV9" s="15" t="str">
        <f t="shared" si="28"/>
        <v>2.0</v>
      </c>
      <c r="DW9" s="19">
        <v>1.5</v>
      </c>
      <c r="DX9" s="68">
        <v>1.5</v>
      </c>
      <c r="DY9" s="21">
        <f t="shared" si="95"/>
        <v>5.75</v>
      </c>
      <c r="DZ9" s="21" t="str">
        <f t="shared" si="29"/>
        <v>5.8</v>
      </c>
      <c r="EA9" s="13" t="str">
        <f t="shared" si="30"/>
        <v>C</v>
      </c>
      <c r="EB9" s="18">
        <f t="shared" si="31"/>
        <v>2</v>
      </c>
      <c r="EC9" s="18" t="str">
        <f t="shared" si="32"/>
        <v>2.0</v>
      </c>
      <c r="ED9" s="19">
        <v>3</v>
      </c>
      <c r="EE9" s="152">
        <v>3</v>
      </c>
      <c r="EF9" s="28">
        <v>5.5</v>
      </c>
      <c r="EG9" s="28">
        <v>3.5</v>
      </c>
      <c r="EH9" s="28">
        <v>5</v>
      </c>
      <c r="EI9" s="27"/>
      <c r="EJ9" s="82">
        <f t="shared" si="96"/>
        <v>5</v>
      </c>
      <c r="EK9" s="21">
        <f t="shared" si="33"/>
        <v>5.2</v>
      </c>
      <c r="EL9" s="21" t="str">
        <f t="shared" si="34"/>
        <v>5.2</v>
      </c>
      <c r="EM9" s="13" t="str">
        <f t="shared" si="35"/>
        <v>D+</v>
      </c>
      <c r="EN9" s="18">
        <f t="shared" si="36"/>
        <v>1.5</v>
      </c>
      <c r="EO9" s="15" t="str">
        <f t="shared" si="37"/>
        <v>1.5</v>
      </c>
      <c r="EP9" s="19">
        <v>3</v>
      </c>
      <c r="EQ9" s="68">
        <v>3</v>
      </c>
      <c r="ER9" s="70">
        <v>5.9</v>
      </c>
      <c r="ES9" s="16">
        <v>5</v>
      </c>
      <c r="ET9" s="17"/>
      <c r="EU9" s="82"/>
      <c r="EV9" s="82">
        <f t="shared" si="97"/>
        <v>5</v>
      </c>
      <c r="EW9" s="21">
        <f t="shared" si="98"/>
        <v>5.4</v>
      </c>
      <c r="EX9" s="21" t="str">
        <f t="shared" si="99"/>
        <v>5.4</v>
      </c>
      <c r="EY9" s="13" t="str">
        <f t="shared" si="100"/>
        <v>D+</v>
      </c>
      <c r="EZ9" s="18">
        <f t="shared" si="101"/>
        <v>1.5</v>
      </c>
      <c r="FA9" s="15" t="str">
        <f t="shared" si="102"/>
        <v>1.5</v>
      </c>
      <c r="FB9" s="19">
        <v>3</v>
      </c>
      <c r="FC9" s="68">
        <v>3</v>
      </c>
      <c r="FD9" s="100">
        <v>5.7</v>
      </c>
      <c r="FE9" s="101">
        <v>1</v>
      </c>
      <c r="FF9" s="102">
        <v>3</v>
      </c>
      <c r="FG9" s="102"/>
      <c r="FH9" s="102">
        <f t="shared" si="103"/>
        <v>3</v>
      </c>
      <c r="FI9" s="21">
        <f t="shared" si="104"/>
        <v>4.0999999999999996</v>
      </c>
      <c r="FJ9" s="21" t="str">
        <f t="shared" si="105"/>
        <v>4.1</v>
      </c>
      <c r="FK9" s="13" t="str">
        <f t="shared" si="106"/>
        <v>D</v>
      </c>
      <c r="FL9" s="18">
        <f t="shared" si="107"/>
        <v>1</v>
      </c>
      <c r="FM9" s="15" t="str">
        <f t="shared" si="108"/>
        <v>1.0</v>
      </c>
      <c r="FN9" s="19">
        <v>2</v>
      </c>
      <c r="FO9" s="68">
        <v>2</v>
      </c>
      <c r="FP9" s="95">
        <v>6.4</v>
      </c>
      <c r="FQ9" s="96">
        <v>1</v>
      </c>
      <c r="FR9" s="97"/>
      <c r="FS9" s="97"/>
      <c r="FT9" s="97">
        <f t="shared" si="109"/>
        <v>1</v>
      </c>
      <c r="FU9" s="21">
        <f t="shared" si="110"/>
        <v>3.2</v>
      </c>
      <c r="FV9" s="21" t="str">
        <f t="shared" si="111"/>
        <v>3.2</v>
      </c>
      <c r="FW9" s="13" t="str">
        <f t="shared" si="112"/>
        <v>F</v>
      </c>
      <c r="FX9" s="18">
        <f t="shared" si="113"/>
        <v>0</v>
      </c>
      <c r="FY9" s="15" t="str">
        <f t="shared" si="114"/>
        <v>0.0</v>
      </c>
      <c r="FZ9" s="19">
        <v>3</v>
      </c>
      <c r="GA9" s="68">
        <v>3</v>
      </c>
      <c r="GB9" s="28">
        <v>5</v>
      </c>
      <c r="GC9" s="26">
        <v>5</v>
      </c>
      <c r="GD9" s="27"/>
      <c r="GE9" s="82"/>
      <c r="GF9" s="82">
        <f t="shared" si="115"/>
        <v>5</v>
      </c>
      <c r="GG9" s="21">
        <f t="shared" si="116"/>
        <v>5</v>
      </c>
      <c r="GH9" s="21" t="str">
        <f t="shared" si="131"/>
        <v>5.0</v>
      </c>
      <c r="GI9" s="13" t="str">
        <f t="shared" si="117"/>
        <v>D+</v>
      </c>
      <c r="GJ9" s="18">
        <f t="shared" si="118"/>
        <v>1.5</v>
      </c>
      <c r="GK9" s="15" t="str">
        <f t="shared" si="119"/>
        <v>1.5</v>
      </c>
      <c r="GL9" s="19">
        <v>2</v>
      </c>
      <c r="GM9" s="68">
        <v>2</v>
      </c>
      <c r="GN9" s="28">
        <v>7.3</v>
      </c>
      <c r="GO9" s="26">
        <v>8</v>
      </c>
      <c r="GP9" s="27"/>
      <c r="GQ9" s="27"/>
      <c r="GR9" s="27">
        <f t="shared" si="120"/>
        <v>8</v>
      </c>
      <c r="GS9" s="21">
        <f t="shared" si="121"/>
        <v>7.7</v>
      </c>
      <c r="GT9" s="21" t="str">
        <f t="shared" si="122"/>
        <v>7.7</v>
      </c>
      <c r="GU9" s="13" t="str">
        <f t="shared" si="123"/>
        <v>B</v>
      </c>
      <c r="GV9" s="18">
        <f t="shared" si="124"/>
        <v>3</v>
      </c>
      <c r="GW9" s="15" t="str">
        <f t="shared" si="125"/>
        <v>3.0</v>
      </c>
      <c r="GX9" s="19">
        <v>2</v>
      </c>
      <c r="GY9" s="68">
        <v>2</v>
      </c>
      <c r="GZ9" s="69">
        <f t="shared" si="126"/>
        <v>18</v>
      </c>
      <c r="HA9" s="22">
        <f t="shared" si="127"/>
        <v>5.125</v>
      </c>
      <c r="HB9" s="24" t="str">
        <f t="shared" si="128"/>
        <v>5.13</v>
      </c>
      <c r="HC9" s="22">
        <f t="shared" si="129"/>
        <v>1.4444444444444444</v>
      </c>
      <c r="HD9" s="24" t="str">
        <f t="shared" si="130"/>
        <v>1.44</v>
      </c>
    </row>
    <row r="10" spans="1:212" s="4" customFormat="1" ht="28.5">
      <c r="A10" s="2">
        <v>9</v>
      </c>
      <c r="B10" s="5" t="s">
        <v>454</v>
      </c>
      <c r="C10" s="6" t="s">
        <v>470</v>
      </c>
      <c r="D10" s="7" t="s">
        <v>471</v>
      </c>
      <c r="E10" s="8" t="s">
        <v>472</v>
      </c>
      <c r="G10" s="10" t="s">
        <v>544</v>
      </c>
      <c r="H10" s="36" t="s">
        <v>89</v>
      </c>
      <c r="I10" s="36" t="s">
        <v>199</v>
      </c>
      <c r="J10" s="138"/>
      <c r="K10" s="21" t="str">
        <f t="shared" si="57"/>
        <v>0.0</v>
      </c>
      <c r="L10" s="13" t="str">
        <f t="shared" si="132"/>
        <v>F</v>
      </c>
      <c r="M10" s="14">
        <f t="shared" si="133"/>
        <v>0</v>
      </c>
      <c r="N10" s="15" t="str">
        <f t="shared" si="58"/>
        <v>0.0</v>
      </c>
      <c r="O10" s="19">
        <v>2</v>
      </c>
      <c r="P10" s="12">
        <v>6</v>
      </c>
      <c r="Q10" s="21" t="str">
        <f t="shared" si="59"/>
        <v>6.0</v>
      </c>
      <c r="R10" s="13" t="str">
        <f t="shared" si="134"/>
        <v>C</v>
      </c>
      <c r="S10" s="14">
        <f t="shared" si="135"/>
        <v>2</v>
      </c>
      <c r="T10" s="15" t="str">
        <f t="shared" si="60"/>
        <v>2.0</v>
      </c>
      <c r="U10" s="19">
        <v>3</v>
      </c>
      <c r="V10" s="28">
        <v>5.7</v>
      </c>
      <c r="W10" s="26">
        <v>7</v>
      </c>
      <c r="X10" s="27"/>
      <c r="Y10" s="82"/>
      <c r="Z10" s="82">
        <f t="shared" si="61"/>
        <v>7</v>
      </c>
      <c r="AA10" s="21">
        <f t="shared" si="62"/>
        <v>6.5</v>
      </c>
      <c r="AB10" s="21" t="str">
        <f t="shared" si="63"/>
        <v>6.5</v>
      </c>
      <c r="AC10" s="13" t="str">
        <f t="shared" si="4"/>
        <v>C+</v>
      </c>
      <c r="AD10" s="18">
        <f t="shared" si="136"/>
        <v>2.5</v>
      </c>
      <c r="AE10" s="15" t="str">
        <f t="shared" si="64"/>
        <v>2.5</v>
      </c>
      <c r="AF10" s="19">
        <v>4</v>
      </c>
      <c r="AG10" s="68">
        <v>4</v>
      </c>
      <c r="AH10" s="28">
        <v>7</v>
      </c>
      <c r="AI10" s="26">
        <v>9</v>
      </c>
      <c r="AJ10" s="27"/>
      <c r="AK10" s="82"/>
      <c r="AL10" s="82">
        <f t="shared" si="65"/>
        <v>9</v>
      </c>
      <c r="AM10" s="21">
        <f t="shared" si="66"/>
        <v>8.1999999999999993</v>
      </c>
      <c r="AN10" s="21" t="str">
        <f t="shared" si="67"/>
        <v>8.2</v>
      </c>
      <c r="AO10" s="13" t="str">
        <f t="shared" si="6"/>
        <v>B+</v>
      </c>
      <c r="AP10" s="18">
        <f t="shared" si="7"/>
        <v>3.5</v>
      </c>
      <c r="AQ10" s="15" t="str">
        <f t="shared" si="68"/>
        <v>3.5</v>
      </c>
      <c r="AR10" s="19">
        <v>2</v>
      </c>
      <c r="AS10" s="68">
        <v>2</v>
      </c>
      <c r="AT10" s="95">
        <v>5.2</v>
      </c>
      <c r="AU10" s="96">
        <v>3</v>
      </c>
      <c r="AV10" s="97">
        <v>5</v>
      </c>
      <c r="AW10" s="97"/>
      <c r="AX10" s="27">
        <f t="shared" si="69"/>
        <v>5</v>
      </c>
      <c r="AY10" s="21">
        <f t="shared" si="70"/>
        <v>5.0999999999999996</v>
      </c>
      <c r="AZ10" s="21" t="str">
        <f t="shared" si="71"/>
        <v>5.1</v>
      </c>
      <c r="BA10" s="13" t="str">
        <f t="shared" si="8"/>
        <v>D+</v>
      </c>
      <c r="BB10" s="18">
        <f t="shared" si="9"/>
        <v>1.5</v>
      </c>
      <c r="BC10" s="15" t="str">
        <f t="shared" si="72"/>
        <v>1.5</v>
      </c>
      <c r="BD10" s="19">
        <v>3</v>
      </c>
      <c r="BE10" s="68">
        <v>3</v>
      </c>
      <c r="BF10" s="42">
        <v>1</v>
      </c>
      <c r="BG10" s="99"/>
      <c r="BH10" s="30"/>
      <c r="BI10" s="30"/>
      <c r="BJ10" s="82">
        <f t="shared" si="73"/>
        <v>0</v>
      </c>
      <c r="BK10" s="21">
        <f t="shared" si="74"/>
        <v>0.4</v>
      </c>
      <c r="BL10" s="21" t="str">
        <f t="shared" si="75"/>
        <v>0.4</v>
      </c>
      <c r="BM10" s="13" t="str">
        <f t="shared" si="10"/>
        <v>F</v>
      </c>
      <c r="BN10" s="18">
        <f t="shared" si="11"/>
        <v>0</v>
      </c>
      <c r="BO10" s="15" t="str">
        <f t="shared" si="76"/>
        <v>0.0</v>
      </c>
      <c r="BP10" s="19">
        <v>2</v>
      </c>
      <c r="BQ10" s="68"/>
      <c r="BR10" s="28">
        <v>5</v>
      </c>
      <c r="BS10" s="26">
        <v>5</v>
      </c>
      <c r="BT10" s="27"/>
      <c r="BU10" s="82"/>
      <c r="BV10" s="27">
        <f t="shared" si="77"/>
        <v>5</v>
      </c>
      <c r="BW10" s="21">
        <f t="shared" si="78"/>
        <v>5</v>
      </c>
      <c r="BX10" s="21" t="str">
        <f t="shared" si="79"/>
        <v>5.0</v>
      </c>
      <c r="BY10" s="13" t="str">
        <f t="shared" si="12"/>
        <v>D+</v>
      </c>
      <c r="BZ10" s="18">
        <f t="shared" si="13"/>
        <v>1.5</v>
      </c>
      <c r="CA10" s="15" t="str">
        <f t="shared" si="80"/>
        <v>1.5</v>
      </c>
      <c r="CB10" s="19">
        <v>3</v>
      </c>
      <c r="CC10" s="68">
        <v>3</v>
      </c>
      <c r="CD10" s="28">
        <v>5.8</v>
      </c>
      <c r="CE10" s="26">
        <v>6</v>
      </c>
      <c r="CF10" s="27"/>
      <c r="CG10" s="82"/>
      <c r="CH10" s="82">
        <f t="shared" si="81"/>
        <v>6</v>
      </c>
      <c r="CI10" s="21">
        <f t="shared" si="82"/>
        <v>5.9</v>
      </c>
      <c r="CJ10" s="21" t="str">
        <f t="shared" si="83"/>
        <v>5.9</v>
      </c>
      <c r="CK10" s="13" t="str">
        <f t="shared" si="14"/>
        <v>C</v>
      </c>
      <c r="CL10" s="18">
        <f t="shared" si="15"/>
        <v>2</v>
      </c>
      <c r="CM10" s="15" t="str">
        <f t="shared" si="84"/>
        <v>2.0</v>
      </c>
      <c r="CN10" s="19">
        <v>3</v>
      </c>
      <c r="CO10" s="68">
        <v>3</v>
      </c>
      <c r="CP10" s="69">
        <f t="shared" si="85"/>
        <v>17</v>
      </c>
      <c r="CQ10" s="22">
        <f t="shared" si="16"/>
        <v>5.3647058823529417</v>
      </c>
      <c r="CR10" s="24" t="str">
        <f t="shared" si="86"/>
        <v>5.36</v>
      </c>
      <c r="CS10" s="22">
        <f t="shared" si="17"/>
        <v>1.8823529411764706</v>
      </c>
      <c r="CT10" s="24" t="str">
        <f t="shared" si="87"/>
        <v>1.88</v>
      </c>
      <c r="CU10" s="77" t="str">
        <f t="shared" si="88"/>
        <v>Lên lớp</v>
      </c>
      <c r="CV10" s="77">
        <f t="shared" si="18"/>
        <v>15</v>
      </c>
      <c r="CW10" s="22">
        <f t="shared" si="89"/>
        <v>6.0266666666666664</v>
      </c>
      <c r="CX10" s="77" t="str">
        <f t="shared" si="90"/>
        <v>6.03</v>
      </c>
      <c r="CY10" s="22">
        <f t="shared" si="91"/>
        <v>2.1333333333333333</v>
      </c>
      <c r="CZ10" s="77" t="str">
        <f t="shared" si="92"/>
        <v>2.13</v>
      </c>
      <c r="DA10" s="28">
        <v>6.6</v>
      </c>
      <c r="DB10" s="26">
        <v>4</v>
      </c>
      <c r="DC10" s="27">
        <v>9</v>
      </c>
      <c r="DD10" s="27"/>
      <c r="DE10" s="27">
        <f t="shared" si="93"/>
        <v>9</v>
      </c>
      <c r="DF10" s="21">
        <f t="shared" si="19"/>
        <v>8</v>
      </c>
      <c r="DG10" s="21" t="str">
        <f t="shared" si="20"/>
        <v>8.0</v>
      </c>
      <c r="DH10" s="13" t="str">
        <f t="shared" si="21"/>
        <v>B+</v>
      </c>
      <c r="DI10" s="18">
        <f t="shared" si="22"/>
        <v>3.5</v>
      </c>
      <c r="DJ10" s="15" t="str">
        <f t="shared" si="23"/>
        <v>3.5</v>
      </c>
      <c r="DK10" s="19">
        <v>1.5</v>
      </c>
      <c r="DL10" s="68">
        <v>1.5</v>
      </c>
      <c r="DM10" s="28">
        <v>7</v>
      </c>
      <c r="DN10" s="26">
        <v>3</v>
      </c>
      <c r="DO10" s="27">
        <v>7</v>
      </c>
      <c r="DP10" s="27"/>
      <c r="DQ10" s="82">
        <f t="shared" si="94"/>
        <v>7</v>
      </c>
      <c r="DR10" s="21">
        <f t="shared" si="24"/>
        <v>7</v>
      </c>
      <c r="DS10" s="21" t="str">
        <f t="shared" si="25"/>
        <v>7.0</v>
      </c>
      <c r="DT10" s="13" t="str">
        <f t="shared" si="26"/>
        <v>B</v>
      </c>
      <c r="DU10" s="18">
        <f t="shared" si="27"/>
        <v>3</v>
      </c>
      <c r="DV10" s="15" t="str">
        <f t="shared" si="28"/>
        <v>3.0</v>
      </c>
      <c r="DW10" s="19">
        <v>1.5</v>
      </c>
      <c r="DX10" s="68">
        <v>1.5</v>
      </c>
      <c r="DY10" s="21">
        <f t="shared" si="95"/>
        <v>7.5</v>
      </c>
      <c r="DZ10" s="21" t="str">
        <f t="shared" si="29"/>
        <v>7.5</v>
      </c>
      <c r="EA10" s="13" t="str">
        <f t="shared" si="30"/>
        <v>B</v>
      </c>
      <c r="EB10" s="18">
        <f t="shared" si="31"/>
        <v>3</v>
      </c>
      <c r="EC10" s="18" t="str">
        <f t="shared" si="32"/>
        <v>3.0</v>
      </c>
      <c r="ED10" s="19">
        <v>3</v>
      </c>
      <c r="EE10" s="152">
        <v>3</v>
      </c>
      <c r="EF10" s="28">
        <v>5.7</v>
      </c>
      <c r="EG10" s="28">
        <v>3</v>
      </c>
      <c r="EH10" s="28">
        <v>5</v>
      </c>
      <c r="EI10" s="27"/>
      <c r="EJ10" s="82">
        <f t="shared" si="96"/>
        <v>5</v>
      </c>
      <c r="EK10" s="21">
        <f t="shared" si="33"/>
        <v>5.3</v>
      </c>
      <c r="EL10" s="21" t="str">
        <f t="shared" si="34"/>
        <v>5.3</v>
      </c>
      <c r="EM10" s="13" t="str">
        <f t="shared" si="35"/>
        <v>D+</v>
      </c>
      <c r="EN10" s="18">
        <f t="shared" si="36"/>
        <v>1.5</v>
      </c>
      <c r="EO10" s="15" t="str">
        <f t="shared" si="37"/>
        <v>1.5</v>
      </c>
      <c r="EP10" s="19">
        <v>3</v>
      </c>
      <c r="EQ10" s="68">
        <v>3</v>
      </c>
      <c r="ER10" s="70">
        <v>6.4</v>
      </c>
      <c r="ES10" s="16">
        <v>6</v>
      </c>
      <c r="ET10" s="17"/>
      <c r="EU10" s="82"/>
      <c r="EV10" s="82">
        <f t="shared" si="97"/>
        <v>6</v>
      </c>
      <c r="EW10" s="21">
        <f t="shared" si="98"/>
        <v>6.2</v>
      </c>
      <c r="EX10" s="21" t="str">
        <f t="shared" si="99"/>
        <v>6.2</v>
      </c>
      <c r="EY10" s="13" t="str">
        <f t="shared" si="100"/>
        <v>C</v>
      </c>
      <c r="EZ10" s="18">
        <f t="shared" si="101"/>
        <v>2</v>
      </c>
      <c r="FA10" s="15" t="str">
        <f t="shared" si="102"/>
        <v>2.0</v>
      </c>
      <c r="FB10" s="19">
        <v>3</v>
      </c>
      <c r="FC10" s="68">
        <v>3</v>
      </c>
      <c r="FD10" s="100">
        <v>5.7</v>
      </c>
      <c r="FE10" s="101">
        <v>3</v>
      </c>
      <c r="FF10" s="102"/>
      <c r="FG10" s="102"/>
      <c r="FH10" s="102">
        <f t="shared" si="103"/>
        <v>3</v>
      </c>
      <c r="FI10" s="21">
        <f t="shared" si="104"/>
        <v>4.0999999999999996</v>
      </c>
      <c r="FJ10" s="21" t="str">
        <f t="shared" si="105"/>
        <v>4.1</v>
      </c>
      <c r="FK10" s="13" t="str">
        <f t="shared" si="106"/>
        <v>D</v>
      </c>
      <c r="FL10" s="18">
        <f t="shared" si="107"/>
        <v>1</v>
      </c>
      <c r="FM10" s="15" t="str">
        <f t="shared" si="108"/>
        <v>1.0</v>
      </c>
      <c r="FN10" s="19">
        <v>2</v>
      </c>
      <c r="FO10" s="68">
        <v>2</v>
      </c>
      <c r="FP10" s="95">
        <v>5</v>
      </c>
      <c r="FQ10" s="96">
        <v>2</v>
      </c>
      <c r="FR10" s="97"/>
      <c r="FS10" s="97"/>
      <c r="FT10" s="97">
        <f t="shared" si="109"/>
        <v>2</v>
      </c>
      <c r="FU10" s="21">
        <f t="shared" si="110"/>
        <v>3.2</v>
      </c>
      <c r="FV10" s="21" t="str">
        <f t="shared" si="111"/>
        <v>3.2</v>
      </c>
      <c r="FW10" s="13" t="str">
        <f t="shared" si="112"/>
        <v>F</v>
      </c>
      <c r="FX10" s="18">
        <f t="shared" si="113"/>
        <v>0</v>
      </c>
      <c r="FY10" s="15" t="str">
        <f t="shared" si="114"/>
        <v>0.0</v>
      </c>
      <c r="FZ10" s="19">
        <v>3</v>
      </c>
      <c r="GA10" s="68">
        <v>3</v>
      </c>
      <c r="GB10" s="28">
        <v>5</v>
      </c>
      <c r="GC10" s="26">
        <v>5</v>
      </c>
      <c r="GD10" s="27"/>
      <c r="GE10" s="82"/>
      <c r="GF10" s="82">
        <f t="shared" si="115"/>
        <v>5</v>
      </c>
      <c r="GG10" s="21">
        <f t="shared" si="116"/>
        <v>5</v>
      </c>
      <c r="GH10" s="21" t="str">
        <f t="shared" si="131"/>
        <v>5.0</v>
      </c>
      <c r="GI10" s="13" t="str">
        <f t="shared" si="117"/>
        <v>D+</v>
      </c>
      <c r="GJ10" s="18">
        <f t="shared" si="118"/>
        <v>1.5</v>
      </c>
      <c r="GK10" s="15" t="str">
        <f t="shared" si="119"/>
        <v>1.5</v>
      </c>
      <c r="GL10" s="19">
        <v>2</v>
      </c>
      <c r="GM10" s="68">
        <v>2</v>
      </c>
      <c r="GN10" s="28">
        <v>7.3</v>
      </c>
      <c r="GO10" s="26">
        <v>6</v>
      </c>
      <c r="GP10" s="27"/>
      <c r="GQ10" s="27"/>
      <c r="GR10" s="27">
        <f t="shared" si="120"/>
        <v>6</v>
      </c>
      <c r="GS10" s="21">
        <f t="shared" si="121"/>
        <v>6.5</v>
      </c>
      <c r="GT10" s="21" t="str">
        <f t="shared" si="122"/>
        <v>6.5</v>
      </c>
      <c r="GU10" s="13" t="str">
        <f t="shared" si="123"/>
        <v>C+</v>
      </c>
      <c r="GV10" s="18">
        <f t="shared" si="124"/>
        <v>2.5</v>
      </c>
      <c r="GW10" s="15" t="str">
        <f t="shared" si="125"/>
        <v>2.5</v>
      </c>
      <c r="GX10" s="19">
        <v>2</v>
      </c>
      <c r="GY10" s="68">
        <v>2</v>
      </c>
      <c r="GZ10" s="69">
        <f t="shared" si="126"/>
        <v>18</v>
      </c>
      <c r="HA10" s="22">
        <f t="shared" si="127"/>
        <v>5.4333333333333336</v>
      </c>
      <c r="HB10" s="24" t="str">
        <f t="shared" si="128"/>
        <v>5.43</v>
      </c>
      <c r="HC10" s="22">
        <f t="shared" si="129"/>
        <v>1.6805555555555556</v>
      </c>
      <c r="HD10" s="24" t="str">
        <f t="shared" si="130"/>
        <v>1.68</v>
      </c>
    </row>
    <row r="11" spans="1:212" s="4" customFormat="1" ht="28.5">
      <c r="A11" s="2">
        <v>10</v>
      </c>
      <c r="B11" s="5" t="s">
        <v>454</v>
      </c>
      <c r="C11" s="6" t="s">
        <v>473</v>
      </c>
      <c r="D11" s="7" t="s">
        <v>474</v>
      </c>
      <c r="E11" s="8" t="s">
        <v>472</v>
      </c>
      <c r="G11" s="10" t="s">
        <v>545</v>
      </c>
      <c r="H11" s="36" t="s">
        <v>89</v>
      </c>
      <c r="I11" s="36" t="s">
        <v>573</v>
      </c>
      <c r="J11" s="138">
        <v>7.5</v>
      </c>
      <c r="K11" s="21" t="str">
        <f t="shared" si="57"/>
        <v>7.5</v>
      </c>
      <c r="L11" s="13" t="str">
        <f t="shared" si="132"/>
        <v>B</v>
      </c>
      <c r="M11" s="14">
        <f t="shared" si="133"/>
        <v>3</v>
      </c>
      <c r="N11" s="15" t="str">
        <f t="shared" si="58"/>
        <v>3.0</v>
      </c>
      <c r="O11" s="19">
        <v>2</v>
      </c>
      <c r="P11" s="12">
        <v>6</v>
      </c>
      <c r="Q11" s="21" t="str">
        <f t="shared" si="59"/>
        <v>6.0</v>
      </c>
      <c r="R11" s="13" t="str">
        <f t="shared" si="134"/>
        <v>C</v>
      </c>
      <c r="S11" s="14">
        <f t="shared" si="135"/>
        <v>2</v>
      </c>
      <c r="T11" s="15" t="str">
        <f t="shared" si="60"/>
        <v>2.0</v>
      </c>
      <c r="U11" s="19">
        <v>3</v>
      </c>
      <c r="V11" s="28">
        <v>7.5</v>
      </c>
      <c r="W11" s="26">
        <v>7</v>
      </c>
      <c r="X11" s="27"/>
      <c r="Y11" s="82"/>
      <c r="Z11" s="82">
        <f t="shared" si="61"/>
        <v>7</v>
      </c>
      <c r="AA11" s="21">
        <f t="shared" si="62"/>
        <v>7.2</v>
      </c>
      <c r="AB11" s="21" t="str">
        <f t="shared" si="63"/>
        <v>7.2</v>
      </c>
      <c r="AC11" s="13" t="str">
        <f t="shared" si="4"/>
        <v>B</v>
      </c>
      <c r="AD11" s="18">
        <f t="shared" si="136"/>
        <v>3</v>
      </c>
      <c r="AE11" s="15" t="str">
        <f t="shared" si="64"/>
        <v>3.0</v>
      </c>
      <c r="AF11" s="19">
        <v>4</v>
      </c>
      <c r="AG11" s="68">
        <v>4</v>
      </c>
      <c r="AH11" s="28">
        <v>7</v>
      </c>
      <c r="AI11" s="26">
        <v>6</v>
      </c>
      <c r="AJ11" s="27"/>
      <c r="AK11" s="82"/>
      <c r="AL11" s="82">
        <f t="shared" si="65"/>
        <v>6</v>
      </c>
      <c r="AM11" s="21">
        <f t="shared" si="66"/>
        <v>6.4</v>
      </c>
      <c r="AN11" s="21" t="str">
        <f t="shared" si="67"/>
        <v>6.4</v>
      </c>
      <c r="AO11" s="13" t="str">
        <f t="shared" si="6"/>
        <v>C</v>
      </c>
      <c r="AP11" s="18">
        <f t="shared" si="7"/>
        <v>2</v>
      </c>
      <c r="AQ11" s="15" t="str">
        <f t="shared" si="68"/>
        <v>2.0</v>
      </c>
      <c r="AR11" s="19">
        <v>2</v>
      </c>
      <c r="AS11" s="68">
        <v>2</v>
      </c>
      <c r="AT11" s="28">
        <v>6.2</v>
      </c>
      <c r="AU11" s="26">
        <v>3</v>
      </c>
      <c r="AV11" s="27">
        <v>6</v>
      </c>
      <c r="AW11" s="27"/>
      <c r="AX11" s="27">
        <f t="shared" si="69"/>
        <v>6</v>
      </c>
      <c r="AY11" s="21">
        <f t="shared" si="70"/>
        <v>6.1</v>
      </c>
      <c r="AZ11" s="21" t="str">
        <f t="shared" si="71"/>
        <v>6.1</v>
      </c>
      <c r="BA11" s="13" t="str">
        <f t="shared" si="8"/>
        <v>C</v>
      </c>
      <c r="BB11" s="18">
        <f t="shared" si="9"/>
        <v>2</v>
      </c>
      <c r="BC11" s="15" t="str">
        <f t="shared" si="72"/>
        <v>2.0</v>
      </c>
      <c r="BD11" s="19">
        <v>3</v>
      </c>
      <c r="BE11" s="68">
        <v>3</v>
      </c>
      <c r="BF11" s="28">
        <v>6.1</v>
      </c>
      <c r="BG11" s="26">
        <v>6</v>
      </c>
      <c r="BH11" s="27"/>
      <c r="BI11" s="82"/>
      <c r="BJ11" s="82">
        <f t="shared" si="73"/>
        <v>6</v>
      </c>
      <c r="BK11" s="21">
        <f t="shared" si="74"/>
        <v>6</v>
      </c>
      <c r="BL11" s="21" t="str">
        <f t="shared" si="75"/>
        <v>6.0</v>
      </c>
      <c r="BM11" s="13" t="str">
        <f t="shared" si="10"/>
        <v>C</v>
      </c>
      <c r="BN11" s="18">
        <f t="shared" si="11"/>
        <v>2</v>
      </c>
      <c r="BO11" s="15" t="str">
        <f t="shared" si="76"/>
        <v>2.0</v>
      </c>
      <c r="BP11" s="19">
        <v>2</v>
      </c>
      <c r="BQ11" s="68">
        <v>2</v>
      </c>
      <c r="BR11" s="28">
        <v>5.6</v>
      </c>
      <c r="BS11" s="26">
        <v>3</v>
      </c>
      <c r="BT11" s="27">
        <v>3</v>
      </c>
      <c r="BU11" s="27">
        <v>5</v>
      </c>
      <c r="BV11" s="27">
        <f t="shared" si="77"/>
        <v>5</v>
      </c>
      <c r="BW11" s="21">
        <f t="shared" si="78"/>
        <v>5.2</v>
      </c>
      <c r="BX11" s="21" t="str">
        <f t="shared" si="79"/>
        <v>5.2</v>
      </c>
      <c r="BY11" s="13" t="str">
        <f t="shared" si="12"/>
        <v>D+</v>
      </c>
      <c r="BZ11" s="18">
        <f t="shared" si="13"/>
        <v>1.5</v>
      </c>
      <c r="CA11" s="15" t="str">
        <f t="shared" si="80"/>
        <v>1.5</v>
      </c>
      <c r="CB11" s="19">
        <v>3</v>
      </c>
      <c r="CC11" s="68">
        <v>3</v>
      </c>
      <c r="CD11" s="28">
        <v>6.2</v>
      </c>
      <c r="CE11" s="26">
        <v>7</v>
      </c>
      <c r="CF11" s="27"/>
      <c r="CG11" s="82"/>
      <c r="CH11" s="82">
        <f t="shared" si="81"/>
        <v>7</v>
      </c>
      <c r="CI11" s="21">
        <f t="shared" si="82"/>
        <v>6.7</v>
      </c>
      <c r="CJ11" s="21" t="str">
        <f t="shared" si="83"/>
        <v>6.7</v>
      </c>
      <c r="CK11" s="13" t="str">
        <f t="shared" si="14"/>
        <v>C+</v>
      </c>
      <c r="CL11" s="18">
        <f t="shared" si="15"/>
        <v>2.5</v>
      </c>
      <c r="CM11" s="15" t="str">
        <f t="shared" si="84"/>
        <v>2.5</v>
      </c>
      <c r="CN11" s="19">
        <v>3</v>
      </c>
      <c r="CO11" s="68">
        <v>3</v>
      </c>
      <c r="CP11" s="69">
        <f t="shared" si="85"/>
        <v>17</v>
      </c>
      <c r="CQ11" s="22">
        <f t="shared" si="16"/>
        <v>6.3294117647058821</v>
      </c>
      <c r="CR11" s="24" t="str">
        <f t="shared" si="86"/>
        <v>6.33</v>
      </c>
      <c r="CS11" s="22">
        <f t="shared" si="17"/>
        <v>2.2352941176470589</v>
      </c>
      <c r="CT11" s="24" t="str">
        <f t="shared" si="87"/>
        <v>2.24</v>
      </c>
      <c r="CU11" s="77" t="str">
        <f t="shared" si="88"/>
        <v>Lên lớp</v>
      </c>
      <c r="CV11" s="77">
        <f t="shared" si="18"/>
        <v>17</v>
      </c>
      <c r="CW11" s="22">
        <f t="shared" si="89"/>
        <v>6.3294117647058821</v>
      </c>
      <c r="CX11" s="77" t="str">
        <f t="shared" si="90"/>
        <v>6.33</v>
      </c>
      <c r="CY11" s="22">
        <f t="shared" si="91"/>
        <v>2.2352941176470589</v>
      </c>
      <c r="CZ11" s="77" t="str">
        <f t="shared" si="92"/>
        <v>2.24</v>
      </c>
      <c r="DA11" s="28">
        <v>6.4</v>
      </c>
      <c r="DB11" s="26">
        <v>6</v>
      </c>
      <c r="DC11" s="27"/>
      <c r="DD11" s="82"/>
      <c r="DE11" s="82">
        <f t="shared" si="93"/>
        <v>6</v>
      </c>
      <c r="DF11" s="21">
        <f t="shared" si="19"/>
        <v>6.2</v>
      </c>
      <c r="DG11" s="21" t="str">
        <f t="shared" si="20"/>
        <v>6.2</v>
      </c>
      <c r="DH11" s="13" t="str">
        <f t="shared" si="21"/>
        <v>C</v>
      </c>
      <c r="DI11" s="18">
        <f t="shared" si="22"/>
        <v>2</v>
      </c>
      <c r="DJ11" s="15" t="str">
        <f t="shared" si="23"/>
        <v>2.0</v>
      </c>
      <c r="DK11" s="19">
        <v>1.5</v>
      </c>
      <c r="DL11" s="68">
        <v>1.5</v>
      </c>
      <c r="DM11" s="28">
        <v>6.8</v>
      </c>
      <c r="DN11" s="26">
        <v>5</v>
      </c>
      <c r="DO11" s="27"/>
      <c r="DP11" s="82"/>
      <c r="DQ11" s="82">
        <f t="shared" si="94"/>
        <v>5</v>
      </c>
      <c r="DR11" s="21">
        <f t="shared" si="24"/>
        <v>5.7</v>
      </c>
      <c r="DS11" s="21" t="str">
        <f t="shared" si="25"/>
        <v>5.7</v>
      </c>
      <c r="DT11" s="13" t="str">
        <f t="shared" si="26"/>
        <v>C</v>
      </c>
      <c r="DU11" s="18">
        <f t="shared" si="27"/>
        <v>2</v>
      </c>
      <c r="DV11" s="15" t="str">
        <f t="shared" si="28"/>
        <v>2.0</v>
      </c>
      <c r="DW11" s="19">
        <v>1.5</v>
      </c>
      <c r="DX11" s="68">
        <v>1.5</v>
      </c>
      <c r="DY11" s="21">
        <f t="shared" si="95"/>
        <v>5.95</v>
      </c>
      <c r="DZ11" s="21" t="str">
        <f t="shared" si="29"/>
        <v>6.0</v>
      </c>
      <c r="EA11" s="13" t="str">
        <f t="shared" si="30"/>
        <v>C</v>
      </c>
      <c r="EB11" s="18">
        <f t="shared" si="31"/>
        <v>2</v>
      </c>
      <c r="EC11" s="18" t="str">
        <f t="shared" si="32"/>
        <v>2.0</v>
      </c>
      <c r="ED11" s="19">
        <v>3</v>
      </c>
      <c r="EE11" s="152">
        <v>3</v>
      </c>
      <c r="EF11" s="20">
        <v>5.8</v>
      </c>
      <c r="EG11" s="20">
        <v>8</v>
      </c>
      <c r="EH11" s="27"/>
      <c r="EI11" s="82"/>
      <c r="EJ11" s="82">
        <f t="shared" si="96"/>
        <v>8</v>
      </c>
      <c r="EK11" s="21">
        <f t="shared" si="33"/>
        <v>7.1</v>
      </c>
      <c r="EL11" s="21" t="str">
        <f t="shared" si="34"/>
        <v>7.1</v>
      </c>
      <c r="EM11" s="13" t="str">
        <f t="shared" si="35"/>
        <v>B</v>
      </c>
      <c r="EN11" s="18">
        <f t="shared" si="36"/>
        <v>3</v>
      </c>
      <c r="EO11" s="15" t="str">
        <f t="shared" si="37"/>
        <v>3.0</v>
      </c>
      <c r="EP11" s="19">
        <v>3</v>
      </c>
      <c r="EQ11" s="68">
        <v>3</v>
      </c>
      <c r="ER11" s="28">
        <v>5.9</v>
      </c>
      <c r="ES11" s="26">
        <v>3</v>
      </c>
      <c r="ET11" s="27">
        <v>8</v>
      </c>
      <c r="EU11" s="27"/>
      <c r="EV11" s="27">
        <f t="shared" si="97"/>
        <v>8</v>
      </c>
      <c r="EW11" s="21">
        <f t="shared" si="98"/>
        <v>7.2</v>
      </c>
      <c r="EX11" s="21" t="str">
        <f t="shared" si="99"/>
        <v>7.2</v>
      </c>
      <c r="EY11" s="13" t="str">
        <f t="shared" si="100"/>
        <v>B</v>
      </c>
      <c r="EZ11" s="18">
        <f t="shared" si="101"/>
        <v>3</v>
      </c>
      <c r="FA11" s="15" t="str">
        <f t="shared" si="102"/>
        <v>3.0</v>
      </c>
      <c r="FB11" s="19">
        <v>3</v>
      </c>
      <c r="FC11" s="68">
        <v>3</v>
      </c>
      <c r="FD11" s="28">
        <v>5</v>
      </c>
      <c r="FE11" s="26">
        <v>5</v>
      </c>
      <c r="FF11" s="27"/>
      <c r="FG11" s="27"/>
      <c r="FH11" s="27">
        <f t="shared" si="103"/>
        <v>5</v>
      </c>
      <c r="FI11" s="21">
        <f t="shared" si="104"/>
        <v>5</v>
      </c>
      <c r="FJ11" s="21" t="str">
        <f t="shared" si="105"/>
        <v>5.0</v>
      </c>
      <c r="FK11" s="13" t="str">
        <f t="shared" si="106"/>
        <v>D+</v>
      </c>
      <c r="FL11" s="18">
        <f t="shared" si="107"/>
        <v>1.5</v>
      </c>
      <c r="FM11" s="15" t="str">
        <f t="shared" si="108"/>
        <v>1.5</v>
      </c>
      <c r="FN11" s="19">
        <v>2</v>
      </c>
      <c r="FO11" s="68">
        <v>2</v>
      </c>
      <c r="FP11" s="95">
        <v>6</v>
      </c>
      <c r="FQ11" s="96">
        <v>2</v>
      </c>
      <c r="FR11" s="97"/>
      <c r="FS11" s="97"/>
      <c r="FT11" s="97">
        <f t="shared" si="109"/>
        <v>2</v>
      </c>
      <c r="FU11" s="21">
        <f t="shared" si="110"/>
        <v>3.6</v>
      </c>
      <c r="FV11" s="21" t="str">
        <f t="shared" si="111"/>
        <v>3.6</v>
      </c>
      <c r="FW11" s="13" t="str">
        <f t="shared" si="112"/>
        <v>F</v>
      </c>
      <c r="FX11" s="18">
        <f t="shared" si="113"/>
        <v>0</v>
      </c>
      <c r="FY11" s="15" t="str">
        <f t="shared" si="114"/>
        <v>0.0</v>
      </c>
      <c r="FZ11" s="19">
        <v>3</v>
      </c>
      <c r="GA11" s="68">
        <v>3</v>
      </c>
      <c r="GB11" s="28">
        <v>5</v>
      </c>
      <c r="GC11" s="26">
        <v>5</v>
      </c>
      <c r="GD11" s="27"/>
      <c r="GE11" s="82"/>
      <c r="GF11" s="82">
        <f t="shared" si="115"/>
        <v>5</v>
      </c>
      <c r="GG11" s="21">
        <f t="shared" si="116"/>
        <v>5</v>
      </c>
      <c r="GH11" s="21" t="str">
        <f t="shared" si="131"/>
        <v>5.0</v>
      </c>
      <c r="GI11" s="13" t="str">
        <f t="shared" si="117"/>
        <v>D+</v>
      </c>
      <c r="GJ11" s="18">
        <f t="shared" si="118"/>
        <v>1.5</v>
      </c>
      <c r="GK11" s="15" t="str">
        <f t="shared" si="119"/>
        <v>1.5</v>
      </c>
      <c r="GL11" s="19">
        <v>2</v>
      </c>
      <c r="GM11" s="68">
        <v>2</v>
      </c>
      <c r="GN11" s="28">
        <v>7.7</v>
      </c>
      <c r="GO11" s="26">
        <v>7</v>
      </c>
      <c r="GP11" s="27"/>
      <c r="GQ11" s="27"/>
      <c r="GR11" s="27">
        <f t="shared" si="120"/>
        <v>7</v>
      </c>
      <c r="GS11" s="21">
        <f t="shared" si="121"/>
        <v>7.3</v>
      </c>
      <c r="GT11" s="21" t="str">
        <f t="shared" si="122"/>
        <v>7.3</v>
      </c>
      <c r="GU11" s="13" t="str">
        <f t="shared" si="123"/>
        <v>B</v>
      </c>
      <c r="GV11" s="18">
        <f t="shared" si="124"/>
        <v>3</v>
      </c>
      <c r="GW11" s="15" t="str">
        <f t="shared" si="125"/>
        <v>3.0</v>
      </c>
      <c r="GX11" s="19">
        <v>2</v>
      </c>
      <c r="GY11" s="68">
        <v>2</v>
      </c>
      <c r="GZ11" s="69">
        <f t="shared" si="126"/>
        <v>18</v>
      </c>
      <c r="HA11" s="22">
        <f t="shared" si="127"/>
        <v>5.8972222222222221</v>
      </c>
      <c r="HB11" s="24" t="str">
        <f t="shared" si="128"/>
        <v>5.90</v>
      </c>
      <c r="HC11" s="22">
        <f t="shared" si="129"/>
        <v>2</v>
      </c>
      <c r="HD11" s="24" t="str">
        <f t="shared" si="130"/>
        <v>2.00</v>
      </c>
    </row>
    <row r="12" spans="1:212" s="4" customFormat="1" ht="28.5">
      <c r="A12" s="2">
        <v>11</v>
      </c>
      <c r="B12" s="5" t="s">
        <v>454</v>
      </c>
      <c r="C12" s="6" t="s">
        <v>475</v>
      </c>
      <c r="D12" s="7" t="s">
        <v>476</v>
      </c>
      <c r="E12" s="8" t="s">
        <v>472</v>
      </c>
      <c r="G12" s="10" t="s">
        <v>546</v>
      </c>
      <c r="H12" s="36" t="s">
        <v>89</v>
      </c>
      <c r="I12" s="36" t="s">
        <v>198</v>
      </c>
      <c r="J12" s="138"/>
      <c r="K12" s="21" t="str">
        <f t="shared" si="57"/>
        <v>0.0</v>
      </c>
      <c r="L12" s="13" t="str">
        <f t="shared" si="132"/>
        <v>F</v>
      </c>
      <c r="M12" s="14">
        <f t="shared" si="133"/>
        <v>0</v>
      </c>
      <c r="N12" s="15" t="str">
        <f t="shared" si="58"/>
        <v>0.0</v>
      </c>
      <c r="O12" s="19">
        <v>2</v>
      </c>
      <c r="P12" s="12"/>
      <c r="Q12" s="21" t="str">
        <f t="shared" si="59"/>
        <v>0.0</v>
      </c>
      <c r="R12" s="13" t="str">
        <f t="shared" si="134"/>
        <v>F</v>
      </c>
      <c r="S12" s="14">
        <f t="shared" si="135"/>
        <v>0</v>
      </c>
      <c r="T12" s="15" t="str">
        <f t="shared" si="60"/>
        <v>0.0</v>
      </c>
      <c r="U12" s="19">
        <v>3</v>
      </c>
      <c r="V12" s="28">
        <v>7.2</v>
      </c>
      <c r="W12" s="26">
        <v>4</v>
      </c>
      <c r="X12" s="27">
        <v>5</v>
      </c>
      <c r="Y12" s="27"/>
      <c r="Z12" s="82">
        <f t="shared" si="61"/>
        <v>5</v>
      </c>
      <c r="AA12" s="21">
        <f t="shared" si="62"/>
        <v>5.9</v>
      </c>
      <c r="AB12" s="21" t="str">
        <f t="shared" si="63"/>
        <v>5.9</v>
      </c>
      <c r="AC12" s="13" t="str">
        <f t="shared" si="4"/>
        <v>C</v>
      </c>
      <c r="AD12" s="18">
        <f t="shared" si="136"/>
        <v>2</v>
      </c>
      <c r="AE12" s="15" t="str">
        <f t="shared" si="64"/>
        <v>2.0</v>
      </c>
      <c r="AF12" s="19">
        <v>4</v>
      </c>
      <c r="AG12" s="68">
        <v>4</v>
      </c>
      <c r="AH12" s="28">
        <v>7</v>
      </c>
      <c r="AI12" s="26">
        <v>8</v>
      </c>
      <c r="AJ12" s="27"/>
      <c r="AK12" s="82"/>
      <c r="AL12" s="82">
        <f t="shared" si="65"/>
        <v>8</v>
      </c>
      <c r="AM12" s="21">
        <f t="shared" si="66"/>
        <v>7.6</v>
      </c>
      <c r="AN12" s="21" t="str">
        <f t="shared" si="67"/>
        <v>7.6</v>
      </c>
      <c r="AO12" s="13" t="str">
        <f t="shared" si="6"/>
        <v>B</v>
      </c>
      <c r="AP12" s="18">
        <f t="shared" si="7"/>
        <v>3</v>
      </c>
      <c r="AQ12" s="15" t="str">
        <f t="shared" si="68"/>
        <v>3.0</v>
      </c>
      <c r="AR12" s="19">
        <v>2</v>
      </c>
      <c r="AS12" s="68">
        <v>2</v>
      </c>
      <c r="AT12" s="146">
        <v>6.2</v>
      </c>
      <c r="AU12" s="147">
        <v>5</v>
      </c>
      <c r="AV12" s="148"/>
      <c r="AW12" s="148"/>
      <c r="AX12" s="27">
        <f t="shared" si="69"/>
        <v>5</v>
      </c>
      <c r="AY12" s="21">
        <f t="shared" si="70"/>
        <v>5.5</v>
      </c>
      <c r="AZ12" s="21" t="str">
        <f t="shared" si="71"/>
        <v>5.5</v>
      </c>
      <c r="BA12" s="13" t="str">
        <f t="shared" si="8"/>
        <v>C</v>
      </c>
      <c r="BB12" s="18">
        <f t="shared" si="9"/>
        <v>2</v>
      </c>
      <c r="BC12" s="15" t="str">
        <f t="shared" si="72"/>
        <v>2.0</v>
      </c>
      <c r="BD12" s="19">
        <v>3</v>
      </c>
      <c r="BE12" s="68">
        <v>3</v>
      </c>
      <c r="BF12" s="42">
        <v>0.9</v>
      </c>
      <c r="BG12" s="99"/>
      <c r="BH12" s="30"/>
      <c r="BI12" s="30"/>
      <c r="BJ12" s="82">
        <f t="shared" si="73"/>
        <v>0</v>
      </c>
      <c r="BK12" s="21">
        <f t="shared" si="74"/>
        <v>0.4</v>
      </c>
      <c r="BL12" s="21" t="str">
        <f t="shared" si="75"/>
        <v>0.4</v>
      </c>
      <c r="BM12" s="13" t="str">
        <f t="shared" si="10"/>
        <v>F</v>
      </c>
      <c r="BN12" s="18">
        <f t="shared" si="11"/>
        <v>0</v>
      </c>
      <c r="BO12" s="15" t="str">
        <f t="shared" si="76"/>
        <v>0.0</v>
      </c>
      <c r="BP12" s="19">
        <v>2</v>
      </c>
      <c r="BQ12" s="68"/>
      <c r="BR12" s="42">
        <v>0</v>
      </c>
      <c r="BS12" s="99"/>
      <c r="BT12" s="30"/>
      <c r="BU12" s="30"/>
      <c r="BV12" s="27">
        <f t="shared" si="77"/>
        <v>0</v>
      </c>
      <c r="BW12" s="21">
        <f t="shared" si="78"/>
        <v>0</v>
      </c>
      <c r="BX12" s="21" t="str">
        <f t="shared" si="79"/>
        <v>0.0</v>
      </c>
      <c r="BY12" s="13" t="str">
        <f t="shared" si="12"/>
        <v>F</v>
      </c>
      <c r="BZ12" s="18">
        <f t="shared" si="13"/>
        <v>0</v>
      </c>
      <c r="CA12" s="15" t="str">
        <f t="shared" si="80"/>
        <v>0.0</v>
      </c>
      <c r="CB12" s="19">
        <v>3</v>
      </c>
      <c r="CC12" s="68"/>
      <c r="CD12" s="28">
        <v>5.8</v>
      </c>
      <c r="CE12" s="26">
        <v>6</v>
      </c>
      <c r="CF12" s="27"/>
      <c r="CG12" s="82"/>
      <c r="CH12" s="82">
        <f t="shared" si="81"/>
        <v>6</v>
      </c>
      <c r="CI12" s="21">
        <f t="shared" si="82"/>
        <v>5.9</v>
      </c>
      <c r="CJ12" s="21" t="str">
        <f t="shared" si="83"/>
        <v>5.9</v>
      </c>
      <c r="CK12" s="13" t="str">
        <f t="shared" si="14"/>
        <v>C</v>
      </c>
      <c r="CL12" s="18">
        <f t="shared" si="15"/>
        <v>2</v>
      </c>
      <c r="CM12" s="15" t="str">
        <f t="shared" si="84"/>
        <v>2.0</v>
      </c>
      <c r="CN12" s="19">
        <v>3</v>
      </c>
      <c r="CO12" s="68">
        <v>3</v>
      </c>
      <c r="CP12" s="69">
        <f t="shared" si="85"/>
        <v>17</v>
      </c>
      <c r="CQ12" s="22">
        <f t="shared" si="16"/>
        <v>4.341176470588235</v>
      </c>
      <c r="CR12" s="24" t="str">
        <f t="shared" si="86"/>
        <v>4.34</v>
      </c>
      <c r="CS12" s="22">
        <f t="shared" si="17"/>
        <v>1.5294117647058822</v>
      </c>
      <c r="CT12" s="24" t="str">
        <f t="shared" si="87"/>
        <v>1.53</v>
      </c>
      <c r="CU12" s="77" t="str">
        <f t="shared" si="88"/>
        <v>Lên lớp</v>
      </c>
      <c r="CV12" s="77">
        <f t="shared" si="18"/>
        <v>12</v>
      </c>
      <c r="CW12" s="22">
        <f t="shared" si="89"/>
        <v>6.083333333333333</v>
      </c>
      <c r="CX12" s="77" t="str">
        <f t="shared" si="90"/>
        <v>6.08</v>
      </c>
      <c r="CY12" s="22">
        <f t="shared" si="91"/>
        <v>2.1666666666666665</v>
      </c>
      <c r="CZ12" s="77" t="str">
        <f t="shared" si="92"/>
        <v>2.17</v>
      </c>
      <c r="DA12" s="28">
        <v>6.6</v>
      </c>
      <c r="DB12" s="26">
        <v>4</v>
      </c>
      <c r="DC12" s="27">
        <v>7</v>
      </c>
      <c r="DD12" s="27"/>
      <c r="DE12" s="27">
        <f t="shared" si="93"/>
        <v>7</v>
      </c>
      <c r="DF12" s="21">
        <f t="shared" si="19"/>
        <v>6.8</v>
      </c>
      <c r="DG12" s="21" t="str">
        <f t="shared" si="20"/>
        <v>6.8</v>
      </c>
      <c r="DH12" s="13" t="str">
        <f t="shared" si="21"/>
        <v>C+</v>
      </c>
      <c r="DI12" s="18">
        <f t="shared" si="22"/>
        <v>2.5</v>
      </c>
      <c r="DJ12" s="15" t="str">
        <f t="shared" si="23"/>
        <v>2.5</v>
      </c>
      <c r="DK12" s="19">
        <v>1.5</v>
      </c>
      <c r="DL12" s="68">
        <v>1.5</v>
      </c>
      <c r="DM12" s="28">
        <v>5.8</v>
      </c>
      <c r="DN12" s="26">
        <v>7</v>
      </c>
      <c r="DO12" s="27"/>
      <c r="DP12" s="82"/>
      <c r="DQ12" s="82">
        <f t="shared" si="94"/>
        <v>7</v>
      </c>
      <c r="DR12" s="21">
        <f t="shared" si="24"/>
        <v>6.5</v>
      </c>
      <c r="DS12" s="21" t="str">
        <f t="shared" si="25"/>
        <v>6.5</v>
      </c>
      <c r="DT12" s="13" t="str">
        <f t="shared" si="26"/>
        <v>C+</v>
      </c>
      <c r="DU12" s="18">
        <f t="shared" si="27"/>
        <v>2.5</v>
      </c>
      <c r="DV12" s="15" t="str">
        <f t="shared" si="28"/>
        <v>2.5</v>
      </c>
      <c r="DW12" s="19">
        <v>1.5</v>
      </c>
      <c r="DX12" s="68">
        <v>1.5</v>
      </c>
      <c r="DY12" s="21">
        <f t="shared" si="95"/>
        <v>6.65</v>
      </c>
      <c r="DZ12" s="21" t="str">
        <f t="shared" si="29"/>
        <v>6.7</v>
      </c>
      <c r="EA12" s="13" t="str">
        <f t="shared" si="30"/>
        <v>C+</v>
      </c>
      <c r="EB12" s="18">
        <f t="shared" si="31"/>
        <v>2.5</v>
      </c>
      <c r="EC12" s="18" t="str">
        <f t="shared" si="32"/>
        <v>2.5</v>
      </c>
      <c r="ED12" s="19">
        <v>3</v>
      </c>
      <c r="EE12" s="152">
        <v>3</v>
      </c>
      <c r="EF12" s="28">
        <v>6</v>
      </c>
      <c r="EG12" s="28">
        <v>2.5</v>
      </c>
      <c r="EH12" s="28">
        <v>5</v>
      </c>
      <c r="EI12" s="27"/>
      <c r="EJ12" s="82">
        <f t="shared" si="96"/>
        <v>5</v>
      </c>
      <c r="EK12" s="21">
        <f t="shared" si="33"/>
        <v>5.4</v>
      </c>
      <c r="EL12" s="21" t="str">
        <f t="shared" si="34"/>
        <v>5.4</v>
      </c>
      <c r="EM12" s="13" t="str">
        <f t="shared" si="35"/>
        <v>D+</v>
      </c>
      <c r="EN12" s="18">
        <f t="shared" si="36"/>
        <v>1.5</v>
      </c>
      <c r="EO12" s="15" t="str">
        <f t="shared" si="37"/>
        <v>1.5</v>
      </c>
      <c r="EP12" s="19">
        <v>3</v>
      </c>
      <c r="EQ12" s="68">
        <v>3</v>
      </c>
      <c r="ER12" s="70">
        <v>5</v>
      </c>
      <c r="ES12" s="16">
        <v>6</v>
      </c>
      <c r="ET12" s="17"/>
      <c r="EU12" s="82"/>
      <c r="EV12" s="82">
        <f t="shared" si="97"/>
        <v>6</v>
      </c>
      <c r="EW12" s="21">
        <f t="shared" si="98"/>
        <v>5.6</v>
      </c>
      <c r="EX12" s="21" t="str">
        <f t="shared" si="99"/>
        <v>5.6</v>
      </c>
      <c r="EY12" s="13" t="str">
        <f t="shared" si="100"/>
        <v>C</v>
      </c>
      <c r="EZ12" s="18">
        <f t="shared" si="101"/>
        <v>2</v>
      </c>
      <c r="FA12" s="15" t="str">
        <f t="shared" si="102"/>
        <v>2.0</v>
      </c>
      <c r="FB12" s="19">
        <v>3</v>
      </c>
      <c r="FC12" s="68">
        <v>3</v>
      </c>
      <c r="FD12" s="100">
        <v>6.7</v>
      </c>
      <c r="FE12" s="101">
        <v>4</v>
      </c>
      <c r="FF12" s="102"/>
      <c r="FG12" s="102"/>
      <c r="FH12" s="102">
        <f t="shared" si="103"/>
        <v>4</v>
      </c>
      <c r="FI12" s="21">
        <f t="shared" si="104"/>
        <v>5.0999999999999996</v>
      </c>
      <c r="FJ12" s="21" t="str">
        <f t="shared" si="105"/>
        <v>5.1</v>
      </c>
      <c r="FK12" s="13" t="str">
        <f t="shared" si="106"/>
        <v>D+</v>
      </c>
      <c r="FL12" s="18">
        <f t="shared" si="107"/>
        <v>1.5</v>
      </c>
      <c r="FM12" s="15" t="str">
        <f t="shared" si="108"/>
        <v>1.5</v>
      </c>
      <c r="FN12" s="19">
        <v>2</v>
      </c>
      <c r="FO12" s="68">
        <v>2</v>
      </c>
      <c r="FP12" s="95">
        <v>5</v>
      </c>
      <c r="FQ12" s="96"/>
      <c r="FR12" s="97"/>
      <c r="FS12" s="97"/>
      <c r="FT12" s="97">
        <f t="shared" si="109"/>
        <v>0</v>
      </c>
      <c r="FU12" s="21">
        <f t="shared" si="110"/>
        <v>2</v>
      </c>
      <c r="FV12" s="21" t="str">
        <f t="shared" si="111"/>
        <v>2.0</v>
      </c>
      <c r="FW12" s="13" t="str">
        <f t="shared" si="112"/>
        <v>F</v>
      </c>
      <c r="FX12" s="18">
        <f t="shared" si="113"/>
        <v>0</v>
      </c>
      <c r="FY12" s="15" t="str">
        <f t="shared" si="114"/>
        <v>0.0</v>
      </c>
      <c r="FZ12" s="19">
        <v>3</v>
      </c>
      <c r="GA12" s="68">
        <v>3</v>
      </c>
      <c r="GB12" s="42">
        <v>0</v>
      </c>
      <c r="GC12" s="99"/>
      <c r="GD12" s="30"/>
      <c r="GE12" s="30"/>
      <c r="GF12" s="30">
        <f t="shared" si="115"/>
        <v>0</v>
      </c>
      <c r="GG12" s="21">
        <f t="shared" si="116"/>
        <v>0</v>
      </c>
      <c r="GH12" s="21" t="str">
        <f t="shared" si="131"/>
        <v>0.0</v>
      </c>
      <c r="GI12" s="13" t="str">
        <f t="shared" si="117"/>
        <v>F</v>
      </c>
      <c r="GJ12" s="18">
        <f t="shared" si="118"/>
        <v>0</v>
      </c>
      <c r="GK12" s="15" t="str">
        <f t="shared" si="119"/>
        <v>0.0</v>
      </c>
      <c r="GL12" s="19">
        <v>2</v>
      </c>
      <c r="GM12" s="68">
        <v>2</v>
      </c>
      <c r="GN12" s="28">
        <v>7.7</v>
      </c>
      <c r="GO12" s="26">
        <v>6</v>
      </c>
      <c r="GP12" s="27"/>
      <c r="GQ12" s="27"/>
      <c r="GR12" s="27">
        <f t="shared" si="120"/>
        <v>6</v>
      </c>
      <c r="GS12" s="21">
        <f t="shared" si="121"/>
        <v>6.7</v>
      </c>
      <c r="GT12" s="21" t="str">
        <f t="shared" si="122"/>
        <v>6.7</v>
      </c>
      <c r="GU12" s="13" t="str">
        <f t="shared" si="123"/>
        <v>C+</v>
      </c>
      <c r="GV12" s="18">
        <f t="shared" si="124"/>
        <v>2.5</v>
      </c>
      <c r="GW12" s="15" t="str">
        <f t="shared" si="125"/>
        <v>2.5</v>
      </c>
      <c r="GX12" s="19">
        <v>2</v>
      </c>
      <c r="GY12" s="68">
        <v>2</v>
      </c>
      <c r="GZ12" s="69">
        <f t="shared" si="126"/>
        <v>18</v>
      </c>
      <c r="HA12" s="22">
        <f t="shared" si="127"/>
        <v>4.5861111111111112</v>
      </c>
      <c r="HB12" s="24" t="str">
        <f t="shared" si="128"/>
        <v>4.59</v>
      </c>
      <c r="HC12" s="22">
        <f t="shared" si="129"/>
        <v>1.4444444444444444</v>
      </c>
      <c r="HD12" s="24" t="str">
        <f t="shared" si="130"/>
        <v>1.44</v>
      </c>
    </row>
    <row r="13" spans="1:212" s="4" customFormat="1" ht="28.5">
      <c r="A13" s="2">
        <v>12</v>
      </c>
      <c r="B13" s="5" t="s">
        <v>454</v>
      </c>
      <c r="C13" s="6" t="s">
        <v>479</v>
      </c>
      <c r="D13" s="7" t="s">
        <v>363</v>
      </c>
      <c r="E13" s="8" t="s">
        <v>9</v>
      </c>
      <c r="G13" s="10" t="s">
        <v>548</v>
      </c>
      <c r="H13" s="36" t="s">
        <v>89</v>
      </c>
      <c r="I13" s="36" t="s">
        <v>451</v>
      </c>
      <c r="J13" s="138">
        <v>8</v>
      </c>
      <c r="K13" s="21" t="str">
        <f t="shared" si="57"/>
        <v>8.0</v>
      </c>
      <c r="L13" s="13" t="str">
        <f t="shared" si="132"/>
        <v>B+</v>
      </c>
      <c r="M13" s="14">
        <f t="shared" si="133"/>
        <v>3.5</v>
      </c>
      <c r="N13" s="15" t="str">
        <f t="shared" si="58"/>
        <v>3.5</v>
      </c>
      <c r="O13" s="19">
        <v>2</v>
      </c>
      <c r="P13" s="12">
        <v>5</v>
      </c>
      <c r="Q13" s="21" t="str">
        <f t="shared" si="59"/>
        <v>5.0</v>
      </c>
      <c r="R13" s="13" t="str">
        <f t="shared" si="134"/>
        <v>D+</v>
      </c>
      <c r="S13" s="14">
        <f t="shared" si="135"/>
        <v>1.5</v>
      </c>
      <c r="T13" s="15" t="str">
        <f t="shared" si="60"/>
        <v>1.5</v>
      </c>
      <c r="U13" s="19">
        <v>3</v>
      </c>
      <c r="V13" s="28">
        <v>7.8</v>
      </c>
      <c r="W13" s="26">
        <v>8</v>
      </c>
      <c r="X13" s="27"/>
      <c r="Y13" s="82"/>
      <c r="Z13" s="82">
        <f t="shared" si="61"/>
        <v>8</v>
      </c>
      <c r="AA13" s="21">
        <f t="shared" si="62"/>
        <v>7.9</v>
      </c>
      <c r="AB13" s="21" t="str">
        <f t="shared" si="63"/>
        <v>7.9</v>
      </c>
      <c r="AC13" s="13" t="str">
        <f t="shared" si="4"/>
        <v>B</v>
      </c>
      <c r="AD13" s="18">
        <f t="shared" si="136"/>
        <v>3</v>
      </c>
      <c r="AE13" s="15" t="str">
        <f t="shared" si="64"/>
        <v>3.0</v>
      </c>
      <c r="AF13" s="19">
        <v>4</v>
      </c>
      <c r="AG13" s="68">
        <v>4</v>
      </c>
      <c r="AH13" s="28">
        <v>6.3</v>
      </c>
      <c r="AI13" s="26">
        <v>9</v>
      </c>
      <c r="AJ13" s="27"/>
      <c r="AK13" s="82"/>
      <c r="AL13" s="82">
        <f t="shared" si="65"/>
        <v>9</v>
      </c>
      <c r="AM13" s="21">
        <f t="shared" si="66"/>
        <v>7.9</v>
      </c>
      <c r="AN13" s="21" t="str">
        <f t="shared" si="67"/>
        <v>7.9</v>
      </c>
      <c r="AO13" s="13" t="str">
        <f t="shared" si="6"/>
        <v>B</v>
      </c>
      <c r="AP13" s="18">
        <f t="shared" si="7"/>
        <v>3</v>
      </c>
      <c r="AQ13" s="15" t="str">
        <f t="shared" si="68"/>
        <v>3.0</v>
      </c>
      <c r="AR13" s="19">
        <v>2</v>
      </c>
      <c r="AS13" s="68">
        <v>2</v>
      </c>
      <c r="AT13" s="28">
        <v>6.8</v>
      </c>
      <c r="AU13" s="26">
        <v>7</v>
      </c>
      <c r="AV13" s="27"/>
      <c r="AW13" s="82"/>
      <c r="AX13" s="27">
        <f t="shared" si="69"/>
        <v>7</v>
      </c>
      <c r="AY13" s="21">
        <f t="shared" si="70"/>
        <v>6.9</v>
      </c>
      <c r="AZ13" s="21" t="str">
        <f t="shared" si="71"/>
        <v>6.9</v>
      </c>
      <c r="BA13" s="13" t="str">
        <f t="shared" si="8"/>
        <v>C+</v>
      </c>
      <c r="BB13" s="18">
        <f t="shared" si="9"/>
        <v>2.5</v>
      </c>
      <c r="BC13" s="15" t="str">
        <f t="shared" si="72"/>
        <v>2.5</v>
      </c>
      <c r="BD13" s="19">
        <v>3</v>
      </c>
      <c r="BE13" s="68">
        <v>3</v>
      </c>
      <c r="BF13" s="28">
        <v>6.3</v>
      </c>
      <c r="BG13" s="26">
        <v>6</v>
      </c>
      <c r="BH13" s="27"/>
      <c r="BI13" s="82"/>
      <c r="BJ13" s="82">
        <f t="shared" si="73"/>
        <v>6</v>
      </c>
      <c r="BK13" s="21">
        <f t="shared" si="74"/>
        <v>6.1</v>
      </c>
      <c r="BL13" s="21" t="str">
        <f t="shared" si="75"/>
        <v>6.1</v>
      </c>
      <c r="BM13" s="13" t="str">
        <f t="shared" si="10"/>
        <v>C</v>
      </c>
      <c r="BN13" s="18">
        <f t="shared" si="11"/>
        <v>2</v>
      </c>
      <c r="BO13" s="15" t="str">
        <f t="shared" si="76"/>
        <v>2.0</v>
      </c>
      <c r="BP13" s="19">
        <v>2</v>
      </c>
      <c r="BQ13" s="68">
        <v>2</v>
      </c>
      <c r="BR13" s="28">
        <v>6.1</v>
      </c>
      <c r="BS13" s="26">
        <v>6</v>
      </c>
      <c r="BT13" s="27"/>
      <c r="BU13" s="82"/>
      <c r="BV13" s="27">
        <f t="shared" si="77"/>
        <v>6</v>
      </c>
      <c r="BW13" s="21">
        <f t="shared" si="78"/>
        <v>6</v>
      </c>
      <c r="BX13" s="21" t="str">
        <f t="shared" si="79"/>
        <v>6.0</v>
      </c>
      <c r="BY13" s="13" t="str">
        <f t="shared" si="12"/>
        <v>C</v>
      </c>
      <c r="BZ13" s="18">
        <f t="shared" si="13"/>
        <v>2</v>
      </c>
      <c r="CA13" s="15" t="str">
        <f t="shared" si="80"/>
        <v>2.0</v>
      </c>
      <c r="CB13" s="19">
        <v>3</v>
      </c>
      <c r="CC13" s="68">
        <v>3</v>
      </c>
      <c r="CD13" s="28">
        <v>6.7</v>
      </c>
      <c r="CE13" s="26">
        <v>5</v>
      </c>
      <c r="CF13" s="27"/>
      <c r="CG13" s="82"/>
      <c r="CH13" s="82">
        <f t="shared" si="81"/>
        <v>5</v>
      </c>
      <c r="CI13" s="21">
        <f t="shared" si="82"/>
        <v>5.7</v>
      </c>
      <c r="CJ13" s="21" t="str">
        <f t="shared" si="83"/>
        <v>5.7</v>
      </c>
      <c r="CK13" s="13" t="str">
        <f t="shared" si="14"/>
        <v>C</v>
      </c>
      <c r="CL13" s="18">
        <f t="shared" si="15"/>
        <v>2</v>
      </c>
      <c r="CM13" s="15" t="str">
        <f t="shared" si="84"/>
        <v>2.0</v>
      </c>
      <c r="CN13" s="19">
        <v>3</v>
      </c>
      <c r="CO13" s="68">
        <v>3</v>
      </c>
      <c r="CP13" s="69">
        <f t="shared" si="85"/>
        <v>17</v>
      </c>
      <c r="CQ13" s="22">
        <f t="shared" si="16"/>
        <v>6.7882352941176478</v>
      </c>
      <c r="CR13" s="24" t="str">
        <f t="shared" si="86"/>
        <v>6.79</v>
      </c>
      <c r="CS13" s="22">
        <f t="shared" si="17"/>
        <v>2.4411764705882355</v>
      </c>
      <c r="CT13" s="24" t="str">
        <f t="shared" si="87"/>
        <v>2.44</v>
      </c>
      <c r="CU13" s="77" t="str">
        <f t="shared" si="88"/>
        <v>Lên lớp</v>
      </c>
      <c r="CV13" s="77">
        <f t="shared" si="18"/>
        <v>17</v>
      </c>
      <c r="CW13" s="22">
        <f t="shared" si="89"/>
        <v>6.7882352941176478</v>
      </c>
      <c r="CX13" s="77" t="str">
        <f t="shared" si="90"/>
        <v>6.79</v>
      </c>
      <c r="CY13" s="22">
        <f t="shared" si="91"/>
        <v>2.4411764705882355</v>
      </c>
      <c r="CZ13" s="77" t="str">
        <f t="shared" si="92"/>
        <v>2.44</v>
      </c>
      <c r="DA13" s="28">
        <v>8</v>
      </c>
      <c r="DB13" s="26">
        <v>4</v>
      </c>
      <c r="DC13" s="27">
        <v>8</v>
      </c>
      <c r="DD13" s="27"/>
      <c r="DE13" s="27">
        <f t="shared" si="93"/>
        <v>8</v>
      </c>
      <c r="DF13" s="21">
        <f t="shared" si="19"/>
        <v>8</v>
      </c>
      <c r="DG13" s="21" t="str">
        <f t="shared" si="20"/>
        <v>8.0</v>
      </c>
      <c r="DH13" s="13" t="str">
        <f t="shared" si="21"/>
        <v>B+</v>
      </c>
      <c r="DI13" s="18">
        <f t="shared" si="22"/>
        <v>3.5</v>
      </c>
      <c r="DJ13" s="15" t="str">
        <f t="shared" si="23"/>
        <v>3.5</v>
      </c>
      <c r="DK13" s="19">
        <v>1.5</v>
      </c>
      <c r="DL13" s="68">
        <v>1.5</v>
      </c>
      <c r="DM13" s="28">
        <v>6.6</v>
      </c>
      <c r="DN13" s="26">
        <v>7</v>
      </c>
      <c r="DO13" s="27"/>
      <c r="DP13" s="82"/>
      <c r="DQ13" s="82">
        <f t="shared" si="94"/>
        <v>7</v>
      </c>
      <c r="DR13" s="21">
        <f t="shared" si="24"/>
        <v>6.8</v>
      </c>
      <c r="DS13" s="21" t="str">
        <f t="shared" si="25"/>
        <v>6.8</v>
      </c>
      <c r="DT13" s="13" t="str">
        <f t="shared" si="26"/>
        <v>C+</v>
      </c>
      <c r="DU13" s="18">
        <f t="shared" si="27"/>
        <v>2.5</v>
      </c>
      <c r="DV13" s="15" t="str">
        <f t="shared" si="28"/>
        <v>2.5</v>
      </c>
      <c r="DW13" s="19">
        <v>1.5</v>
      </c>
      <c r="DX13" s="68">
        <v>1.5</v>
      </c>
      <c r="DY13" s="21">
        <f t="shared" si="95"/>
        <v>7.4</v>
      </c>
      <c r="DZ13" s="21" t="str">
        <f t="shared" si="29"/>
        <v>7.4</v>
      </c>
      <c r="EA13" s="13" t="str">
        <f t="shared" si="30"/>
        <v>B</v>
      </c>
      <c r="EB13" s="18">
        <f t="shared" si="31"/>
        <v>3</v>
      </c>
      <c r="EC13" s="18" t="str">
        <f t="shared" si="32"/>
        <v>3.0</v>
      </c>
      <c r="ED13" s="19">
        <v>3</v>
      </c>
      <c r="EE13" s="152">
        <v>3</v>
      </c>
      <c r="EF13" s="20">
        <v>7.2</v>
      </c>
      <c r="EG13" s="20">
        <v>5.5</v>
      </c>
      <c r="EH13" s="27"/>
      <c r="EI13" s="82"/>
      <c r="EJ13" s="82">
        <f t="shared" si="96"/>
        <v>5.5</v>
      </c>
      <c r="EK13" s="21">
        <f t="shared" si="33"/>
        <v>6.2</v>
      </c>
      <c r="EL13" s="21" t="str">
        <f t="shared" si="34"/>
        <v>6.2</v>
      </c>
      <c r="EM13" s="13" t="str">
        <f t="shared" si="35"/>
        <v>C</v>
      </c>
      <c r="EN13" s="18">
        <f t="shared" si="36"/>
        <v>2</v>
      </c>
      <c r="EO13" s="15" t="str">
        <f t="shared" si="37"/>
        <v>2.0</v>
      </c>
      <c r="EP13" s="19">
        <v>3</v>
      </c>
      <c r="EQ13" s="68">
        <v>3</v>
      </c>
      <c r="ER13" s="70">
        <v>6.6</v>
      </c>
      <c r="ES13" s="16">
        <v>7</v>
      </c>
      <c r="ET13" s="17"/>
      <c r="EU13" s="82"/>
      <c r="EV13" s="82">
        <f t="shared" si="97"/>
        <v>7</v>
      </c>
      <c r="EW13" s="21">
        <f t="shared" si="98"/>
        <v>6.8</v>
      </c>
      <c r="EX13" s="21" t="str">
        <f t="shared" si="99"/>
        <v>6.8</v>
      </c>
      <c r="EY13" s="13" t="str">
        <f t="shared" si="100"/>
        <v>C+</v>
      </c>
      <c r="EZ13" s="18">
        <f t="shared" si="101"/>
        <v>2.5</v>
      </c>
      <c r="FA13" s="15" t="str">
        <f t="shared" si="102"/>
        <v>2.5</v>
      </c>
      <c r="FB13" s="19">
        <v>3</v>
      </c>
      <c r="FC13" s="68">
        <v>3</v>
      </c>
      <c r="FD13" s="28">
        <v>6.3</v>
      </c>
      <c r="FE13" s="26">
        <v>6</v>
      </c>
      <c r="FF13" s="27"/>
      <c r="FG13" s="27"/>
      <c r="FH13" s="27">
        <f t="shared" si="103"/>
        <v>6</v>
      </c>
      <c r="FI13" s="21">
        <f t="shared" si="104"/>
        <v>6.1</v>
      </c>
      <c r="FJ13" s="21" t="str">
        <f t="shared" si="105"/>
        <v>6.1</v>
      </c>
      <c r="FK13" s="13" t="str">
        <f t="shared" si="106"/>
        <v>C</v>
      </c>
      <c r="FL13" s="18">
        <f t="shared" si="107"/>
        <v>2</v>
      </c>
      <c r="FM13" s="15" t="str">
        <f t="shared" si="108"/>
        <v>2.0</v>
      </c>
      <c r="FN13" s="19">
        <v>2</v>
      </c>
      <c r="FO13" s="68">
        <v>2</v>
      </c>
      <c r="FP13" s="28">
        <v>7.6</v>
      </c>
      <c r="FQ13" s="26">
        <v>5</v>
      </c>
      <c r="FR13" s="27"/>
      <c r="FS13" s="27"/>
      <c r="FT13" s="27">
        <f t="shared" si="109"/>
        <v>5</v>
      </c>
      <c r="FU13" s="21">
        <f t="shared" si="110"/>
        <v>6</v>
      </c>
      <c r="FV13" s="21" t="str">
        <f t="shared" si="111"/>
        <v>6.0</v>
      </c>
      <c r="FW13" s="13" t="str">
        <f t="shared" si="112"/>
        <v>C</v>
      </c>
      <c r="FX13" s="18">
        <f t="shared" si="113"/>
        <v>2</v>
      </c>
      <c r="FY13" s="15" t="str">
        <f t="shared" si="114"/>
        <v>2.0</v>
      </c>
      <c r="FZ13" s="19">
        <v>3</v>
      </c>
      <c r="GA13" s="68">
        <v>3</v>
      </c>
      <c r="GB13" s="28">
        <v>5.4</v>
      </c>
      <c r="GC13" s="26">
        <v>6</v>
      </c>
      <c r="GD13" s="27"/>
      <c r="GE13" s="82"/>
      <c r="GF13" s="82">
        <f t="shared" si="115"/>
        <v>6</v>
      </c>
      <c r="GG13" s="21">
        <f t="shared" si="116"/>
        <v>5.8</v>
      </c>
      <c r="GH13" s="21" t="str">
        <f t="shared" si="131"/>
        <v>5.8</v>
      </c>
      <c r="GI13" s="13" t="str">
        <f t="shared" si="117"/>
        <v>C</v>
      </c>
      <c r="GJ13" s="18">
        <f t="shared" si="118"/>
        <v>2</v>
      </c>
      <c r="GK13" s="15" t="str">
        <f t="shared" si="119"/>
        <v>2.0</v>
      </c>
      <c r="GL13" s="19">
        <v>2</v>
      </c>
      <c r="GM13" s="68">
        <v>2</v>
      </c>
      <c r="GN13" s="28">
        <v>8.3000000000000007</v>
      </c>
      <c r="GO13" s="26">
        <v>7</v>
      </c>
      <c r="GP13" s="27"/>
      <c r="GQ13" s="27"/>
      <c r="GR13" s="27">
        <f t="shared" si="120"/>
        <v>7</v>
      </c>
      <c r="GS13" s="21">
        <f t="shared" si="121"/>
        <v>7.5</v>
      </c>
      <c r="GT13" s="21" t="str">
        <f t="shared" si="122"/>
        <v>7.5</v>
      </c>
      <c r="GU13" s="13" t="str">
        <f t="shared" si="123"/>
        <v>B</v>
      </c>
      <c r="GV13" s="18">
        <f t="shared" si="124"/>
        <v>3</v>
      </c>
      <c r="GW13" s="15" t="str">
        <f t="shared" si="125"/>
        <v>3.0</v>
      </c>
      <c r="GX13" s="19">
        <v>2</v>
      </c>
      <c r="GY13" s="68">
        <v>2</v>
      </c>
      <c r="GZ13" s="69">
        <f t="shared" si="126"/>
        <v>18</v>
      </c>
      <c r="HA13" s="22">
        <f t="shared" si="127"/>
        <v>6.5555555555555554</v>
      </c>
      <c r="HB13" s="24" t="str">
        <f t="shared" si="128"/>
        <v>6.56</v>
      </c>
      <c r="HC13" s="22">
        <f t="shared" si="129"/>
        <v>2.3611111111111112</v>
      </c>
      <c r="HD13" s="24" t="str">
        <f t="shared" si="130"/>
        <v>2.36</v>
      </c>
    </row>
    <row r="14" spans="1:212" s="4" customFormat="1" ht="28.5">
      <c r="A14" s="2">
        <v>13</v>
      </c>
      <c r="B14" s="5" t="s">
        <v>454</v>
      </c>
      <c r="C14" s="6" t="s">
        <v>480</v>
      </c>
      <c r="D14" s="7" t="s">
        <v>481</v>
      </c>
      <c r="E14" s="8" t="s">
        <v>99</v>
      </c>
      <c r="G14" s="10" t="s">
        <v>536</v>
      </c>
      <c r="H14" s="36" t="s">
        <v>89</v>
      </c>
      <c r="I14" s="36" t="s">
        <v>316</v>
      </c>
      <c r="J14" s="138">
        <v>7.5</v>
      </c>
      <c r="K14" s="21" t="str">
        <f t="shared" si="57"/>
        <v>7.5</v>
      </c>
      <c r="L14" s="13" t="str">
        <f t="shared" si="132"/>
        <v>B</v>
      </c>
      <c r="M14" s="14">
        <f t="shared" si="133"/>
        <v>3</v>
      </c>
      <c r="N14" s="15" t="str">
        <f t="shared" si="58"/>
        <v>3.0</v>
      </c>
      <c r="O14" s="19">
        <v>2</v>
      </c>
      <c r="P14" s="12">
        <v>7</v>
      </c>
      <c r="Q14" s="21" t="str">
        <f t="shared" si="59"/>
        <v>7.0</v>
      </c>
      <c r="R14" s="13" t="str">
        <f t="shared" si="134"/>
        <v>B</v>
      </c>
      <c r="S14" s="14">
        <f t="shared" si="135"/>
        <v>3</v>
      </c>
      <c r="T14" s="15" t="str">
        <f t="shared" si="60"/>
        <v>3.0</v>
      </c>
      <c r="U14" s="19">
        <v>3</v>
      </c>
      <c r="V14" s="28">
        <v>8.3000000000000007</v>
      </c>
      <c r="W14" s="26">
        <v>7</v>
      </c>
      <c r="X14" s="27"/>
      <c r="Y14" s="82"/>
      <c r="Z14" s="82">
        <f t="shared" si="61"/>
        <v>7</v>
      </c>
      <c r="AA14" s="21">
        <f t="shared" si="62"/>
        <v>7.5</v>
      </c>
      <c r="AB14" s="21" t="str">
        <f t="shared" si="63"/>
        <v>7.5</v>
      </c>
      <c r="AC14" s="13" t="str">
        <f t="shared" si="4"/>
        <v>B</v>
      </c>
      <c r="AD14" s="18">
        <f t="shared" si="136"/>
        <v>3</v>
      </c>
      <c r="AE14" s="15" t="str">
        <f t="shared" si="64"/>
        <v>3.0</v>
      </c>
      <c r="AF14" s="19">
        <v>4</v>
      </c>
      <c r="AG14" s="68">
        <v>4</v>
      </c>
      <c r="AH14" s="28">
        <v>7</v>
      </c>
      <c r="AI14" s="26">
        <v>7</v>
      </c>
      <c r="AJ14" s="27"/>
      <c r="AK14" s="82"/>
      <c r="AL14" s="82">
        <f t="shared" si="65"/>
        <v>7</v>
      </c>
      <c r="AM14" s="21">
        <f t="shared" si="66"/>
        <v>7</v>
      </c>
      <c r="AN14" s="21" t="str">
        <f t="shared" si="67"/>
        <v>7.0</v>
      </c>
      <c r="AO14" s="13" t="str">
        <f t="shared" si="6"/>
        <v>B</v>
      </c>
      <c r="AP14" s="18">
        <f t="shared" si="7"/>
        <v>3</v>
      </c>
      <c r="AQ14" s="15" t="str">
        <f t="shared" si="68"/>
        <v>3.0</v>
      </c>
      <c r="AR14" s="19">
        <v>2</v>
      </c>
      <c r="AS14" s="68">
        <v>2</v>
      </c>
      <c r="AT14" s="28">
        <v>6</v>
      </c>
      <c r="AU14" s="26">
        <v>5</v>
      </c>
      <c r="AV14" s="27"/>
      <c r="AW14" s="82"/>
      <c r="AX14" s="27">
        <f t="shared" si="69"/>
        <v>5</v>
      </c>
      <c r="AY14" s="21">
        <f t="shared" si="70"/>
        <v>5.4</v>
      </c>
      <c r="AZ14" s="21" t="str">
        <f t="shared" si="71"/>
        <v>5.4</v>
      </c>
      <c r="BA14" s="13" t="str">
        <f t="shared" si="8"/>
        <v>D+</v>
      </c>
      <c r="BB14" s="18">
        <f t="shared" si="9"/>
        <v>1.5</v>
      </c>
      <c r="BC14" s="15" t="str">
        <f t="shared" si="72"/>
        <v>1.5</v>
      </c>
      <c r="BD14" s="19">
        <v>3</v>
      </c>
      <c r="BE14" s="68">
        <v>3</v>
      </c>
      <c r="BF14" s="28">
        <v>6.3</v>
      </c>
      <c r="BG14" s="26">
        <v>6</v>
      </c>
      <c r="BH14" s="27"/>
      <c r="BI14" s="82"/>
      <c r="BJ14" s="82">
        <f t="shared" si="73"/>
        <v>6</v>
      </c>
      <c r="BK14" s="21">
        <f t="shared" si="74"/>
        <v>6.1</v>
      </c>
      <c r="BL14" s="21" t="str">
        <f t="shared" si="75"/>
        <v>6.1</v>
      </c>
      <c r="BM14" s="13" t="str">
        <f t="shared" si="10"/>
        <v>C</v>
      </c>
      <c r="BN14" s="18">
        <f t="shared" si="11"/>
        <v>2</v>
      </c>
      <c r="BO14" s="15" t="str">
        <f t="shared" si="76"/>
        <v>2.0</v>
      </c>
      <c r="BP14" s="19">
        <v>2</v>
      </c>
      <c r="BQ14" s="68">
        <v>2</v>
      </c>
      <c r="BR14" s="28">
        <v>6.7</v>
      </c>
      <c r="BS14" s="26">
        <v>5</v>
      </c>
      <c r="BT14" s="27"/>
      <c r="BU14" s="82"/>
      <c r="BV14" s="27">
        <f t="shared" si="77"/>
        <v>5</v>
      </c>
      <c r="BW14" s="21">
        <f t="shared" si="78"/>
        <v>5.7</v>
      </c>
      <c r="BX14" s="21" t="str">
        <f t="shared" si="79"/>
        <v>5.7</v>
      </c>
      <c r="BY14" s="13" t="str">
        <f t="shared" si="12"/>
        <v>C</v>
      </c>
      <c r="BZ14" s="18">
        <f t="shared" si="13"/>
        <v>2</v>
      </c>
      <c r="CA14" s="15" t="str">
        <f t="shared" si="80"/>
        <v>2.0</v>
      </c>
      <c r="CB14" s="19">
        <v>3</v>
      </c>
      <c r="CC14" s="68">
        <v>3</v>
      </c>
      <c r="CD14" s="28">
        <v>7.3</v>
      </c>
      <c r="CE14" s="26">
        <v>6</v>
      </c>
      <c r="CF14" s="27"/>
      <c r="CG14" s="82"/>
      <c r="CH14" s="82">
        <f t="shared" si="81"/>
        <v>6</v>
      </c>
      <c r="CI14" s="21">
        <f t="shared" si="82"/>
        <v>6.5</v>
      </c>
      <c r="CJ14" s="21" t="str">
        <f t="shared" si="83"/>
        <v>6.5</v>
      </c>
      <c r="CK14" s="13" t="str">
        <f t="shared" si="14"/>
        <v>C+</v>
      </c>
      <c r="CL14" s="18">
        <f t="shared" si="15"/>
        <v>2.5</v>
      </c>
      <c r="CM14" s="15" t="str">
        <f t="shared" si="84"/>
        <v>2.5</v>
      </c>
      <c r="CN14" s="19">
        <v>3</v>
      </c>
      <c r="CO14" s="68">
        <v>3</v>
      </c>
      <c r="CP14" s="69">
        <f t="shared" si="85"/>
        <v>17</v>
      </c>
      <c r="CQ14" s="22">
        <f t="shared" si="16"/>
        <v>6.4117647058823533</v>
      </c>
      <c r="CR14" s="24" t="str">
        <f t="shared" si="86"/>
        <v>6.41</v>
      </c>
      <c r="CS14" s="22">
        <f t="shared" si="17"/>
        <v>2.3529411764705883</v>
      </c>
      <c r="CT14" s="24" t="str">
        <f t="shared" si="87"/>
        <v>2.35</v>
      </c>
      <c r="CU14" s="77" t="str">
        <f t="shared" si="88"/>
        <v>Lên lớp</v>
      </c>
      <c r="CV14" s="77">
        <f t="shared" si="18"/>
        <v>17</v>
      </c>
      <c r="CW14" s="22">
        <f t="shared" si="89"/>
        <v>6.4117647058823533</v>
      </c>
      <c r="CX14" s="77" t="str">
        <f t="shared" si="90"/>
        <v>6.41</v>
      </c>
      <c r="CY14" s="22">
        <f t="shared" si="91"/>
        <v>2.3529411764705883</v>
      </c>
      <c r="CZ14" s="77" t="str">
        <f t="shared" si="92"/>
        <v>2.35</v>
      </c>
      <c r="DA14" s="28">
        <v>6.8</v>
      </c>
      <c r="DB14" s="26">
        <v>3</v>
      </c>
      <c r="DC14" s="27">
        <v>8</v>
      </c>
      <c r="DD14" s="27"/>
      <c r="DE14" s="27">
        <f t="shared" si="93"/>
        <v>8</v>
      </c>
      <c r="DF14" s="21">
        <f t="shared" si="19"/>
        <v>7.5</v>
      </c>
      <c r="DG14" s="21" t="str">
        <f t="shared" si="20"/>
        <v>7.5</v>
      </c>
      <c r="DH14" s="13" t="str">
        <f t="shared" si="21"/>
        <v>B</v>
      </c>
      <c r="DI14" s="18">
        <f t="shared" si="22"/>
        <v>3</v>
      </c>
      <c r="DJ14" s="15" t="str">
        <f t="shared" si="23"/>
        <v>3.0</v>
      </c>
      <c r="DK14" s="19">
        <v>1.5</v>
      </c>
      <c r="DL14" s="68">
        <v>1.5</v>
      </c>
      <c r="DM14" s="28">
        <v>7</v>
      </c>
      <c r="DN14" s="26">
        <v>7</v>
      </c>
      <c r="DO14" s="27"/>
      <c r="DP14" s="82"/>
      <c r="DQ14" s="82">
        <f t="shared" si="94"/>
        <v>7</v>
      </c>
      <c r="DR14" s="21">
        <f t="shared" si="24"/>
        <v>7</v>
      </c>
      <c r="DS14" s="21" t="str">
        <f t="shared" si="25"/>
        <v>7.0</v>
      </c>
      <c r="DT14" s="13" t="str">
        <f t="shared" si="26"/>
        <v>B</v>
      </c>
      <c r="DU14" s="18">
        <f t="shared" si="27"/>
        <v>3</v>
      </c>
      <c r="DV14" s="15" t="str">
        <f t="shared" si="28"/>
        <v>3.0</v>
      </c>
      <c r="DW14" s="19">
        <v>1.5</v>
      </c>
      <c r="DX14" s="68">
        <v>1.5</v>
      </c>
      <c r="DY14" s="21">
        <f t="shared" si="95"/>
        <v>7.25</v>
      </c>
      <c r="DZ14" s="21" t="str">
        <f t="shared" si="29"/>
        <v>7.3</v>
      </c>
      <c r="EA14" s="13" t="str">
        <f t="shared" si="30"/>
        <v>B</v>
      </c>
      <c r="EB14" s="18">
        <f t="shared" si="31"/>
        <v>3</v>
      </c>
      <c r="EC14" s="18" t="str">
        <f t="shared" si="32"/>
        <v>3.0</v>
      </c>
      <c r="ED14" s="19">
        <v>3</v>
      </c>
      <c r="EE14" s="152">
        <v>3</v>
      </c>
      <c r="EF14" s="20">
        <v>5.5</v>
      </c>
      <c r="EG14" s="20">
        <v>5</v>
      </c>
      <c r="EH14" s="27"/>
      <c r="EI14" s="82"/>
      <c r="EJ14" s="82">
        <f t="shared" si="96"/>
        <v>5</v>
      </c>
      <c r="EK14" s="21">
        <f t="shared" si="33"/>
        <v>5.2</v>
      </c>
      <c r="EL14" s="21" t="str">
        <f t="shared" si="34"/>
        <v>5.2</v>
      </c>
      <c r="EM14" s="13" t="str">
        <f t="shared" si="35"/>
        <v>D+</v>
      </c>
      <c r="EN14" s="18">
        <f t="shared" si="36"/>
        <v>1.5</v>
      </c>
      <c r="EO14" s="15" t="str">
        <f t="shared" si="37"/>
        <v>1.5</v>
      </c>
      <c r="EP14" s="19">
        <v>3</v>
      </c>
      <c r="EQ14" s="68">
        <v>3</v>
      </c>
      <c r="ER14" s="70">
        <v>7.3</v>
      </c>
      <c r="ES14" s="16">
        <v>5</v>
      </c>
      <c r="ET14" s="17"/>
      <c r="EU14" s="82"/>
      <c r="EV14" s="82">
        <f t="shared" si="97"/>
        <v>5</v>
      </c>
      <c r="EW14" s="21">
        <f t="shared" si="98"/>
        <v>5.9</v>
      </c>
      <c r="EX14" s="21" t="str">
        <f t="shared" si="99"/>
        <v>5.9</v>
      </c>
      <c r="EY14" s="13" t="str">
        <f t="shared" si="100"/>
        <v>C</v>
      </c>
      <c r="EZ14" s="18">
        <f t="shared" si="101"/>
        <v>2</v>
      </c>
      <c r="FA14" s="15" t="str">
        <f t="shared" si="102"/>
        <v>2.0</v>
      </c>
      <c r="FB14" s="19">
        <v>3</v>
      </c>
      <c r="FC14" s="68">
        <v>3</v>
      </c>
      <c r="FD14" s="28">
        <v>8</v>
      </c>
      <c r="FE14" s="26">
        <v>7</v>
      </c>
      <c r="FF14" s="27"/>
      <c r="FG14" s="27"/>
      <c r="FH14" s="27">
        <f t="shared" si="103"/>
        <v>7</v>
      </c>
      <c r="FI14" s="21">
        <f t="shared" si="104"/>
        <v>7.4</v>
      </c>
      <c r="FJ14" s="21" t="str">
        <f t="shared" si="105"/>
        <v>7.4</v>
      </c>
      <c r="FK14" s="13" t="str">
        <f t="shared" si="106"/>
        <v>B</v>
      </c>
      <c r="FL14" s="18">
        <f t="shared" si="107"/>
        <v>3</v>
      </c>
      <c r="FM14" s="15" t="str">
        <f t="shared" si="108"/>
        <v>3.0</v>
      </c>
      <c r="FN14" s="19">
        <v>2</v>
      </c>
      <c r="FO14" s="68">
        <v>2</v>
      </c>
      <c r="FP14" s="28">
        <v>7.7</v>
      </c>
      <c r="FQ14" s="26">
        <v>6</v>
      </c>
      <c r="FR14" s="27"/>
      <c r="FS14" s="27"/>
      <c r="FT14" s="27">
        <f t="shared" si="109"/>
        <v>6</v>
      </c>
      <c r="FU14" s="21">
        <f t="shared" si="110"/>
        <v>6.7</v>
      </c>
      <c r="FV14" s="21" t="str">
        <f t="shared" si="111"/>
        <v>6.7</v>
      </c>
      <c r="FW14" s="13" t="str">
        <f t="shared" si="112"/>
        <v>C+</v>
      </c>
      <c r="FX14" s="18">
        <f t="shared" si="113"/>
        <v>2.5</v>
      </c>
      <c r="FY14" s="15" t="str">
        <f t="shared" si="114"/>
        <v>2.5</v>
      </c>
      <c r="FZ14" s="19">
        <v>3</v>
      </c>
      <c r="GA14" s="68">
        <v>3</v>
      </c>
      <c r="GB14" s="28">
        <v>7.4</v>
      </c>
      <c r="GC14" s="26">
        <v>7</v>
      </c>
      <c r="GD14" s="27"/>
      <c r="GE14" s="82"/>
      <c r="GF14" s="82">
        <f t="shared" si="115"/>
        <v>7</v>
      </c>
      <c r="GG14" s="21">
        <f t="shared" si="116"/>
        <v>7.2</v>
      </c>
      <c r="GH14" s="21" t="str">
        <f t="shared" si="131"/>
        <v>7.2</v>
      </c>
      <c r="GI14" s="13" t="str">
        <f t="shared" si="117"/>
        <v>B</v>
      </c>
      <c r="GJ14" s="18">
        <f t="shared" si="118"/>
        <v>3</v>
      </c>
      <c r="GK14" s="15" t="str">
        <f t="shared" si="119"/>
        <v>3.0</v>
      </c>
      <c r="GL14" s="19">
        <v>2</v>
      </c>
      <c r="GM14" s="68">
        <v>2</v>
      </c>
      <c r="GN14" s="28">
        <v>9</v>
      </c>
      <c r="GO14" s="26">
        <v>7</v>
      </c>
      <c r="GP14" s="27"/>
      <c r="GQ14" s="27"/>
      <c r="GR14" s="27">
        <f t="shared" si="120"/>
        <v>7</v>
      </c>
      <c r="GS14" s="21">
        <f t="shared" si="121"/>
        <v>7.8</v>
      </c>
      <c r="GT14" s="21" t="str">
        <f t="shared" si="122"/>
        <v>7.8</v>
      </c>
      <c r="GU14" s="13" t="str">
        <f t="shared" si="123"/>
        <v>B</v>
      </c>
      <c r="GV14" s="18">
        <f t="shared" si="124"/>
        <v>3</v>
      </c>
      <c r="GW14" s="15" t="str">
        <f t="shared" si="125"/>
        <v>3.0</v>
      </c>
      <c r="GX14" s="19">
        <v>2</v>
      </c>
      <c r="GY14" s="68">
        <v>2</v>
      </c>
      <c r="GZ14" s="69">
        <f t="shared" si="126"/>
        <v>18</v>
      </c>
      <c r="HA14" s="22">
        <f t="shared" si="127"/>
        <v>6.6638888888888896</v>
      </c>
      <c r="HB14" s="24" t="str">
        <f t="shared" si="128"/>
        <v>6.66</v>
      </c>
      <c r="HC14" s="22">
        <f t="shared" si="129"/>
        <v>2.5</v>
      </c>
      <c r="HD14" s="24" t="str">
        <f t="shared" si="130"/>
        <v>2.50</v>
      </c>
    </row>
    <row r="15" spans="1:212" s="4" customFormat="1" ht="28.5">
      <c r="A15" s="2">
        <v>14</v>
      </c>
      <c r="B15" s="5" t="s">
        <v>454</v>
      </c>
      <c r="C15" s="6" t="s">
        <v>482</v>
      </c>
      <c r="D15" s="7" t="s">
        <v>483</v>
      </c>
      <c r="E15" s="8" t="s">
        <v>484</v>
      </c>
      <c r="G15" s="10" t="s">
        <v>297</v>
      </c>
      <c r="H15" s="36" t="s">
        <v>89</v>
      </c>
      <c r="I15" s="36" t="s">
        <v>200</v>
      </c>
      <c r="J15" s="138"/>
      <c r="K15" s="21" t="str">
        <f t="shared" si="57"/>
        <v>0.0</v>
      </c>
      <c r="L15" s="13" t="str">
        <f t="shared" si="132"/>
        <v>F</v>
      </c>
      <c r="M15" s="14">
        <f t="shared" si="133"/>
        <v>0</v>
      </c>
      <c r="N15" s="15" t="str">
        <f t="shared" si="58"/>
        <v>0.0</v>
      </c>
      <c r="O15" s="19">
        <v>2</v>
      </c>
      <c r="P15" s="12">
        <v>6</v>
      </c>
      <c r="Q15" s="21" t="str">
        <f t="shared" si="59"/>
        <v>6.0</v>
      </c>
      <c r="R15" s="13" t="str">
        <f t="shared" si="134"/>
        <v>C</v>
      </c>
      <c r="S15" s="14">
        <f t="shared" si="135"/>
        <v>2</v>
      </c>
      <c r="T15" s="15" t="str">
        <f t="shared" si="60"/>
        <v>2.0</v>
      </c>
      <c r="U15" s="19">
        <v>3</v>
      </c>
      <c r="V15" s="28">
        <v>5.3</v>
      </c>
      <c r="W15" s="26">
        <v>6</v>
      </c>
      <c r="X15" s="27"/>
      <c r="Y15" s="82"/>
      <c r="Z15" s="82">
        <f t="shared" si="61"/>
        <v>6</v>
      </c>
      <c r="AA15" s="21">
        <f t="shared" si="62"/>
        <v>5.7</v>
      </c>
      <c r="AB15" s="21" t="str">
        <f t="shared" si="63"/>
        <v>5.7</v>
      </c>
      <c r="AC15" s="13" t="str">
        <f t="shared" si="4"/>
        <v>C</v>
      </c>
      <c r="AD15" s="18">
        <f t="shared" si="136"/>
        <v>2</v>
      </c>
      <c r="AE15" s="15" t="str">
        <f t="shared" si="64"/>
        <v>2.0</v>
      </c>
      <c r="AF15" s="19">
        <v>4</v>
      </c>
      <c r="AG15" s="68">
        <v>4</v>
      </c>
      <c r="AH15" s="28">
        <v>7.7</v>
      </c>
      <c r="AI15" s="26">
        <v>8</v>
      </c>
      <c r="AJ15" s="27"/>
      <c r="AK15" s="82"/>
      <c r="AL15" s="82">
        <f t="shared" si="65"/>
        <v>8</v>
      </c>
      <c r="AM15" s="21">
        <f t="shared" si="66"/>
        <v>7.9</v>
      </c>
      <c r="AN15" s="21" t="str">
        <f t="shared" si="67"/>
        <v>7.9</v>
      </c>
      <c r="AO15" s="13" t="str">
        <f t="shared" si="6"/>
        <v>B</v>
      </c>
      <c r="AP15" s="18">
        <f t="shared" si="7"/>
        <v>3</v>
      </c>
      <c r="AQ15" s="15" t="str">
        <f t="shared" si="68"/>
        <v>3.0</v>
      </c>
      <c r="AR15" s="19">
        <v>2</v>
      </c>
      <c r="AS15" s="68">
        <v>2</v>
      </c>
      <c r="AT15" s="146">
        <v>6</v>
      </c>
      <c r="AU15" s="147">
        <v>5</v>
      </c>
      <c r="AV15" s="148"/>
      <c r="AW15" s="148"/>
      <c r="AX15" s="27">
        <f t="shared" si="69"/>
        <v>5</v>
      </c>
      <c r="AY15" s="21">
        <f t="shared" si="70"/>
        <v>5.4</v>
      </c>
      <c r="AZ15" s="21" t="str">
        <f t="shared" si="71"/>
        <v>5.4</v>
      </c>
      <c r="BA15" s="13" t="str">
        <f t="shared" si="8"/>
        <v>D+</v>
      </c>
      <c r="BB15" s="18">
        <f t="shared" si="9"/>
        <v>1.5</v>
      </c>
      <c r="BC15" s="15" t="str">
        <f t="shared" si="72"/>
        <v>1.5</v>
      </c>
      <c r="BD15" s="19">
        <v>3</v>
      </c>
      <c r="BE15" s="68">
        <v>3</v>
      </c>
      <c r="BF15" s="42">
        <v>1.4</v>
      </c>
      <c r="BG15" s="99"/>
      <c r="BH15" s="30"/>
      <c r="BI15" s="30"/>
      <c r="BJ15" s="82">
        <f t="shared" si="73"/>
        <v>0</v>
      </c>
      <c r="BK15" s="21">
        <f t="shared" si="74"/>
        <v>0.6</v>
      </c>
      <c r="BL15" s="21" t="str">
        <f t="shared" si="75"/>
        <v>0.6</v>
      </c>
      <c r="BM15" s="13" t="str">
        <f t="shared" si="10"/>
        <v>F</v>
      </c>
      <c r="BN15" s="18">
        <f t="shared" si="11"/>
        <v>0</v>
      </c>
      <c r="BO15" s="15" t="str">
        <f t="shared" si="76"/>
        <v>0.0</v>
      </c>
      <c r="BP15" s="19">
        <v>2</v>
      </c>
      <c r="BQ15" s="68"/>
      <c r="BR15" s="100">
        <v>6.6</v>
      </c>
      <c r="BS15" s="101">
        <v>4</v>
      </c>
      <c r="BT15" s="102">
        <v>5</v>
      </c>
      <c r="BU15" s="102"/>
      <c r="BV15" s="27">
        <f t="shared" si="77"/>
        <v>5</v>
      </c>
      <c r="BW15" s="21">
        <f t="shared" si="78"/>
        <v>5.6</v>
      </c>
      <c r="BX15" s="21" t="str">
        <f t="shared" si="79"/>
        <v>5.6</v>
      </c>
      <c r="BY15" s="13" t="str">
        <f t="shared" si="12"/>
        <v>C</v>
      </c>
      <c r="BZ15" s="18">
        <f t="shared" si="13"/>
        <v>2</v>
      </c>
      <c r="CA15" s="15" t="str">
        <f t="shared" si="80"/>
        <v>2.0</v>
      </c>
      <c r="CB15" s="19">
        <v>3</v>
      </c>
      <c r="CC15" s="68">
        <v>3</v>
      </c>
      <c r="CD15" s="28">
        <v>6.7</v>
      </c>
      <c r="CE15" s="26">
        <v>6</v>
      </c>
      <c r="CF15" s="27"/>
      <c r="CG15" s="82"/>
      <c r="CH15" s="82">
        <f t="shared" si="81"/>
        <v>6</v>
      </c>
      <c r="CI15" s="21">
        <f t="shared" si="82"/>
        <v>6.3</v>
      </c>
      <c r="CJ15" s="21" t="str">
        <f t="shared" si="83"/>
        <v>6.3</v>
      </c>
      <c r="CK15" s="13" t="str">
        <f t="shared" si="14"/>
        <v>C</v>
      </c>
      <c r="CL15" s="18">
        <f t="shared" si="15"/>
        <v>2</v>
      </c>
      <c r="CM15" s="15" t="str">
        <f t="shared" si="84"/>
        <v>2.0</v>
      </c>
      <c r="CN15" s="19">
        <v>3</v>
      </c>
      <c r="CO15" s="68">
        <v>3</v>
      </c>
      <c r="CP15" s="69">
        <f t="shared" si="85"/>
        <v>17</v>
      </c>
      <c r="CQ15" s="22">
        <f t="shared" si="16"/>
        <v>5.3941176470588248</v>
      </c>
      <c r="CR15" s="24" t="str">
        <f t="shared" si="86"/>
        <v>5.39</v>
      </c>
      <c r="CS15" s="22">
        <f t="shared" si="17"/>
        <v>1.7941176470588236</v>
      </c>
      <c r="CT15" s="24" t="str">
        <f t="shared" si="87"/>
        <v>1.79</v>
      </c>
      <c r="CU15" s="77" t="str">
        <f t="shared" si="88"/>
        <v>Lên lớp</v>
      </c>
      <c r="CV15" s="77">
        <f t="shared" si="18"/>
        <v>15</v>
      </c>
      <c r="CW15" s="22">
        <f t="shared" si="89"/>
        <v>6.0333333333333332</v>
      </c>
      <c r="CX15" s="77" t="str">
        <f t="shared" si="90"/>
        <v>6.03</v>
      </c>
      <c r="CY15" s="22">
        <f t="shared" si="91"/>
        <v>2.0333333333333332</v>
      </c>
      <c r="CZ15" s="77" t="str">
        <f t="shared" si="92"/>
        <v>2.03</v>
      </c>
      <c r="DA15" s="42"/>
      <c r="DB15" s="99"/>
      <c r="DC15" s="30"/>
      <c r="DD15" s="30"/>
      <c r="DE15" s="30">
        <f t="shared" si="93"/>
        <v>0</v>
      </c>
      <c r="DF15" s="21">
        <f t="shared" si="19"/>
        <v>0</v>
      </c>
      <c r="DG15" s="21" t="str">
        <f t="shared" si="20"/>
        <v>0.0</v>
      </c>
      <c r="DH15" s="13" t="str">
        <f t="shared" si="21"/>
        <v>F</v>
      </c>
      <c r="DI15" s="18">
        <f t="shared" si="22"/>
        <v>0</v>
      </c>
      <c r="DJ15" s="15" t="str">
        <f t="shared" si="23"/>
        <v>0.0</v>
      </c>
      <c r="DK15" s="19">
        <v>1.5</v>
      </c>
      <c r="DL15" s="68">
        <v>1.5</v>
      </c>
      <c r="DM15" s="28">
        <v>5.6</v>
      </c>
      <c r="DN15" s="26">
        <v>9</v>
      </c>
      <c r="DO15" s="27"/>
      <c r="DP15" s="82"/>
      <c r="DQ15" s="82">
        <f t="shared" si="94"/>
        <v>9</v>
      </c>
      <c r="DR15" s="21">
        <f t="shared" si="24"/>
        <v>7.6</v>
      </c>
      <c r="DS15" s="21" t="str">
        <f t="shared" si="25"/>
        <v>7.6</v>
      </c>
      <c r="DT15" s="13" t="str">
        <f t="shared" si="26"/>
        <v>B</v>
      </c>
      <c r="DU15" s="18">
        <f t="shared" si="27"/>
        <v>3</v>
      </c>
      <c r="DV15" s="15" t="str">
        <f t="shared" si="28"/>
        <v>3.0</v>
      </c>
      <c r="DW15" s="19">
        <v>1.5</v>
      </c>
      <c r="DX15" s="68">
        <v>1.5</v>
      </c>
      <c r="DY15" s="21">
        <f t="shared" si="95"/>
        <v>3.8</v>
      </c>
      <c r="DZ15" s="21" t="str">
        <f t="shared" si="29"/>
        <v>3.8</v>
      </c>
      <c r="EA15" s="13" t="str">
        <f t="shared" si="30"/>
        <v>F</v>
      </c>
      <c r="EB15" s="18">
        <f t="shared" si="31"/>
        <v>0</v>
      </c>
      <c r="EC15" s="18" t="str">
        <f t="shared" si="32"/>
        <v>0.0</v>
      </c>
      <c r="ED15" s="19">
        <v>3</v>
      </c>
      <c r="EE15" s="152">
        <v>3</v>
      </c>
      <c r="EF15" s="20">
        <v>6.7</v>
      </c>
      <c r="EG15" s="20">
        <v>6.5</v>
      </c>
      <c r="EH15" s="27"/>
      <c r="EI15" s="82"/>
      <c r="EJ15" s="82">
        <f t="shared" si="96"/>
        <v>6.5</v>
      </c>
      <c r="EK15" s="21">
        <f t="shared" si="33"/>
        <v>6.6</v>
      </c>
      <c r="EL15" s="21" t="str">
        <f t="shared" si="34"/>
        <v>6.6</v>
      </c>
      <c r="EM15" s="13" t="str">
        <f t="shared" si="35"/>
        <v>C+</v>
      </c>
      <c r="EN15" s="18">
        <f t="shared" si="36"/>
        <v>2.5</v>
      </c>
      <c r="EO15" s="15" t="str">
        <f t="shared" si="37"/>
        <v>2.5</v>
      </c>
      <c r="EP15" s="19">
        <v>3</v>
      </c>
      <c r="EQ15" s="68">
        <v>3</v>
      </c>
      <c r="ER15" s="70">
        <v>5</v>
      </c>
      <c r="ES15" s="16">
        <v>5</v>
      </c>
      <c r="ET15" s="17"/>
      <c r="EU15" s="82"/>
      <c r="EV15" s="82">
        <f t="shared" si="97"/>
        <v>5</v>
      </c>
      <c r="EW15" s="21">
        <f t="shared" si="98"/>
        <v>5</v>
      </c>
      <c r="EX15" s="21" t="str">
        <f t="shared" si="99"/>
        <v>5.0</v>
      </c>
      <c r="EY15" s="13" t="str">
        <f t="shared" si="100"/>
        <v>D+</v>
      </c>
      <c r="EZ15" s="18">
        <f t="shared" si="101"/>
        <v>1.5</v>
      </c>
      <c r="FA15" s="15" t="str">
        <f t="shared" si="102"/>
        <v>1.5</v>
      </c>
      <c r="FB15" s="19">
        <v>3</v>
      </c>
      <c r="FC15" s="68">
        <v>3</v>
      </c>
      <c r="FD15" s="28">
        <v>5</v>
      </c>
      <c r="FE15" s="26">
        <v>5</v>
      </c>
      <c r="FF15" s="27"/>
      <c r="FG15" s="27"/>
      <c r="FH15" s="27">
        <f t="shared" si="103"/>
        <v>5</v>
      </c>
      <c r="FI15" s="21">
        <f t="shared" si="104"/>
        <v>5</v>
      </c>
      <c r="FJ15" s="21" t="str">
        <f t="shared" si="105"/>
        <v>5.0</v>
      </c>
      <c r="FK15" s="13" t="str">
        <f t="shared" si="106"/>
        <v>D+</v>
      </c>
      <c r="FL15" s="18">
        <f t="shared" si="107"/>
        <v>1.5</v>
      </c>
      <c r="FM15" s="15" t="str">
        <f t="shared" si="108"/>
        <v>1.5</v>
      </c>
      <c r="FN15" s="19">
        <v>2</v>
      </c>
      <c r="FO15" s="68">
        <v>2</v>
      </c>
      <c r="FP15" s="42">
        <v>0</v>
      </c>
      <c r="FQ15" s="99"/>
      <c r="FR15" s="30"/>
      <c r="FS15" s="30"/>
      <c r="FT15" s="30">
        <f t="shared" si="109"/>
        <v>0</v>
      </c>
      <c r="FU15" s="21">
        <f t="shared" si="110"/>
        <v>0</v>
      </c>
      <c r="FV15" s="21" t="str">
        <f t="shared" si="111"/>
        <v>0.0</v>
      </c>
      <c r="FW15" s="13" t="str">
        <f t="shared" si="112"/>
        <v>F</v>
      </c>
      <c r="FX15" s="18">
        <f t="shared" si="113"/>
        <v>0</v>
      </c>
      <c r="FY15" s="15" t="str">
        <f t="shared" si="114"/>
        <v>0.0</v>
      </c>
      <c r="FZ15" s="19">
        <v>3</v>
      </c>
      <c r="GA15" s="68">
        <v>3</v>
      </c>
      <c r="GB15" s="42">
        <v>1</v>
      </c>
      <c r="GC15" s="99"/>
      <c r="GD15" s="30"/>
      <c r="GE15" s="30"/>
      <c r="GF15" s="30">
        <f t="shared" si="115"/>
        <v>0</v>
      </c>
      <c r="GG15" s="21">
        <f t="shared" si="116"/>
        <v>0.4</v>
      </c>
      <c r="GH15" s="21" t="str">
        <f t="shared" si="131"/>
        <v>0.4</v>
      </c>
      <c r="GI15" s="13" t="str">
        <f t="shared" si="117"/>
        <v>F</v>
      </c>
      <c r="GJ15" s="18">
        <f t="shared" si="118"/>
        <v>0</v>
      </c>
      <c r="GK15" s="15" t="str">
        <f t="shared" si="119"/>
        <v>0.0</v>
      </c>
      <c r="GL15" s="19">
        <v>2</v>
      </c>
      <c r="GM15" s="68">
        <v>2</v>
      </c>
      <c r="GN15" s="28">
        <v>7.7</v>
      </c>
      <c r="GO15" s="26">
        <v>9</v>
      </c>
      <c r="GP15" s="27"/>
      <c r="GQ15" s="27"/>
      <c r="GR15" s="27">
        <f t="shared" si="120"/>
        <v>9</v>
      </c>
      <c r="GS15" s="21">
        <f t="shared" si="121"/>
        <v>8.5</v>
      </c>
      <c r="GT15" s="21" t="str">
        <f t="shared" si="122"/>
        <v>8.5</v>
      </c>
      <c r="GU15" s="13" t="str">
        <f t="shared" si="123"/>
        <v>A</v>
      </c>
      <c r="GV15" s="18">
        <f t="shared" si="124"/>
        <v>4</v>
      </c>
      <c r="GW15" s="15" t="str">
        <f t="shared" si="125"/>
        <v>4.0</v>
      </c>
      <c r="GX15" s="19">
        <v>2</v>
      </c>
      <c r="GY15" s="68">
        <v>2</v>
      </c>
      <c r="GZ15" s="69">
        <f t="shared" si="126"/>
        <v>18</v>
      </c>
      <c r="HA15" s="22">
        <f t="shared" si="127"/>
        <v>4.1111111111111107</v>
      </c>
      <c r="HB15" s="24" t="str">
        <f t="shared" si="128"/>
        <v>4.11</v>
      </c>
      <c r="HC15" s="22">
        <f t="shared" si="129"/>
        <v>1.5277777777777777</v>
      </c>
      <c r="HD15" s="24" t="str">
        <f t="shared" si="130"/>
        <v>1.53</v>
      </c>
    </row>
    <row r="16" spans="1:212" s="4" customFormat="1" ht="28.5">
      <c r="A16" s="2">
        <v>15</v>
      </c>
      <c r="B16" s="5" t="s">
        <v>454</v>
      </c>
      <c r="C16" s="6" t="s">
        <v>485</v>
      </c>
      <c r="D16" s="7" t="s">
        <v>363</v>
      </c>
      <c r="E16" s="8" t="s">
        <v>72</v>
      </c>
      <c r="G16" s="10" t="s">
        <v>306</v>
      </c>
      <c r="H16" s="36" t="s">
        <v>89</v>
      </c>
      <c r="I16" s="36" t="s">
        <v>313</v>
      </c>
      <c r="J16" s="138">
        <v>9</v>
      </c>
      <c r="K16" s="21" t="str">
        <f t="shared" si="57"/>
        <v>9.0</v>
      </c>
      <c r="L16" s="13" t="str">
        <f t="shared" si="132"/>
        <v>A</v>
      </c>
      <c r="M16" s="14">
        <f t="shared" si="133"/>
        <v>4</v>
      </c>
      <c r="N16" s="15" t="str">
        <f t="shared" si="58"/>
        <v>4.0</v>
      </c>
      <c r="O16" s="19">
        <v>2</v>
      </c>
      <c r="P16" s="12">
        <v>6</v>
      </c>
      <c r="Q16" s="21" t="str">
        <f t="shared" si="59"/>
        <v>6.0</v>
      </c>
      <c r="R16" s="13" t="str">
        <f t="shared" si="134"/>
        <v>C</v>
      </c>
      <c r="S16" s="14">
        <f t="shared" si="135"/>
        <v>2</v>
      </c>
      <c r="T16" s="15" t="str">
        <f t="shared" si="60"/>
        <v>2.0</v>
      </c>
      <c r="U16" s="19">
        <v>3</v>
      </c>
      <c r="V16" s="28">
        <v>7.5</v>
      </c>
      <c r="W16" s="26">
        <v>5</v>
      </c>
      <c r="X16" s="27"/>
      <c r="Y16" s="82"/>
      <c r="Z16" s="82">
        <f t="shared" si="61"/>
        <v>5</v>
      </c>
      <c r="AA16" s="21">
        <f t="shared" si="62"/>
        <v>6</v>
      </c>
      <c r="AB16" s="21" t="str">
        <f t="shared" si="63"/>
        <v>6.0</v>
      </c>
      <c r="AC16" s="13" t="str">
        <f t="shared" si="4"/>
        <v>C</v>
      </c>
      <c r="AD16" s="18">
        <f t="shared" si="136"/>
        <v>2</v>
      </c>
      <c r="AE16" s="15" t="str">
        <f t="shared" si="64"/>
        <v>2.0</v>
      </c>
      <c r="AF16" s="19">
        <v>4</v>
      </c>
      <c r="AG16" s="68">
        <v>4</v>
      </c>
      <c r="AH16" s="28">
        <v>7</v>
      </c>
      <c r="AI16" s="26">
        <v>9</v>
      </c>
      <c r="AJ16" s="27"/>
      <c r="AK16" s="82"/>
      <c r="AL16" s="82">
        <f t="shared" si="65"/>
        <v>9</v>
      </c>
      <c r="AM16" s="21">
        <f t="shared" si="66"/>
        <v>8.1999999999999993</v>
      </c>
      <c r="AN16" s="21" t="str">
        <f t="shared" si="67"/>
        <v>8.2</v>
      </c>
      <c r="AO16" s="13" t="str">
        <f t="shared" si="6"/>
        <v>B+</v>
      </c>
      <c r="AP16" s="18">
        <f t="shared" si="7"/>
        <v>3.5</v>
      </c>
      <c r="AQ16" s="15" t="str">
        <f t="shared" si="68"/>
        <v>3.5</v>
      </c>
      <c r="AR16" s="19">
        <v>2</v>
      </c>
      <c r="AS16" s="68">
        <v>2</v>
      </c>
      <c r="AT16" s="28">
        <v>6.6</v>
      </c>
      <c r="AU16" s="26">
        <v>7</v>
      </c>
      <c r="AV16" s="27"/>
      <c r="AW16" s="82"/>
      <c r="AX16" s="27">
        <f t="shared" si="69"/>
        <v>7</v>
      </c>
      <c r="AY16" s="21">
        <f t="shared" si="70"/>
        <v>6.8</v>
      </c>
      <c r="AZ16" s="21" t="str">
        <f t="shared" si="71"/>
        <v>6.8</v>
      </c>
      <c r="BA16" s="13" t="str">
        <f t="shared" si="8"/>
        <v>C+</v>
      </c>
      <c r="BB16" s="18">
        <f t="shared" si="9"/>
        <v>2.5</v>
      </c>
      <c r="BC16" s="15" t="str">
        <f t="shared" si="72"/>
        <v>2.5</v>
      </c>
      <c r="BD16" s="19">
        <v>3</v>
      </c>
      <c r="BE16" s="68">
        <v>3</v>
      </c>
      <c r="BF16" s="28">
        <v>5.0999999999999996</v>
      </c>
      <c r="BG16" s="26">
        <v>6</v>
      </c>
      <c r="BH16" s="27"/>
      <c r="BI16" s="82"/>
      <c r="BJ16" s="82">
        <f t="shared" si="73"/>
        <v>6</v>
      </c>
      <c r="BK16" s="21">
        <f t="shared" si="74"/>
        <v>5.6</v>
      </c>
      <c r="BL16" s="21" t="str">
        <f t="shared" si="75"/>
        <v>5.6</v>
      </c>
      <c r="BM16" s="13" t="str">
        <f t="shared" si="10"/>
        <v>C</v>
      </c>
      <c r="BN16" s="18">
        <f t="shared" si="11"/>
        <v>2</v>
      </c>
      <c r="BO16" s="15" t="str">
        <f t="shared" si="76"/>
        <v>2.0</v>
      </c>
      <c r="BP16" s="19">
        <v>2</v>
      </c>
      <c r="BQ16" s="68">
        <v>2</v>
      </c>
      <c r="BR16" s="28">
        <v>6.4</v>
      </c>
      <c r="BS16" s="26">
        <v>5</v>
      </c>
      <c r="BT16" s="27"/>
      <c r="BU16" s="82"/>
      <c r="BV16" s="27">
        <f t="shared" si="77"/>
        <v>5</v>
      </c>
      <c r="BW16" s="21">
        <f t="shared" si="78"/>
        <v>5.6</v>
      </c>
      <c r="BX16" s="21" t="str">
        <f t="shared" si="79"/>
        <v>5.6</v>
      </c>
      <c r="BY16" s="13" t="str">
        <f t="shared" si="12"/>
        <v>C</v>
      </c>
      <c r="BZ16" s="18">
        <f t="shared" si="13"/>
        <v>2</v>
      </c>
      <c r="CA16" s="15" t="str">
        <f t="shared" si="80"/>
        <v>2.0</v>
      </c>
      <c r="CB16" s="19">
        <v>3</v>
      </c>
      <c r="CC16" s="68">
        <v>3</v>
      </c>
      <c r="CD16" s="28">
        <v>8</v>
      </c>
      <c r="CE16" s="26">
        <v>7</v>
      </c>
      <c r="CF16" s="27"/>
      <c r="CG16" s="82"/>
      <c r="CH16" s="82">
        <f t="shared" si="81"/>
        <v>7</v>
      </c>
      <c r="CI16" s="21">
        <f t="shared" si="82"/>
        <v>7.4</v>
      </c>
      <c r="CJ16" s="21" t="str">
        <f t="shared" si="83"/>
        <v>7.4</v>
      </c>
      <c r="CK16" s="13" t="str">
        <f t="shared" si="14"/>
        <v>B</v>
      </c>
      <c r="CL16" s="18">
        <f t="shared" si="15"/>
        <v>3</v>
      </c>
      <c r="CM16" s="15" t="str">
        <f t="shared" si="84"/>
        <v>3.0</v>
      </c>
      <c r="CN16" s="19">
        <v>3</v>
      </c>
      <c r="CO16" s="68">
        <v>3</v>
      </c>
      <c r="CP16" s="69">
        <f t="shared" si="85"/>
        <v>17</v>
      </c>
      <c r="CQ16" s="22">
        <f t="shared" si="16"/>
        <v>6.5294117647058822</v>
      </c>
      <c r="CR16" s="24" t="str">
        <f t="shared" si="86"/>
        <v>6.53</v>
      </c>
      <c r="CS16" s="22">
        <f t="shared" si="17"/>
        <v>2.4411764705882355</v>
      </c>
      <c r="CT16" s="24" t="str">
        <f t="shared" si="87"/>
        <v>2.44</v>
      </c>
      <c r="CU16" s="77" t="str">
        <f t="shared" si="88"/>
        <v>Lên lớp</v>
      </c>
      <c r="CV16" s="77">
        <f t="shared" si="18"/>
        <v>17</v>
      </c>
      <c r="CW16" s="22">
        <f t="shared" si="89"/>
        <v>6.5294117647058822</v>
      </c>
      <c r="CX16" s="77" t="str">
        <f t="shared" si="90"/>
        <v>6.53</v>
      </c>
      <c r="CY16" s="22">
        <f t="shared" si="91"/>
        <v>2.4411764705882355</v>
      </c>
      <c r="CZ16" s="77" t="str">
        <f t="shared" si="92"/>
        <v>2.44</v>
      </c>
      <c r="DA16" s="28">
        <v>6.8</v>
      </c>
      <c r="DB16" s="26">
        <v>5</v>
      </c>
      <c r="DC16" s="27"/>
      <c r="DD16" s="82"/>
      <c r="DE16" s="82">
        <f t="shared" si="93"/>
        <v>5</v>
      </c>
      <c r="DF16" s="21">
        <f t="shared" si="19"/>
        <v>5.7</v>
      </c>
      <c r="DG16" s="21" t="str">
        <f t="shared" si="20"/>
        <v>5.7</v>
      </c>
      <c r="DH16" s="13" t="str">
        <f t="shared" si="21"/>
        <v>C</v>
      </c>
      <c r="DI16" s="18">
        <f t="shared" si="22"/>
        <v>2</v>
      </c>
      <c r="DJ16" s="15" t="str">
        <f t="shared" si="23"/>
        <v>2.0</v>
      </c>
      <c r="DK16" s="19">
        <v>1.5</v>
      </c>
      <c r="DL16" s="68">
        <v>1.5</v>
      </c>
      <c r="DM16" s="28">
        <v>7.2</v>
      </c>
      <c r="DN16" s="26">
        <v>6</v>
      </c>
      <c r="DO16" s="27"/>
      <c r="DP16" s="82"/>
      <c r="DQ16" s="82">
        <f t="shared" si="94"/>
        <v>6</v>
      </c>
      <c r="DR16" s="21">
        <f t="shared" si="24"/>
        <v>6.5</v>
      </c>
      <c r="DS16" s="21" t="str">
        <f t="shared" si="25"/>
        <v>6.5</v>
      </c>
      <c r="DT16" s="13" t="str">
        <f t="shared" si="26"/>
        <v>C+</v>
      </c>
      <c r="DU16" s="18">
        <f t="shared" si="27"/>
        <v>2.5</v>
      </c>
      <c r="DV16" s="15" t="str">
        <f t="shared" si="28"/>
        <v>2.5</v>
      </c>
      <c r="DW16" s="19">
        <v>1.5</v>
      </c>
      <c r="DX16" s="68">
        <v>1.5</v>
      </c>
      <c r="DY16" s="21">
        <f t="shared" si="95"/>
        <v>6.1</v>
      </c>
      <c r="DZ16" s="21" t="str">
        <f t="shared" si="29"/>
        <v>6.1</v>
      </c>
      <c r="EA16" s="13" t="str">
        <f t="shared" si="30"/>
        <v>C</v>
      </c>
      <c r="EB16" s="18">
        <f t="shared" si="31"/>
        <v>2</v>
      </c>
      <c r="EC16" s="18" t="str">
        <f t="shared" si="32"/>
        <v>2.0</v>
      </c>
      <c r="ED16" s="19">
        <v>3</v>
      </c>
      <c r="EE16" s="152">
        <v>3</v>
      </c>
      <c r="EF16" s="28">
        <v>6.2</v>
      </c>
      <c r="EG16" s="28">
        <v>3</v>
      </c>
      <c r="EH16" s="28">
        <v>2</v>
      </c>
      <c r="EI16" s="27">
        <v>6</v>
      </c>
      <c r="EJ16" s="27">
        <f t="shared" si="96"/>
        <v>6</v>
      </c>
      <c r="EK16" s="21">
        <f t="shared" si="33"/>
        <v>6.1</v>
      </c>
      <c r="EL16" s="21" t="str">
        <f t="shared" si="34"/>
        <v>6.1</v>
      </c>
      <c r="EM16" s="13" t="str">
        <f t="shared" si="35"/>
        <v>C</v>
      </c>
      <c r="EN16" s="18">
        <f t="shared" si="36"/>
        <v>2</v>
      </c>
      <c r="EO16" s="15" t="str">
        <f t="shared" si="37"/>
        <v>2.0</v>
      </c>
      <c r="EP16" s="19">
        <v>3</v>
      </c>
      <c r="EQ16" s="68">
        <v>3</v>
      </c>
      <c r="ER16" s="70">
        <v>6.9</v>
      </c>
      <c r="ES16" s="16">
        <v>7</v>
      </c>
      <c r="ET16" s="17"/>
      <c r="EU16" s="82"/>
      <c r="EV16" s="82">
        <f t="shared" si="97"/>
        <v>7</v>
      </c>
      <c r="EW16" s="21">
        <f t="shared" si="98"/>
        <v>7</v>
      </c>
      <c r="EX16" s="21" t="str">
        <f t="shared" si="99"/>
        <v>7.0</v>
      </c>
      <c r="EY16" s="13" t="str">
        <f t="shared" si="100"/>
        <v>B</v>
      </c>
      <c r="EZ16" s="18">
        <f t="shared" si="101"/>
        <v>3</v>
      </c>
      <c r="FA16" s="15" t="str">
        <f t="shared" si="102"/>
        <v>3.0</v>
      </c>
      <c r="FB16" s="19">
        <v>3</v>
      </c>
      <c r="FC16" s="68">
        <v>3</v>
      </c>
      <c r="FD16" s="28">
        <v>7</v>
      </c>
      <c r="FE16" s="26">
        <v>7</v>
      </c>
      <c r="FF16" s="27"/>
      <c r="FG16" s="27"/>
      <c r="FH16" s="27">
        <f t="shared" si="103"/>
        <v>7</v>
      </c>
      <c r="FI16" s="21">
        <f t="shared" si="104"/>
        <v>7</v>
      </c>
      <c r="FJ16" s="21" t="str">
        <f t="shared" si="105"/>
        <v>7.0</v>
      </c>
      <c r="FK16" s="13" t="str">
        <f t="shared" si="106"/>
        <v>B</v>
      </c>
      <c r="FL16" s="18">
        <f t="shared" si="107"/>
        <v>3</v>
      </c>
      <c r="FM16" s="15" t="str">
        <f t="shared" si="108"/>
        <v>3.0</v>
      </c>
      <c r="FN16" s="19">
        <v>2</v>
      </c>
      <c r="FO16" s="68">
        <v>2</v>
      </c>
      <c r="FP16" s="28">
        <v>7.6</v>
      </c>
      <c r="FQ16" s="26">
        <v>7</v>
      </c>
      <c r="FR16" s="27"/>
      <c r="FS16" s="27"/>
      <c r="FT16" s="27">
        <f t="shared" si="109"/>
        <v>7</v>
      </c>
      <c r="FU16" s="21">
        <f t="shared" si="110"/>
        <v>7.2</v>
      </c>
      <c r="FV16" s="21" t="str">
        <f t="shared" si="111"/>
        <v>7.2</v>
      </c>
      <c r="FW16" s="13" t="str">
        <f t="shared" si="112"/>
        <v>B</v>
      </c>
      <c r="FX16" s="18">
        <f t="shared" si="113"/>
        <v>3</v>
      </c>
      <c r="FY16" s="15" t="str">
        <f t="shared" si="114"/>
        <v>3.0</v>
      </c>
      <c r="FZ16" s="19">
        <v>3</v>
      </c>
      <c r="GA16" s="68">
        <v>3</v>
      </c>
      <c r="GB16" s="28">
        <v>8.4</v>
      </c>
      <c r="GC16" s="26">
        <v>8</v>
      </c>
      <c r="GD16" s="27"/>
      <c r="GE16" s="82"/>
      <c r="GF16" s="82">
        <f t="shared" si="115"/>
        <v>8</v>
      </c>
      <c r="GG16" s="21">
        <f t="shared" si="116"/>
        <v>8.1999999999999993</v>
      </c>
      <c r="GH16" s="21" t="str">
        <f t="shared" si="131"/>
        <v>8.2</v>
      </c>
      <c r="GI16" s="13" t="str">
        <f t="shared" si="117"/>
        <v>B+</v>
      </c>
      <c r="GJ16" s="18">
        <f t="shared" si="118"/>
        <v>3.5</v>
      </c>
      <c r="GK16" s="15" t="str">
        <f t="shared" si="119"/>
        <v>3.5</v>
      </c>
      <c r="GL16" s="19">
        <v>2</v>
      </c>
      <c r="GM16" s="68">
        <v>2</v>
      </c>
      <c r="GN16" s="28">
        <v>8.3000000000000007</v>
      </c>
      <c r="GO16" s="26">
        <v>8</v>
      </c>
      <c r="GP16" s="27"/>
      <c r="GQ16" s="27"/>
      <c r="GR16" s="27">
        <f t="shared" si="120"/>
        <v>8</v>
      </c>
      <c r="GS16" s="21">
        <f t="shared" si="121"/>
        <v>8.1</v>
      </c>
      <c r="GT16" s="21" t="str">
        <f t="shared" si="122"/>
        <v>8.1</v>
      </c>
      <c r="GU16" s="13" t="str">
        <f t="shared" si="123"/>
        <v>B+</v>
      </c>
      <c r="GV16" s="18">
        <f t="shared" si="124"/>
        <v>3.5</v>
      </c>
      <c r="GW16" s="15" t="str">
        <f t="shared" si="125"/>
        <v>3.5</v>
      </c>
      <c r="GX16" s="19">
        <v>2</v>
      </c>
      <c r="GY16" s="68">
        <v>2</v>
      </c>
      <c r="GZ16" s="69">
        <f t="shared" si="126"/>
        <v>18</v>
      </c>
      <c r="HA16" s="22">
        <f t="shared" si="127"/>
        <v>6.9888888888888898</v>
      </c>
      <c r="HB16" s="24" t="str">
        <f t="shared" si="128"/>
        <v>6.99</v>
      </c>
      <c r="HC16" s="22">
        <f t="shared" si="129"/>
        <v>2.8194444444444446</v>
      </c>
      <c r="HD16" s="24" t="str">
        <f t="shared" si="130"/>
        <v>2.82</v>
      </c>
    </row>
    <row r="17" spans="1:212" s="4" customFormat="1" ht="28.5">
      <c r="A17" s="2">
        <v>16</v>
      </c>
      <c r="B17" s="5" t="s">
        <v>454</v>
      </c>
      <c r="C17" s="6" t="s">
        <v>486</v>
      </c>
      <c r="D17" s="7" t="s">
        <v>487</v>
      </c>
      <c r="E17" s="8" t="s">
        <v>488</v>
      </c>
      <c r="G17" s="10" t="s">
        <v>549</v>
      </c>
      <c r="H17" s="36" t="s">
        <v>89</v>
      </c>
      <c r="I17" s="36" t="s">
        <v>450</v>
      </c>
      <c r="J17" s="138">
        <v>8.1</v>
      </c>
      <c r="K17" s="21" t="str">
        <f t="shared" si="57"/>
        <v>8.1</v>
      </c>
      <c r="L17" s="13" t="str">
        <f t="shared" si="132"/>
        <v>B+</v>
      </c>
      <c r="M17" s="14">
        <f t="shared" si="133"/>
        <v>3.5</v>
      </c>
      <c r="N17" s="15" t="str">
        <f t="shared" si="58"/>
        <v>3.5</v>
      </c>
      <c r="O17" s="19">
        <v>2</v>
      </c>
      <c r="P17" s="12">
        <v>6</v>
      </c>
      <c r="Q17" s="21" t="str">
        <f t="shared" si="59"/>
        <v>6.0</v>
      </c>
      <c r="R17" s="13" t="str">
        <f t="shared" si="134"/>
        <v>C</v>
      </c>
      <c r="S17" s="14">
        <f t="shared" si="135"/>
        <v>2</v>
      </c>
      <c r="T17" s="15" t="str">
        <f t="shared" si="60"/>
        <v>2.0</v>
      </c>
      <c r="U17" s="19">
        <v>3</v>
      </c>
      <c r="V17" s="28">
        <v>7.7</v>
      </c>
      <c r="W17" s="26">
        <v>7</v>
      </c>
      <c r="X17" s="27"/>
      <c r="Y17" s="82"/>
      <c r="Z17" s="82">
        <f t="shared" si="61"/>
        <v>7</v>
      </c>
      <c r="AA17" s="21">
        <f t="shared" si="62"/>
        <v>7.3</v>
      </c>
      <c r="AB17" s="21" t="str">
        <f t="shared" si="63"/>
        <v>7.3</v>
      </c>
      <c r="AC17" s="13" t="str">
        <f t="shared" si="4"/>
        <v>B</v>
      </c>
      <c r="AD17" s="18">
        <f t="shared" si="136"/>
        <v>3</v>
      </c>
      <c r="AE17" s="15" t="str">
        <f t="shared" si="64"/>
        <v>3.0</v>
      </c>
      <c r="AF17" s="19">
        <v>4</v>
      </c>
      <c r="AG17" s="68">
        <v>4</v>
      </c>
      <c r="AH17" s="28">
        <v>7</v>
      </c>
      <c r="AI17" s="26">
        <v>8</v>
      </c>
      <c r="AJ17" s="27"/>
      <c r="AK17" s="82"/>
      <c r="AL17" s="82">
        <f t="shared" si="65"/>
        <v>8</v>
      </c>
      <c r="AM17" s="21">
        <f t="shared" si="66"/>
        <v>7.6</v>
      </c>
      <c r="AN17" s="21" t="str">
        <f t="shared" si="67"/>
        <v>7.6</v>
      </c>
      <c r="AO17" s="13" t="str">
        <f t="shared" si="6"/>
        <v>B</v>
      </c>
      <c r="AP17" s="18">
        <f t="shared" si="7"/>
        <v>3</v>
      </c>
      <c r="AQ17" s="15" t="str">
        <f t="shared" si="68"/>
        <v>3.0</v>
      </c>
      <c r="AR17" s="19">
        <v>2</v>
      </c>
      <c r="AS17" s="68">
        <v>2</v>
      </c>
      <c r="AT17" s="146">
        <v>5.8</v>
      </c>
      <c r="AU17" s="147">
        <v>6</v>
      </c>
      <c r="AV17" s="148"/>
      <c r="AW17" s="148"/>
      <c r="AX17" s="27">
        <f t="shared" si="69"/>
        <v>6</v>
      </c>
      <c r="AY17" s="21">
        <f t="shared" si="70"/>
        <v>5.9</v>
      </c>
      <c r="AZ17" s="21" t="str">
        <f t="shared" si="71"/>
        <v>5.9</v>
      </c>
      <c r="BA17" s="13" t="str">
        <f t="shared" si="8"/>
        <v>C</v>
      </c>
      <c r="BB17" s="18">
        <f t="shared" si="9"/>
        <v>2</v>
      </c>
      <c r="BC17" s="15" t="str">
        <f t="shared" si="72"/>
        <v>2.0</v>
      </c>
      <c r="BD17" s="19">
        <v>3</v>
      </c>
      <c r="BE17" s="68">
        <v>3</v>
      </c>
      <c r="BF17" s="28">
        <v>5.4</v>
      </c>
      <c r="BG17" s="26">
        <v>5</v>
      </c>
      <c r="BH17" s="27"/>
      <c r="BI17" s="82"/>
      <c r="BJ17" s="82">
        <f t="shared" si="73"/>
        <v>5</v>
      </c>
      <c r="BK17" s="21">
        <f t="shared" si="74"/>
        <v>5.2</v>
      </c>
      <c r="BL17" s="21" t="str">
        <f t="shared" si="75"/>
        <v>5.2</v>
      </c>
      <c r="BM17" s="13" t="str">
        <f t="shared" si="10"/>
        <v>D+</v>
      </c>
      <c r="BN17" s="18">
        <f t="shared" si="11"/>
        <v>1.5</v>
      </c>
      <c r="BO17" s="15" t="str">
        <f t="shared" si="76"/>
        <v>1.5</v>
      </c>
      <c r="BP17" s="19">
        <v>2</v>
      </c>
      <c r="BQ17" s="68">
        <v>2</v>
      </c>
      <c r="BR17" s="100">
        <v>6.7</v>
      </c>
      <c r="BS17" s="101">
        <v>3</v>
      </c>
      <c r="BT17" s="102">
        <v>5</v>
      </c>
      <c r="BU17" s="102"/>
      <c r="BV17" s="27">
        <f t="shared" si="77"/>
        <v>5</v>
      </c>
      <c r="BW17" s="21">
        <f t="shared" si="78"/>
        <v>5.7</v>
      </c>
      <c r="BX17" s="21" t="str">
        <f t="shared" si="79"/>
        <v>5.7</v>
      </c>
      <c r="BY17" s="13" t="str">
        <f t="shared" si="12"/>
        <v>C</v>
      </c>
      <c r="BZ17" s="18">
        <f t="shared" si="13"/>
        <v>2</v>
      </c>
      <c r="CA17" s="15" t="str">
        <f t="shared" si="80"/>
        <v>2.0</v>
      </c>
      <c r="CB17" s="19">
        <v>3</v>
      </c>
      <c r="CC17" s="68">
        <v>3</v>
      </c>
      <c r="CD17" s="28">
        <v>7.2</v>
      </c>
      <c r="CE17" s="26">
        <v>6</v>
      </c>
      <c r="CF17" s="27"/>
      <c r="CG17" s="82"/>
      <c r="CH17" s="82">
        <f t="shared" si="81"/>
        <v>6</v>
      </c>
      <c r="CI17" s="21">
        <f t="shared" si="82"/>
        <v>6.5</v>
      </c>
      <c r="CJ17" s="21" t="str">
        <f t="shared" si="83"/>
        <v>6.5</v>
      </c>
      <c r="CK17" s="13" t="str">
        <f t="shared" si="14"/>
        <v>C+</v>
      </c>
      <c r="CL17" s="18">
        <f t="shared" si="15"/>
        <v>2.5</v>
      </c>
      <c r="CM17" s="15" t="str">
        <f t="shared" si="84"/>
        <v>2.5</v>
      </c>
      <c r="CN17" s="19">
        <v>3</v>
      </c>
      <c r="CO17" s="68">
        <v>3</v>
      </c>
      <c r="CP17" s="69">
        <f t="shared" si="85"/>
        <v>17</v>
      </c>
      <c r="CQ17" s="22">
        <f t="shared" si="16"/>
        <v>6.4176470588235288</v>
      </c>
      <c r="CR17" s="24" t="str">
        <f t="shared" si="86"/>
        <v>6.42</v>
      </c>
      <c r="CS17" s="22">
        <f t="shared" si="17"/>
        <v>2.3823529411764706</v>
      </c>
      <c r="CT17" s="24" t="str">
        <f t="shared" si="87"/>
        <v>2.38</v>
      </c>
      <c r="CU17" s="77" t="str">
        <f t="shared" si="88"/>
        <v>Lên lớp</v>
      </c>
      <c r="CV17" s="77">
        <f t="shared" si="18"/>
        <v>17</v>
      </c>
      <c r="CW17" s="22">
        <f t="shared" si="89"/>
        <v>6.4176470588235288</v>
      </c>
      <c r="CX17" s="77" t="str">
        <f t="shared" si="90"/>
        <v>6.42</v>
      </c>
      <c r="CY17" s="22">
        <f t="shared" si="91"/>
        <v>2.3823529411764706</v>
      </c>
      <c r="CZ17" s="77" t="str">
        <f t="shared" si="92"/>
        <v>2.38</v>
      </c>
      <c r="DA17" s="28">
        <v>7.4</v>
      </c>
      <c r="DB17" s="26">
        <v>6</v>
      </c>
      <c r="DC17" s="27"/>
      <c r="DD17" s="82"/>
      <c r="DE17" s="82">
        <f t="shared" si="93"/>
        <v>6</v>
      </c>
      <c r="DF17" s="21">
        <f t="shared" si="19"/>
        <v>6.6</v>
      </c>
      <c r="DG17" s="21" t="str">
        <f t="shared" si="20"/>
        <v>6.6</v>
      </c>
      <c r="DH17" s="13" t="str">
        <f t="shared" si="21"/>
        <v>C+</v>
      </c>
      <c r="DI17" s="18">
        <f t="shared" si="22"/>
        <v>2.5</v>
      </c>
      <c r="DJ17" s="15" t="str">
        <f t="shared" si="23"/>
        <v>2.5</v>
      </c>
      <c r="DK17" s="19">
        <v>1.5</v>
      </c>
      <c r="DL17" s="68">
        <v>1.5</v>
      </c>
      <c r="DM17" s="28">
        <v>6.6</v>
      </c>
      <c r="DN17" s="26">
        <v>9</v>
      </c>
      <c r="DO17" s="27"/>
      <c r="DP17" s="82"/>
      <c r="DQ17" s="82">
        <f t="shared" si="94"/>
        <v>9</v>
      </c>
      <c r="DR17" s="21">
        <f t="shared" si="24"/>
        <v>8</v>
      </c>
      <c r="DS17" s="21" t="str">
        <f t="shared" si="25"/>
        <v>8.0</v>
      </c>
      <c r="DT17" s="13" t="str">
        <f t="shared" si="26"/>
        <v>B+</v>
      </c>
      <c r="DU17" s="18">
        <f t="shared" si="27"/>
        <v>3.5</v>
      </c>
      <c r="DV17" s="15" t="str">
        <f t="shared" si="28"/>
        <v>3.5</v>
      </c>
      <c r="DW17" s="19">
        <v>1.5</v>
      </c>
      <c r="DX17" s="68">
        <v>1.5</v>
      </c>
      <c r="DY17" s="21">
        <f t="shared" si="95"/>
        <v>7.3</v>
      </c>
      <c r="DZ17" s="21" t="str">
        <f t="shared" si="29"/>
        <v>7.3</v>
      </c>
      <c r="EA17" s="13" t="str">
        <f t="shared" si="30"/>
        <v>B</v>
      </c>
      <c r="EB17" s="18">
        <f t="shared" si="31"/>
        <v>3</v>
      </c>
      <c r="EC17" s="18" t="str">
        <f t="shared" si="32"/>
        <v>3.0</v>
      </c>
      <c r="ED17" s="19">
        <v>3</v>
      </c>
      <c r="EE17" s="152">
        <v>3</v>
      </c>
      <c r="EF17" s="28">
        <v>5.5</v>
      </c>
      <c r="EG17" s="28">
        <v>3.5</v>
      </c>
      <c r="EH17" s="28">
        <v>5</v>
      </c>
      <c r="EI17" s="27"/>
      <c r="EJ17" s="82">
        <f t="shared" si="96"/>
        <v>5</v>
      </c>
      <c r="EK17" s="21">
        <f t="shared" si="33"/>
        <v>5.2</v>
      </c>
      <c r="EL17" s="21" t="str">
        <f t="shared" si="34"/>
        <v>5.2</v>
      </c>
      <c r="EM17" s="13" t="str">
        <f t="shared" si="35"/>
        <v>D+</v>
      </c>
      <c r="EN17" s="18">
        <f t="shared" si="36"/>
        <v>1.5</v>
      </c>
      <c r="EO17" s="15" t="str">
        <f t="shared" si="37"/>
        <v>1.5</v>
      </c>
      <c r="EP17" s="19">
        <v>3</v>
      </c>
      <c r="EQ17" s="68">
        <v>3</v>
      </c>
      <c r="ER17" s="70">
        <v>5.4</v>
      </c>
      <c r="ES17" s="16">
        <v>5</v>
      </c>
      <c r="ET17" s="17"/>
      <c r="EU17" s="82"/>
      <c r="EV17" s="82">
        <f t="shared" si="97"/>
        <v>5</v>
      </c>
      <c r="EW17" s="21">
        <f t="shared" si="98"/>
        <v>5.2</v>
      </c>
      <c r="EX17" s="21" t="str">
        <f t="shared" si="99"/>
        <v>5.2</v>
      </c>
      <c r="EY17" s="13" t="str">
        <f t="shared" si="100"/>
        <v>D+</v>
      </c>
      <c r="EZ17" s="18">
        <f t="shared" si="101"/>
        <v>1.5</v>
      </c>
      <c r="FA17" s="15" t="str">
        <f t="shared" si="102"/>
        <v>1.5</v>
      </c>
      <c r="FB17" s="19">
        <v>3</v>
      </c>
      <c r="FC17" s="68">
        <v>3</v>
      </c>
      <c r="FD17" s="100">
        <v>5.7</v>
      </c>
      <c r="FE17" s="101">
        <v>4</v>
      </c>
      <c r="FF17" s="102">
        <v>7</v>
      </c>
      <c r="FG17" s="102"/>
      <c r="FH17" s="102">
        <f t="shared" si="103"/>
        <v>7</v>
      </c>
      <c r="FI17" s="21">
        <f t="shared" si="104"/>
        <v>6.5</v>
      </c>
      <c r="FJ17" s="21" t="str">
        <f t="shared" si="105"/>
        <v>6.5</v>
      </c>
      <c r="FK17" s="13" t="str">
        <f t="shared" si="106"/>
        <v>C+</v>
      </c>
      <c r="FL17" s="18">
        <f t="shared" si="107"/>
        <v>2.5</v>
      </c>
      <c r="FM17" s="15" t="str">
        <f t="shared" si="108"/>
        <v>2.5</v>
      </c>
      <c r="FN17" s="19">
        <v>2</v>
      </c>
      <c r="FO17" s="68">
        <v>2</v>
      </c>
      <c r="FP17" s="95">
        <v>6.7</v>
      </c>
      <c r="FQ17" s="96">
        <v>1</v>
      </c>
      <c r="FR17" s="97"/>
      <c r="FS17" s="97"/>
      <c r="FT17" s="97">
        <f t="shared" si="109"/>
        <v>1</v>
      </c>
      <c r="FU17" s="21">
        <f t="shared" si="110"/>
        <v>3.3</v>
      </c>
      <c r="FV17" s="21" t="str">
        <f t="shared" si="111"/>
        <v>3.3</v>
      </c>
      <c r="FW17" s="13" t="str">
        <f t="shared" si="112"/>
        <v>F</v>
      </c>
      <c r="FX17" s="18">
        <f t="shared" si="113"/>
        <v>0</v>
      </c>
      <c r="FY17" s="15" t="str">
        <f t="shared" si="114"/>
        <v>0.0</v>
      </c>
      <c r="FZ17" s="19">
        <v>3</v>
      </c>
      <c r="GA17" s="68">
        <v>3</v>
      </c>
      <c r="GB17" s="28">
        <v>5.4</v>
      </c>
      <c r="GC17" s="26">
        <v>5</v>
      </c>
      <c r="GD17" s="27"/>
      <c r="GE17" s="82"/>
      <c r="GF17" s="82">
        <f t="shared" si="115"/>
        <v>5</v>
      </c>
      <c r="GG17" s="21">
        <f t="shared" si="116"/>
        <v>5.2</v>
      </c>
      <c r="GH17" s="21" t="str">
        <f t="shared" si="131"/>
        <v>5.2</v>
      </c>
      <c r="GI17" s="13" t="str">
        <f t="shared" si="117"/>
        <v>D+</v>
      </c>
      <c r="GJ17" s="18">
        <f t="shared" si="118"/>
        <v>1.5</v>
      </c>
      <c r="GK17" s="15" t="str">
        <f t="shared" si="119"/>
        <v>1.5</v>
      </c>
      <c r="GL17" s="19">
        <v>2</v>
      </c>
      <c r="GM17" s="68">
        <v>2</v>
      </c>
      <c r="GN17" s="28">
        <v>8</v>
      </c>
      <c r="GO17" s="26">
        <v>9</v>
      </c>
      <c r="GP17" s="27"/>
      <c r="GQ17" s="27"/>
      <c r="GR17" s="27">
        <f t="shared" si="120"/>
        <v>9</v>
      </c>
      <c r="GS17" s="21">
        <f t="shared" si="121"/>
        <v>8.6</v>
      </c>
      <c r="GT17" s="21" t="str">
        <f t="shared" si="122"/>
        <v>8.6</v>
      </c>
      <c r="GU17" s="13" t="str">
        <f t="shared" si="123"/>
        <v>A</v>
      </c>
      <c r="GV17" s="18">
        <f t="shared" si="124"/>
        <v>4</v>
      </c>
      <c r="GW17" s="15" t="str">
        <f t="shared" si="125"/>
        <v>4.0</v>
      </c>
      <c r="GX17" s="19">
        <v>2</v>
      </c>
      <c r="GY17" s="68">
        <v>2</v>
      </c>
      <c r="GZ17" s="69">
        <f t="shared" si="126"/>
        <v>18</v>
      </c>
      <c r="HA17" s="22">
        <f t="shared" si="127"/>
        <v>5.7555555555555555</v>
      </c>
      <c r="HB17" s="24" t="str">
        <f t="shared" si="128"/>
        <v>5.76</v>
      </c>
      <c r="HC17" s="22">
        <f t="shared" si="129"/>
        <v>1.8888888888888888</v>
      </c>
      <c r="HD17" s="24" t="str">
        <f t="shared" si="130"/>
        <v>1.89</v>
      </c>
    </row>
    <row r="18" spans="1:212" s="4" customFormat="1" ht="28.5">
      <c r="A18" s="2">
        <v>17</v>
      </c>
      <c r="B18" s="5" t="s">
        <v>454</v>
      </c>
      <c r="C18" s="6" t="s">
        <v>489</v>
      </c>
      <c r="D18" s="7" t="s">
        <v>167</v>
      </c>
      <c r="E18" s="8" t="s">
        <v>88</v>
      </c>
      <c r="G18" s="10" t="s">
        <v>550</v>
      </c>
      <c r="H18" s="36" t="s">
        <v>89</v>
      </c>
      <c r="I18" s="36" t="s">
        <v>199</v>
      </c>
      <c r="J18" s="138">
        <v>7.5</v>
      </c>
      <c r="K18" s="21" t="str">
        <f t="shared" si="57"/>
        <v>7.5</v>
      </c>
      <c r="L18" s="13" t="str">
        <f t="shared" si="132"/>
        <v>B</v>
      </c>
      <c r="M18" s="14">
        <f t="shared" si="133"/>
        <v>3</v>
      </c>
      <c r="N18" s="15" t="str">
        <f t="shared" si="58"/>
        <v>3.0</v>
      </c>
      <c r="O18" s="19">
        <v>2</v>
      </c>
      <c r="P18" s="12">
        <v>5</v>
      </c>
      <c r="Q18" s="21" t="str">
        <f t="shared" si="59"/>
        <v>5.0</v>
      </c>
      <c r="R18" s="13" t="str">
        <f t="shared" si="134"/>
        <v>D+</v>
      </c>
      <c r="S18" s="14">
        <f t="shared" si="135"/>
        <v>1.5</v>
      </c>
      <c r="T18" s="15" t="str">
        <f t="shared" si="60"/>
        <v>1.5</v>
      </c>
      <c r="U18" s="19">
        <v>3</v>
      </c>
      <c r="V18" s="28">
        <v>7.2</v>
      </c>
      <c r="W18" s="26">
        <v>4</v>
      </c>
      <c r="X18" s="27">
        <v>5</v>
      </c>
      <c r="Y18" s="27"/>
      <c r="Z18" s="82">
        <f t="shared" si="61"/>
        <v>5</v>
      </c>
      <c r="AA18" s="21">
        <f t="shared" si="62"/>
        <v>5.9</v>
      </c>
      <c r="AB18" s="21" t="str">
        <f t="shared" si="63"/>
        <v>5.9</v>
      </c>
      <c r="AC18" s="13" t="str">
        <f t="shared" si="4"/>
        <v>C</v>
      </c>
      <c r="AD18" s="18">
        <f t="shared" si="136"/>
        <v>2</v>
      </c>
      <c r="AE18" s="15" t="str">
        <f t="shared" si="64"/>
        <v>2.0</v>
      </c>
      <c r="AF18" s="19">
        <v>4</v>
      </c>
      <c r="AG18" s="68">
        <v>4</v>
      </c>
      <c r="AH18" s="28">
        <v>7</v>
      </c>
      <c r="AI18" s="26">
        <v>6</v>
      </c>
      <c r="AJ18" s="27"/>
      <c r="AK18" s="82"/>
      <c r="AL18" s="82">
        <f t="shared" si="65"/>
        <v>6</v>
      </c>
      <c r="AM18" s="21">
        <f t="shared" si="66"/>
        <v>6.4</v>
      </c>
      <c r="AN18" s="21" t="str">
        <f t="shared" si="67"/>
        <v>6.4</v>
      </c>
      <c r="AO18" s="13" t="str">
        <f t="shared" si="6"/>
        <v>C</v>
      </c>
      <c r="AP18" s="18">
        <f t="shared" si="7"/>
        <v>2</v>
      </c>
      <c r="AQ18" s="15" t="str">
        <f t="shared" si="68"/>
        <v>2.0</v>
      </c>
      <c r="AR18" s="19">
        <v>2</v>
      </c>
      <c r="AS18" s="68">
        <v>2</v>
      </c>
      <c r="AT18" s="146">
        <v>5.6</v>
      </c>
      <c r="AU18" s="147">
        <v>6</v>
      </c>
      <c r="AV18" s="148"/>
      <c r="AW18" s="148"/>
      <c r="AX18" s="27">
        <f t="shared" si="69"/>
        <v>6</v>
      </c>
      <c r="AY18" s="21">
        <f t="shared" si="70"/>
        <v>5.8</v>
      </c>
      <c r="AZ18" s="21" t="str">
        <f t="shared" si="71"/>
        <v>5.8</v>
      </c>
      <c r="BA18" s="13" t="str">
        <f t="shared" si="8"/>
        <v>C</v>
      </c>
      <c r="BB18" s="18">
        <f t="shared" si="9"/>
        <v>2</v>
      </c>
      <c r="BC18" s="15" t="str">
        <f t="shared" si="72"/>
        <v>2.0</v>
      </c>
      <c r="BD18" s="19">
        <v>3</v>
      </c>
      <c r="BE18" s="68">
        <v>3</v>
      </c>
      <c r="BF18" s="28">
        <v>5.9</v>
      </c>
      <c r="BG18" s="26">
        <v>6</v>
      </c>
      <c r="BH18" s="27"/>
      <c r="BI18" s="82"/>
      <c r="BJ18" s="82">
        <f t="shared" si="73"/>
        <v>6</v>
      </c>
      <c r="BK18" s="21">
        <f t="shared" si="74"/>
        <v>6</v>
      </c>
      <c r="BL18" s="21" t="str">
        <f t="shared" si="75"/>
        <v>6.0</v>
      </c>
      <c r="BM18" s="13" t="str">
        <f t="shared" si="10"/>
        <v>C</v>
      </c>
      <c r="BN18" s="18">
        <f t="shared" si="11"/>
        <v>2</v>
      </c>
      <c r="BO18" s="15" t="str">
        <f t="shared" si="76"/>
        <v>2.0</v>
      </c>
      <c r="BP18" s="19">
        <v>2</v>
      </c>
      <c r="BQ18" s="68">
        <v>2</v>
      </c>
      <c r="BR18" s="28">
        <v>5.0999999999999996</v>
      </c>
      <c r="BS18" s="26">
        <v>5</v>
      </c>
      <c r="BT18" s="27"/>
      <c r="BU18" s="82"/>
      <c r="BV18" s="27">
        <f t="shared" si="77"/>
        <v>5</v>
      </c>
      <c r="BW18" s="21">
        <f t="shared" si="78"/>
        <v>5</v>
      </c>
      <c r="BX18" s="21" t="str">
        <f t="shared" si="79"/>
        <v>5.0</v>
      </c>
      <c r="BY18" s="13" t="str">
        <f t="shared" si="12"/>
        <v>D+</v>
      </c>
      <c r="BZ18" s="18">
        <f t="shared" si="13"/>
        <v>1.5</v>
      </c>
      <c r="CA18" s="15" t="str">
        <f t="shared" si="80"/>
        <v>1.5</v>
      </c>
      <c r="CB18" s="19">
        <v>3</v>
      </c>
      <c r="CC18" s="68">
        <v>3</v>
      </c>
      <c r="CD18" s="28">
        <v>6</v>
      </c>
      <c r="CE18" s="26">
        <v>6</v>
      </c>
      <c r="CF18" s="27"/>
      <c r="CG18" s="82"/>
      <c r="CH18" s="82">
        <f t="shared" si="81"/>
        <v>6</v>
      </c>
      <c r="CI18" s="21">
        <f t="shared" si="82"/>
        <v>6</v>
      </c>
      <c r="CJ18" s="21" t="str">
        <f t="shared" si="83"/>
        <v>6.0</v>
      </c>
      <c r="CK18" s="13" t="str">
        <f t="shared" si="14"/>
        <v>C</v>
      </c>
      <c r="CL18" s="18">
        <f t="shared" si="15"/>
        <v>2</v>
      </c>
      <c r="CM18" s="15" t="str">
        <f t="shared" si="84"/>
        <v>2.0</v>
      </c>
      <c r="CN18" s="19">
        <v>3</v>
      </c>
      <c r="CO18" s="68">
        <v>3</v>
      </c>
      <c r="CP18" s="69">
        <f t="shared" si="85"/>
        <v>17</v>
      </c>
      <c r="CQ18" s="22">
        <f t="shared" si="16"/>
        <v>5.8117647058823536</v>
      </c>
      <c r="CR18" s="24" t="str">
        <f t="shared" si="86"/>
        <v>5.81</v>
      </c>
      <c r="CS18" s="22">
        <f t="shared" si="17"/>
        <v>1.911764705882353</v>
      </c>
      <c r="CT18" s="24" t="str">
        <f t="shared" si="87"/>
        <v>1.91</v>
      </c>
      <c r="CU18" s="77" t="str">
        <f t="shared" si="88"/>
        <v>Lên lớp</v>
      </c>
      <c r="CV18" s="77">
        <f t="shared" si="18"/>
        <v>17</v>
      </c>
      <c r="CW18" s="22">
        <f t="shared" si="89"/>
        <v>5.8117647058823536</v>
      </c>
      <c r="CX18" s="77" t="str">
        <f t="shared" si="90"/>
        <v>5.81</v>
      </c>
      <c r="CY18" s="22">
        <f t="shared" si="91"/>
        <v>1.911764705882353</v>
      </c>
      <c r="CZ18" s="77" t="str">
        <f t="shared" si="92"/>
        <v>1.91</v>
      </c>
      <c r="DA18" s="28">
        <v>7</v>
      </c>
      <c r="DB18" s="26">
        <v>5</v>
      </c>
      <c r="DC18" s="27"/>
      <c r="DD18" s="82"/>
      <c r="DE18" s="82">
        <f t="shared" si="93"/>
        <v>5</v>
      </c>
      <c r="DF18" s="21">
        <f t="shared" si="19"/>
        <v>5.8</v>
      </c>
      <c r="DG18" s="21" t="str">
        <f t="shared" si="20"/>
        <v>5.8</v>
      </c>
      <c r="DH18" s="13" t="str">
        <f t="shared" si="21"/>
        <v>C</v>
      </c>
      <c r="DI18" s="18">
        <f t="shared" si="22"/>
        <v>2</v>
      </c>
      <c r="DJ18" s="15" t="str">
        <f t="shared" si="23"/>
        <v>2.0</v>
      </c>
      <c r="DK18" s="19">
        <v>1.5</v>
      </c>
      <c r="DL18" s="68">
        <v>1.5</v>
      </c>
      <c r="DM18" s="28">
        <v>6</v>
      </c>
      <c r="DN18" s="26">
        <v>8</v>
      </c>
      <c r="DO18" s="27"/>
      <c r="DP18" s="82"/>
      <c r="DQ18" s="82">
        <f t="shared" si="94"/>
        <v>8</v>
      </c>
      <c r="DR18" s="21">
        <f t="shared" si="24"/>
        <v>7.2</v>
      </c>
      <c r="DS18" s="21" t="str">
        <f t="shared" si="25"/>
        <v>7.2</v>
      </c>
      <c r="DT18" s="13" t="str">
        <f t="shared" si="26"/>
        <v>B</v>
      </c>
      <c r="DU18" s="18">
        <f t="shared" si="27"/>
        <v>3</v>
      </c>
      <c r="DV18" s="15" t="str">
        <f t="shared" si="28"/>
        <v>3.0</v>
      </c>
      <c r="DW18" s="19">
        <v>1.5</v>
      </c>
      <c r="DX18" s="68">
        <v>1.5</v>
      </c>
      <c r="DY18" s="21">
        <f t="shared" si="95"/>
        <v>6.5</v>
      </c>
      <c r="DZ18" s="21" t="str">
        <f t="shared" si="29"/>
        <v>6.5</v>
      </c>
      <c r="EA18" s="13" t="str">
        <f t="shared" si="30"/>
        <v>C+</v>
      </c>
      <c r="EB18" s="18">
        <f t="shared" si="31"/>
        <v>2.5</v>
      </c>
      <c r="EC18" s="18" t="str">
        <f t="shared" si="32"/>
        <v>2.5</v>
      </c>
      <c r="ED18" s="19">
        <v>3</v>
      </c>
      <c r="EE18" s="152">
        <v>3</v>
      </c>
      <c r="EF18" s="28">
        <v>5.5</v>
      </c>
      <c r="EG18" s="28">
        <v>3.5</v>
      </c>
      <c r="EH18" s="28">
        <v>5</v>
      </c>
      <c r="EI18" s="27"/>
      <c r="EJ18" s="82">
        <f t="shared" si="96"/>
        <v>5</v>
      </c>
      <c r="EK18" s="21">
        <f t="shared" si="33"/>
        <v>5.2</v>
      </c>
      <c r="EL18" s="21" t="str">
        <f t="shared" si="34"/>
        <v>5.2</v>
      </c>
      <c r="EM18" s="13" t="str">
        <f t="shared" si="35"/>
        <v>D+</v>
      </c>
      <c r="EN18" s="18">
        <f t="shared" si="36"/>
        <v>1.5</v>
      </c>
      <c r="EO18" s="15" t="str">
        <f t="shared" si="37"/>
        <v>1.5</v>
      </c>
      <c r="EP18" s="19">
        <v>3</v>
      </c>
      <c r="EQ18" s="68">
        <v>3</v>
      </c>
      <c r="ER18" s="70">
        <v>5.0999999999999996</v>
      </c>
      <c r="ES18" s="16">
        <v>6</v>
      </c>
      <c r="ET18" s="17"/>
      <c r="EU18" s="82"/>
      <c r="EV18" s="82">
        <f t="shared" si="97"/>
        <v>6</v>
      </c>
      <c r="EW18" s="21">
        <f t="shared" si="98"/>
        <v>5.6</v>
      </c>
      <c r="EX18" s="21" t="str">
        <f t="shared" si="99"/>
        <v>5.6</v>
      </c>
      <c r="EY18" s="13" t="str">
        <f t="shared" si="100"/>
        <v>C</v>
      </c>
      <c r="EZ18" s="18">
        <f t="shared" si="101"/>
        <v>2</v>
      </c>
      <c r="FA18" s="15" t="str">
        <f t="shared" si="102"/>
        <v>2.0</v>
      </c>
      <c r="FB18" s="19">
        <v>3</v>
      </c>
      <c r="FC18" s="68">
        <v>3</v>
      </c>
      <c r="FD18" s="100">
        <v>5.3</v>
      </c>
      <c r="FE18" s="101">
        <v>4</v>
      </c>
      <c r="FF18" s="102">
        <v>4</v>
      </c>
      <c r="FG18" s="102"/>
      <c r="FH18" s="102">
        <f t="shared" si="103"/>
        <v>4</v>
      </c>
      <c r="FI18" s="21">
        <f t="shared" si="104"/>
        <v>4.5</v>
      </c>
      <c r="FJ18" s="21" t="str">
        <f t="shared" si="105"/>
        <v>4.5</v>
      </c>
      <c r="FK18" s="13" t="str">
        <f t="shared" si="106"/>
        <v>D</v>
      </c>
      <c r="FL18" s="18">
        <f t="shared" si="107"/>
        <v>1</v>
      </c>
      <c r="FM18" s="15" t="str">
        <f t="shared" si="108"/>
        <v>1.0</v>
      </c>
      <c r="FN18" s="19">
        <v>2</v>
      </c>
      <c r="FO18" s="68">
        <v>2</v>
      </c>
      <c r="FP18" s="95">
        <v>6.7</v>
      </c>
      <c r="FQ18" s="96">
        <v>3</v>
      </c>
      <c r="FR18" s="97"/>
      <c r="FS18" s="97"/>
      <c r="FT18" s="97">
        <f t="shared" si="109"/>
        <v>3</v>
      </c>
      <c r="FU18" s="21">
        <f t="shared" si="110"/>
        <v>4.5</v>
      </c>
      <c r="FV18" s="21" t="str">
        <f t="shared" si="111"/>
        <v>4.5</v>
      </c>
      <c r="FW18" s="13" t="str">
        <f t="shared" si="112"/>
        <v>D</v>
      </c>
      <c r="FX18" s="18">
        <f t="shared" si="113"/>
        <v>1</v>
      </c>
      <c r="FY18" s="15" t="str">
        <f t="shared" si="114"/>
        <v>1.0</v>
      </c>
      <c r="FZ18" s="19">
        <v>3</v>
      </c>
      <c r="GA18" s="68">
        <v>3</v>
      </c>
      <c r="GB18" s="28">
        <v>5.4</v>
      </c>
      <c r="GC18" s="26">
        <v>5</v>
      </c>
      <c r="GD18" s="27"/>
      <c r="GE18" s="82"/>
      <c r="GF18" s="82">
        <f t="shared" si="115"/>
        <v>5</v>
      </c>
      <c r="GG18" s="21">
        <f t="shared" si="116"/>
        <v>5.2</v>
      </c>
      <c r="GH18" s="21" t="str">
        <f t="shared" si="131"/>
        <v>5.2</v>
      </c>
      <c r="GI18" s="13" t="str">
        <f t="shared" si="117"/>
        <v>D+</v>
      </c>
      <c r="GJ18" s="18">
        <f t="shared" si="118"/>
        <v>1.5</v>
      </c>
      <c r="GK18" s="15" t="str">
        <f t="shared" si="119"/>
        <v>1.5</v>
      </c>
      <c r="GL18" s="19">
        <v>2</v>
      </c>
      <c r="GM18" s="68">
        <v>2</v>
      </c>
      <c r="GN18" s="28">
        <v>8</v>
      </c>
      <c r="GO18" s="26">
        <v>8</v>
      </c>
      <c r="GP18" s="27"/>
      <c r="GQ18" s="27"/>
      <c r="GR18" s="27">
        <f t="shared" si="120"/>
        <v>8</v>
      </c>
      <c r="GS18" s="21">
        <f t="shared" si="121"/>
        <v>8</v>
      </c>
      <c r="GT18" s="21" t="str">
        <f t="shared" si="122"/>
        <v>8.0</v>
      </c>
      <c r="GU18" s="13" t="str">
        <f t="shared" si="123"/>
        <v>B+</v>
      </c>
      <c r="GV18" s="18">
        <f t="shared" si="124"/>
        <v>3.5</v>
      </c>
      <c r="GW18" s="15" t="str">
        <f t="shared" si="125"/>
        <v>3.5</v>
      </c>
      <c r="GX18" s="19">
        <v>2</v>
      </c>
      <c r="GY18" s="68">
        <v>2</v>
      </c>
      <c r="GZ18" s="69">
        <f t="shared" si="126"/>
        <v>18</v>
      </c>
      <c r="HA18" s="22">
        <f t="shared" si="127"/>
        <v>5.6</v>
      </c>
      <c r="HB18" s="24" t="str">
        <f t="shared" si="128"/>
        <v>5.60</v>
      </c>
      <c r="HC18" s="22">
        <f t="shared" si="129"/>
        <v>1.8333333333333333</v>
      </c>
      <c r="HD18" s="24" t="str">
        <f t="shared" si="130"/>
        <v>1.83</v>
      </c>
    </row>
    <row r="19" spans="1:212" s="4" customFormat="1" ht="28.5">
      <c r="A19" s="2">
        <v>18</v>
      </c>
      <c r="B19" s="5" t="s">
        <v>454</v>
      </c>
      <c r="C19" s="6" t="s">
        <v>491</v>
      </c>
      <c r="D19" s="7" t="s">
        <v>492</v>
      </c>
      <c r="E19" s="8" t="s">
        <v>493</v>
      </c>
      <c r="G19" s="10" t="s">
        <v>552</v>
      </c>
      <c r="H19" s="36" t="s">
        <v>89</v>
      </c>
      <c r="I19" s="36" t="s">
        <v>199</v>
      </c>
      <c r="J19" s="138"/>
      <c r="K19" s="21" t="str">
        <f t="shared" si="57"/>
        <v>0.0</v>
      </c>
      <c r="L19" s="13" t="str">
        <f t="shared" si="132"/>
        <v>F</v>
      </c>
      <c r="M19" s="14">
        <f t="shared" si="133"/>
        <v>0</v>
      </c>
      <c r="N19" s="15" t="str">
        <f t="shared" si="58"/>
        <v>0.0</v>
      </c>
      <c r="O19" s="19">
        <v>2</v>
      </c>
      <c r="P19" s="12">
        <v>5</v>
      </c>
      <c r="Q19" s="21" t="str">
        <f t="shared" si="59"/>
        <v>5.0</v>
      </c>
      <c r="R19" s="13" t="str">
        <f t="shared" si="134"/>
        <v>D+</v>
      </c>
      <c r="S19" s="14">
        <f t="shared" si="135"/>
        <v>1.5</v>
      </c>
      <c r="T19" s="15" t="str">
        <f t="shared" si="60"/>
        <v>1.5</v>
      </c>
      <c r="U19" s="19">
        <v>3</v>
      </c>
      <c r="V19" s="28">
        <v>6.5</v>
      </c>
      <c r="W19" s="26">
        <v>5</v>
      </c>
      <c r="X19" s="27"/>
      <c r="Y19" s="82"/>
      <c r="Z19" s="82">
        <f t="shared" si="61"/>
        <v>5</v>
      </c>
      <c r="AA19" s="21">
        <f t="shared" si="62"/>
        <v>5.6</v>
      </c>
      <c r="AB19" s="21" t="str">
        <f t="shared" si="63"/>
        <v>5.6</v>
      </c>
      <c r="AC19" s="13" t="str">
        <f t="shared" si="4"/>
        <v>C</v>
      </c>
      <c r="AD19" s="18">
        <f t="shared" si="136"/>
        <v>2</v>
      </c>
      <c r="AE19" s="15" t="str">
        <f t="shared" si="64"/>
        <v>2.0</v>
      </c>
      <c r="AF19" s="19">
        <v>4</v>
      </c>
      <c r="AG19" s="68">
        <v>4</v>
      </c>
      <c r="AH19" s="28">
        <v>7</v>
      </c>
      <c r="AI19" s="26">
        <v>9</v>
      </c>
      <c r="AJ19" s="27"/>
      <c r="AK19" s="82"/>
      <c r="AL19" s="82">
        <f t="shared" si="65"/>
        <v>9</v>
      </c>
      <c r="AM19" s="21">
        <f t="shared" si="66"/>
        <v>8.1999999999999993</v>
      </c>
      <c r="AN19" s="21" t="str">
        <f t="shared" si="67"/>
        <v>8.2</v>
      </c>
      <c r="AO19" s="13" t="str">
        <f t="shared" si="6"/>
        <v>B+</v>
      </c>
      <c r="AP19" s="18">
        <f t="shared" si="7"/>
        <v>3.5</v>
      </c>
      <c r="AQ19" s="15" t="str">
        <f t="shared" si="68"/>
        <v>3.5</v>
      </c>
      <c r="AR19" s="19">
        <v>2</v>
      </c>
      <c r="AS19" s="68">
        <v>2</v>
      </c>
      <c r="AT19" s="28">
        <v>5</v>
      </c>
      <c r="AU19" s="26">
        <v>5</v>
      </c>
      <c r="AV19" s="27"/>
      <c r="AW19" s="82"/>
      <c r="AX19" s="27">
        <f t="shared" si="69"/>
        <v>5</v>
      </c>
      <c r="AY19" s="21">
        <f t="shared" si="70"/>
        <v>5</v>
      </c>
      <c r="AZ19" s="21" t="str">
        <f t="shared" si="71"/>
        <v>5.0</v>
      </c>
      <c r="BA19" s="13" t="str">
        <f t="shared" si="8"/>
        <v>D+</v>
      </c>
      <c r="BB19" s="18">
        <f t="shared" si="9"/>
        <v>1.5</v>
      </c>
      <c r="BC19" s="15" t="str">
        <f t="shared" si="72"/>
        <v>1.5</v>
      </c>
      <c r="BD19" s="19">
        <v>3</v>
      </c>
      <c r="BE19" s="68">
        <v>3</v>
      </c>
      <c r="BF19" s="42"/>
      <c r="BG19" s="99"/>
      <c r="BH19" s="30"/>
      <c r="BI19" s="30"/>
      <c r="BJ19" s="82">
        <f t="shared" si="73"/>
        <v>0</v>
      </c>
      <c r="BK19" s="21">
        <f t="shared" si="74"/>
        <v>0</v>
      </c>
      <c r="BL19" s="21" t="str">
        <f t="shared" si="75"/>
        <v>0.0</v>
      </c>
      <c r="BM19" s="13" t="str">
        <f t="shared" si="10"/>
        <v>F</v>
      </c>
      <c r="BN19" s="18">
        <f t="shared" si="11"/>
        <v>0</v>
      </c>
      <c r="BO19" s="15" t="str">
        <f t="shared" si="76"/>
        <v>0.0</v>
      </c>
      <c r="BP19" s="19">
        <v>2</v>
      </c>
      <c r="BQ19" s="68"/>
      <c r="BR19" s="28">
        <v>5.4</v>
      </c>
      <c r="BS19" s="26">
        <v>6</v>
      </c>
      <c r="BT19" s="27"/>
      <c r="BU19" s="82"/>
      <c r="BV19" s="27">
        <f t="shared" si="77"/>
        <v>6</v>
      </c>
      <c r="BW19" s="21">
        <f t="shared" si="78"/>
        <v>5.8</v>
      </c>
      <c r="BX19" s="21" t="str">
        <f t="shared" si="79"/>
        <v>5.8</v>
      </c>
      <c r="BY19" s="13" t="str">
        <f t="shared" si="12"/>
        <v>C</v>
      </c>
      <c r="BZ19" s="18">
        <f t="shared" si="13"/>
        <v>2</v>
      </c>
      <c r="CA19" s="15" t="str">
        <f t="shared" si="80"/>
        <v>2.0</v>
      </c>
      <c r="CB19" s="19">
        <v>3</v>
      </c>
      <c r="CC19" s="68">
        <v>3</v>
      </c>
      <c r="CD19" s="28">
        <v>7.3</v>
      </c>
      <c r="CE19" s="26">
        <v>6</v>
      </c>
      <c r="CF19" s="27"/>
      <c r="CG19" s="82"/>
      <c r="CH19" s="82">
        <f t="shared" si="81"/>
        <v>6</v>
      </c>
      <c r="CI19" s="21">
        <f t="shared" si="82"/>
        <v>6.5</v>
      </c>
      <c r="CJ19" s="21" t="str">
        <f t="shared" si="83"/>
        <v>6.5</v>
      </c>
      <c r="CK19" s="13" t="str">
        <f t="shared" si="14"/>
        <v>C+</v>
      </c>
      <c r="CL19" s="18">
        <f t="shared" si="15"/>
        <v>2.5</v>
      </c>
      <c r="CM19" s="15" t="str">
        <f t="shared" si="84"/>
        <v>2.5</v>
      </c>
      <c r="CN19" s="19">
        <v>3</v>
      </c>
      <c r="CO19" s="68">
        <v>3</v>
      </c>
      <c r="CP19" s="69">
        <f t="shared" si="85"/>
        <v>17</v>
      </c>
      <c r="CQ19" s="22">
        <f t="shared" si="16"/>
        <v>5.3352941176470585</v>
      </c>
      <c r="CR19" s="24" t="str">
        <f t="shared" si="86"/>
        <v>5.34</v>
      </c>
      <c r="CS19" s="22">
        <f t="shared" si="17"/>
        <v>1.9411764705882353</v>
      </c>
      <c r="CT19" s="24" t="str">
        <f t="shared" si="87"/>
        <v>1.94</v>
      </c>
      <c r="CU19" s="77" t="str">
        <f t="shared" si="88"/>
        <v>Lên lớp</v>
      </c>
      <c r="CV19" s="77">
        <f t="shared" si="18"/>
        <v>15</v>
      </c>
      <c r="CW19" s="22">
        <f t="shared" si="89"/>
        <v>6.046666666666666</v>
      </c>
      <c r="CX19" s="77" t="str">
        <f t="shared" si="90"/>
        <v>6.05</v>
      </c>
      <c r="CY19" s="22">
        <f t="shared" si="91"/>
        <v>2.2000000000000002</v>
      </c>
      <c r="CZ19" s="77" t="str">
        <f t="shared" si="92"/>
        <v>2.20</v>
      </c>
      <c r="DA19" s="42"/>
      <c r="DB19" s="99"/>
      <c r="DC19" s="30"/>
      <c r="DD19" s="30"/>
      <c r="DE19" s="30">
        <f t="shared" si="93"/>
        <v>0</v>
      </c>
      <c r="DF19" s="21">
        <f t="shared" si="19"/>
        <v>0</v>
      </c>
      <c r="DG19" s="21" t="str">
        <f t="shared" si="20"/>
        <v>0.0</v>
      </c>
      <c r="DH19" s="13" t="str">
        <f t="shared" si="21"/>
        <v>F</v>
      </c>
      <c r="DI19" s="18">
        <f t="shared" si="22"/>
        <v>0</v>
      </c>
      <c r="DJ19" s="15" t="str">
        <f t="shared" si="23"/>
        <v>0.0</v>
      </c>
      <c r="DK19" s="19">
        <v>1.5</v>
      </c>
      <c r="DL19" s="68">
        <v>1.5</v>
      </c>
      <c r="DM19" s="42">
        <v>2</v>
      </c>
      <c r="DN19" s="99"/>
      <c r="DO19" s="30"/>
      <c r="DP19" s="30"/>
      <c r="DQ19" s="82">
        <f t="shared" si="94"/>
        <v>0</v>
      </c>
      <c r="DR19" s="21">
        <f t="shared" si="24"/>
        <v>0.8</v>
      </c>
      <c r="DS19" s="21" t="str">
        <f t="shared" si="25"/>
        <v>0.8</v>
      </c>
      <c r="DT19" s="13" t="str">
        <f t="shared" si="26"/>
        <v>F</v>
      </c>
      <c r="DU19" s="18">
        <f t="shared" si="27"/>
        <v>0</v>
      </c>
      <c r="DV19" s="15" t="str">
        <f t="shared" si="28"/>
        <v>0.0</v>
      </c>
      <c r="DW19" s="19">
        <v>1.5</v>
      </c>
      <c r="DX19" s="68">
        <v>1.5</v>
      </c>
      <c r="DY19" s="21">
        <f t="shared" si="95"/>
        <v>0.4</v>
      </c>
      <c r="DZ19" s="21" t="str">
        <f t="shared" si="29"/>
        <v>0.4</v>
      </c>
      <c r="EA19" s="13" t="str">
        <f t="shared" si="30"/>
        <v>F</v>
      </c>
      <c r="EB19" s="18">
        <f t="shared" si="31"/>
        <v>0</v>
      </c>
      <c r="EC19" s="18" t="str">
        <f t="shared" si="32"/>
        <v>0.0</v>
      </c>
      <c r="ED19" s="19">
        <v>3</v>
      </c>
      <c r="EE19" s="152">
        <v>3</v>
      </c>
      <c r="EF19" s="42"/>
      <c r="EG19" s="42"/>
      <c r="EH19" s="42"/>
      <c r="EI19" s="30"/>
      <c r="EJ19" s="30">
        <f t="shared" si="96"/>
        <v>0</v>
      </c>
      <c r="EK19" s="21">
        <f t="shared" si="33"/>
        <v>0</v>
      </c>
      <c r="EL19" s="21" t="str">
        <f t="shared" si="34"/>
        <v>0.0</v>
      </c>
      <c r="EM19" s="13" t="str">
        <f t="shared" si="35"/>
        <v>F</v>
      </c>
      <c r="EN19" s="18">
        <f t="shared" si="36"/>
        <v>0</v>
      </c>
      <c r="EO19" s="15" t="str">
        <f t="shared" si="37"/>
        <v>0.0</v>
      </c>
      <c r="EP19" s="19">
        <v>3</v>
      </c>
      <c r="EQ19" s="68">
        <v>3</v>
      </c>
      <c r="ER19" s="42">
        <v>1.1000000000000001</v>
      </c>
      <c r="ES19" s="99"/>
      <c r="ET19" s="30"/>
      <c r="EU19" s="30"/>
      <c r="EV19" s="30">
        <f t="shared" si="97"/>
        <v>0</v>
      </c>
      <c r="EW19" s="21">
        <f t="shared" si="98"/>
        <v>0.4</v>
      </c>
      <c r="EX19" s="21" t="str">
        <f t="shared" si="99"/>
        <v>0.4</v>
      </c>
      <c r="EY19" s="13" t="str">
        <f t="shared" si="100"/>
        <v>F</v>
      </c>
      <c r="EZ19" s="18">
        <f t="shared" si="101"/>
        <v>0</v>
      </c>
      <c r="FA19" s="15" t="str">
        <f t="shared" si="102"/>
        <v>0.0</v>
      </c>
      <c r="FB19" s="19">
        <v>3</v>
      </c>
      <c r="FC19" s="68">
        <v>3</v>
      </c>
      <c r="FD19" s="42">
        <v>0</v>
      </c>
      <c r="FE19" s="99"/>
      <c r="FF19" s="30"/>
      <c r="FG19" s="30"/>
      <c r="FH19" s="30">
        <f t="shared" si="103"/>
        <v>0</v>
      </c>
      <c r="FI19" s="21">
        <f t="shared" si="104"/>
        <v>0</v>
      </c>
      <c r="FJ19" s="21" t="str">
        <f t="shared" si="105"/>
        <v>0.0</v>
      </c>
      <c r="FK19" s="13" t="str">
        <f t="shared" si="106"/>
        <v>F</v>
      </c>
      <c r="FL19" s="18">
        <f t="shared" si="107"/>
        <v>0</v>
      </c>
      <c r="FM19" s="15" t="str">
        <f t="shared" si="108"/>
        <v>0.0</v>
      </c>
      <c r="FN19" s="19">
        <v>2</v>
      </c>
      <c r="FO19" s="68">
        <v>2</v>
      </c>
      <c r="FP19" s="42">
        <v>0</v>
      </c>
      <c r="FQ19" s="99"/>
      <c r="FR19" s="30"/>
      <c r="FS19" s="30"/>
      <c r="FT19" s="30">
        <f t="shared" si="109"/>
        <v>0</v>
      </c>
      <c r="FU19" s="21">
        <f t="shared" si="110"/>
        <v>0</v>
      </c>
      <c r="FV19" s="21" t="str">
        <f t="shared" si="111"/>
        <v>0.0</v>
      </c>
      <c r="FW19" s="13" t="str">
        <f t="shared" si="112"/>
        <v>F</v>
      </c>
      <c r="FX19" s="18">
        <f t="shared" si="113"/>
        <v>0</v>
      </c>
      <c r="FY19" s="15" t="str">
        <f t="shared" si="114"/>
        <v>0.0</v>
      </c>
      <c r="FZ19" s="19">
        <v>3</v>
      </c>
      <c r="GA19" s="68">
        <v>3</v>
      </c>
      <c r="GB19" s="42">
        <v>0</v>
      </c>
      <c r="GC19" s="99"/>
      <c r="GD19" s="30"/>
      <c r="GE19" s="30"/>
      <c r="GF19" s="30">
        <f t="shared" si="115"/>
        <v>0</v>
      </c>
      <c r="GG19" s="21">
        <f t="shared" si="116"/>
        <v>0</v>
      </c>
      <c r="GH19" s="21" t="str">
        <f t="shared" si="131"/>
        <v>0.0</v>
      </c>
      <c r="GI19" s="13" t="str">
        <f t="shared" si="117"/>
        <v>F</v>
      </c>
      <c r="GJ19" s="18">
        <f t="shared" si="118"/>
        <v>0</v>
      </c>
      <c r="GK19" s="15" t="str">
        <f t="shared" si="119"/>
        <v>0.0</v>
      </c>
      <c r="GL19" s="19">
        <v>2</v>
      </c>
      <c r="GM19" s="68">
        <v>2</v>
      </c>
      <c r="GN19" s="42">
        <v>0</v>
      </c>
      <c r="GO19" s="99"/>
      <c r="GP19" s="30"/>
      <c r="GQ19" s="30"/>
      <c r="GR19" s="30">
        <f t="shared" si="120"/>
        <v>0</v>
      </c>
      <c r="GS19" s="21">
        <f t="shared" si="121"/>
        <v>0</v>
      </c>
      <c r="GT19" s="21" t="str">
        <f t="shared" si="122"/>
        <v>0.0</v>
      </c>
      <c r="GU19" s="13" t="str">
        <f t="shared" si="123"/>
        <v>F</v>
      </c>
      <c r="GV19" s="18">
        <f t="shared" si="124"/>
        <v>0</v>
      </c>
      <c r="GW19" s="15" t="str">
        <f t="shared" si="125"/>
        <v>0.0</v>
      </c>
      <c r="GX19" s="19">
        <v>2</v>
      </c>
      <c r="GY19" s="68">
        <v>2</v>
      </c>
      <c r="GZ19" s="69">
        <f t="shared" si="126"/>
        <v>18</v>
      </c>
      <c r="HA19" s="22">
        <f t="shared" si="127"/>
        <v>0.13333333333333336</v>
      </c>
      <c r="HB19" s="24" t="str">
        <f t="shared" si="128"/>
        <v>0.13</v>
      </c>
      <c r="HC19" s="22">
        <f t="shared" si="129"/>
        <v>0</v>
      </c>
      <c r="HD19" s="24" t="str">
        <f t="shared" si="130"/>
        <v>0.00</v>
      </c>
    </row>
    <row r="20" spans="1:212" s="4" customFormat="1" ht="28.5">
      <c r="A20" s="2">
        <v>19</v>
      </c>
      <c r="B20" s="5" t="s">
        <v>454</v>
      </c>
      <c r="C20" s="6" t="s">
        <v>494</v>
      </c>
      <c r="D20" s="7" t="s">
        <v>495</v>
      </c>
      <c r="E20" s="8" t="s">
        <v>496</v>
      </c>
      <c r="F20" s="3"/>
      <c r="G20" s="10" t="s">
        <v>416</v>
      </c>
      <c r="H20" s="36" t="s">
        <v>89</v>
      </c>
      <c r="I20" s="36" t="s">
        <v>314</v>
      </c>
      <c r="J20" s="39">
        <v>7.7</v>
      </c>
      <c r="K20" s="21" t="str">
        <f t="shared" si="57"/>
        <v>7.7</v>
      </c>
      <c r="L20" s="13" t="str">
        <f t="shared" si="132"/>
        <v>B</v>
      </c>
      <c r="M20" s="14">
        <f t="shared" si="133"/>
        <v>3</v>
      </c>
      <c r="N20" s="15" t="str">
        <f t="shared" si="58"/>
        <v>3.0</v>
      </c>
      <c r="O20" s="19">
        <v>2</v>
      </c>
      <c r="P20" s="12">
        <v>6</v>
      </c>
      <c r="Q20" s="21" t="str">
        <f t="shared" si="59"/>
        <v>6.0</v>
      </c>
      <c r="R20" s="13" t="str">
        <f t="shared" si="134"/>
        <v>C</v>
      </c>
      <c r="S20" s="14">
        <f t="shared" si="135"/>
        <v>2</v>
      </c>
      <c r="T20" s="15" t="str">
        <f t="shared" si="60"/>
        <v>2.0</v>
      </c>
      <c r="U20" s="19">
        <v>3</v>
      </c>
      <c r="V20" s="28">
        <v>7.7</v>
      </c>
      <c r="W20" s="26">
        <v>5</v>
      </c>
      <c r="X20" s="27"/>
      <c r="Y20" s="82"/>
      <c r="Z20" s="82">
        <f t="shared" si="61"/>
        <v>5</v>
      </c>
      <c r="AA20" s="21">
        <f t="shared" si="62"/>
        <v>6.1</v>
      </c>
      <c r="AB20" s="21" t="str">
        <f t="shared" si="63"/>
        <v>6.1</v>
      </c>
      <c r="AC20" s="13" t="str">
        <f t="shared" si="4"/>
        <v>C</v>
      </c>
      <c r="AD20" s="18">
        <f t="shared" si="136"/>
        <v>2</v>
      </c>
      <c r="AE20" s="15" t="str">
        <f t="shared" si="64"/>
        <v>2.0</v>
      </c>
      <c r="AF20" s="19">
        <v>4</v>
      </c>
      <c r="AG20" s="68">
        <v>4</v>
      </c>
      <c r="AH20" s="28">
        <v>7.7</v>
      </c>
      <c r="AI20" s="26">
        <v>8</v>
      </c>
      <c r="AJ20" s="27"/>
      <c r="AK20" s="82"/>
      <c r="AL20" s="82">
        <f t="shared" si="65"/>
        <v>8</v>
      </c>
      <c r="AM20" s="21">
        <f t="shared" si="66"/>
        <v>7.9</v>
      </c>
      <c r="AN20" s="21" t="str">
        <f t="shared" si="67"/>
        <v>7.9</v>
      </c>
      <c r="AO20" s="13" t="str">
        <f t="shared" si="6"/>
        <v>B</v>
      </c>
      <c r="AP20" s="18">
        <f t="shared" si="7"/>
        <v>3</v>
      </c>
      <c r="AQ20" s="15" t="str">
        <f t="shared" si="68"/>
        <v>3.0</v>
      </c>
      <c r="AR20" s="19">
        <v>2</v>
      </c>
      <c r="AS20" s="68">
        <v>2</v>
      </c>
      <c r="AT20" s="108">
        <v>6.6</v>
      </c>
      <c r="AU20" s="109">
        <v>6</v>
      </c>
      <c r="AV20" s="110"/>
      <c r="AW20" s="110"/>
      <c r="AX20" s="27">
        <f t="shared" si="69"/>
        <v>6</v>
      </c>
      <c r="AY20" s="21">
        <f t="shared" si="70"/>
        <v>6.2</v>
      </c>
      <c r="AZ20" s="21" t="str">
        <f t="shared" si="71"/>
        <v>6.2</v>
      </c>
      <c r="BA20" s="13" t="str">
        <f t="shared" si="8"/>
        <v>C</v>
      </c>
      <c r="BB20" s="18">
        <f t="shared" si="9"/>
        <v>2</v>
      </c>
      <c r="BC20" s="15" t="str">
        <f t="shared" si="72"/>
        <v>2.0</v>
      </c>
      <c r="BD20" s="19">
        <v>3</v>
      </c>
      <c r="BE20" s="68">
        <v>3</v>
      </c>
      <c r="BF20" s="28">
        <v>5.7</v>
      </c>
      <c r="BG20" s="26">
        <v>5</v>
      </c>
      <c r="BH20" s="27"/>
      <c r="BI20" s="82"/>
      <c r="BJ20" s="82">
        <f t="shared" si="73"/>
        <v>5</v>
      </c>
      <c r="BK20" s="21">
        <f t="shared" si="74"/>
        <v>5.3</v>
      </c>
      <c r="BL20" s="21" t="str">
        <f t="shared" si="75"/>
        <v>5.3</v>
      </c>
      <c r="BM20" s="13" t="str">
        <f t="shared" si="10"/>
        <v>D+</v>
      </c>
      <c r="BN20" s="18">
        <f t="shared" si="11"/>
        <v>1.5</v>
      </c>
      <c r="BO20" s="15" t="str">
        <f t="shared" si="76"/>
        <v>1.5</v>
      </c>
      <c r="BP20" s="19">
        <v>2</v>
      </c>
      <c r="BQ20" s="68">
        <v>2</v>
      </c>
      <c r="BR20" s="100">
        <v>7</v>
      </c>
      <c r="BS20" s="101">
        <v>2</v>
      </c>
      <c r="BT20" s="102">
        <v>5</v>
      </c>
      <c r="BU20" s="102"/>
      <c r="BV20" s="27">
        <f t="shared" si="77"/>
        <v>5</v>
      </c>
      <c r="BW20" s="21">
        <f t="shared" si="78"/>
        <v>5.8</v>
      </c>
      <c r="BX20" s="21" t="str">
        <f t="shared" si="79"/>
        <v>5.8</v>
      </c>
      <c r="BY20" s="13" t="str">
        <f t="shared" si="12"/>
        <v>C</v>
      </c>
      <c r="BZ20" s="18">
        <f t="shared" si="13"/>
        <v>2</v>
      </c>
      <c r="CA20" s="15" t="str">
        <f t="shared" si="80"/>
        <v>2.0</v>
      </c>
      <c r="CB20" s="19">
        <v>3</v>
      </c>
      <c r="CC20" s="68">
        <v>3</v>
      </c>
      <c r="CD20" s="28">
        <v>6</v>
      </c>
      <c r="CE20" s="26">
        <v>5</v>
      </c>
      <c r="CF20" s="27"/>
      <c r="CG20" s="82"/>
      <c r="CH20" s="82">
        <f t="shared" si="81"/>
        <v>5</v>
      </c>
      <c r="CI20" s="21">
        <f t="shared" si="82"/>
        <v>5.4</v>
      </c>
      <c r="CJ20" s="21" t="str">
        <f t="shared" si="83"/>
        <v>5.4</v>
      </c>
      <c r="CK20" s="13" t="str">
        <f t="shared" si="14"/>
        <v>D+</v>
      </c>
      <c r="CL20" s="18">
        <f t="shared" si="15"/>
        <v>1.5</v>
      </c>
      <c r="CM20" s="15" t="str">
        <f t="shared" si="84"/>
        <v>1.5</v>
      </c>
      <c r="CN20" s="19">
        <v>3</v>
      </c>
      <c r="CO20" s="68">
        <v>3</v>
      </c>
      <c r="CP20" s="69">
        <f t="shared" si="85"/>
        <v>17</v>
      </c>
      <c r="CQ20" s="22">
        <f t="shared" si="16"/>
        <v>6.0588235294117654</v>
      </c>
      <c r="CR20" s="24" t="str">
        <f t="shared" si="86"/>
        <v>6.06</v>
      </c>
      <c r="CS20" s="22">
        <f t="shared" si="17"/>
        <v>1.9705882352941178</v>
      </c>
      <c r="CT20" s="24" t="str">
        <f t="shared" si="87"/>
        <v>1.97</v>
      </c>
      <c r="CU20" s="77" t="str">
        <f t="shared" si="88"/>
        <v>Lên lớp</v>
      </c>
      <c r="CV20" s="77">
        <f t="shared" si="18"/>
        <v>17</v>
      </c>
      <c r="CW20" s="22">
        <f t="shared" si="89"/>
        <v>6.0588235294117654</v>
      </c>
      <c r="CX20" s="77" t="str">
        <f t="shared" si="90"/>
        <v>6.06</v>
      </c>
      <c r="CY20" s="22">
        <f t="shared" si="91"/>
        <v>1.9705882352941178</v>
      </c>
      <c r="CZ20" s="77" t="str">
        <f t="shared" si="92"/>
        <v>1.97</v>
      </c>
      <c r="DA20" s="28">
        <v>6.6</v>
      </c>
      <c r="DB20" s="26">
        <v>5</v>
      </c>
      <c r="DC20" s="27"/>
      <c r="DD20" s="82"/>
      <c r="DE20" s="82">
        <f t="shared" si="93"/>
        <v>5</v>
      </c>
      <c r="DF20" s="21">
        <f t="shared" si="19"/>
        <v>5.6</v>
      </c>
      <c r="DG20" s="21" t="str">
        <f t="shared" si="20"/>
        <v>5.6</v>
      </c>
      <c r="DH20" s="13" t="str">
        <f t="shared" si="21"/>
        <v>C</v>
      </c>
      <c r="DI20" s="18">
        <f t="shared" si="22"/>
        <v>2</v>
      </c>
      <c r="DJ20" s="15" t="str">
        <f t="shared" si="23"/>
        <v>2.0</v>
      </c>
      <c r="DK20" s="19">
        <v>1.5</v>
      </c>
      <c r="DL20" s="68">
        <v>1.5</v>
      </c>
      <c r="DM20" s="28">
        <v>6.8</v>
      </c>
      <c r="DN20" s="26">
        <v>9</v>
      </c>
      <c r="DO20" s="27"/>
      <c r="DP20" s="82"/>
      <c r="DQ20" s="82">
        <f t="shared" si="94"/>
        <v>9</v>
      </c>
      <c r="DR20" s="21">
        <f t="shared" si="24"/>
        <v>8.1</v>
      </c>
      <c r="DS20" s="21" t="str">
        <f t="shared" si="25"/>
        <v>8.1</v>
      </c>
      <c r="DT20" s="13" t="str">
        <f t="shared" si="26"/>
        <v>B+</v>
      </c>
      <c r="DU20" s="18">
        <f t="shared" si="27"/>
        <v>3.5</v>
      </c>
      <c r="DV20" s="15" t="str">
        <f t="shared" si="28"/>
        <v>3.5</v>
      </c>
      <c r="DW20" s="19">
        <v>1.5</v>
      </c>
      <c r="DX20" s="68">
        <v>1.5</v>
      </c>
      <c r="DY20" s="21">
        <f t="shared" si="95"/>
        <v>6.85</v>
      </c>
      <c r="DZ20" s="21" t="str">
        <f t="shared" si="29"/>
        <v>6.9</v>
      </c>
      <c r="EA20" s="13" t="str">
        <f t="shared" si="30"/>
        <v>C+</v>
      </c>
      <c r="EB20" s="18">
        <f t="shared" si="31"/>
        <v>2.5</v>
      </c>
      <c r="EC20" s="18" t="str">
        <f t="shared" si="32"/>
        <v>2.5</v>
      </c>
      <c r="ED20" s="19">
        <v>3</v>
      </c>
      <c r="EE20" s="152">
        <v>3</v>
      </c>
      <c r="EF20" s="28">
        <v>6.2</v>
      </c>
      <c r="EG20" s="28">
        <v>3</v>
      </c>
      <c r="EH20" s="28">
        <v>5</v>
      </c>
      <c r="EI20" s="27"/>
      <c r="EJ20" s="82">
        <f t="shared" si="96"/>
        <v>5</v>
      </c>
      <c r="EK20" s="21">
        <f t="shared" si="33"/>
        <v>5.5</v>
      </c>
      <c r="EL20" s="21" t="str">
        <f t="shared" si="34"/>
        <v>5.5</v>
      </c>
      <c r="EM20" s="13" t="str">
        <f t="shared" si="35"/>
        <v>C</v>
      </c>
      <c r="EN20" s="18">
        <f t="shared" si="36"/>
        <v>2</v>
      </c>
      <c r="EO20" s="15" t="str">
        <f t="shared" si="37"/>
        <v>2.0</v>
      </c>
      <c r="EP20" s="19">
        <v>3</v>
      </c>
      <c r="EQ20" s="68">
        <v>3</v>
      </c>
      <c r="ER20" s="70">
        <v>6.1</v>
      </c>
      <c r="ES20" s="16">
        <v>7</v>
      </c>
      <c r="ET20" s="17"/>
      <c r="EU20" s="82"/>
      <c r="EV20" s="82">
        <f t="shared" si="97"/>
        <v>7</v>
      </c>
      <c r="EW20" s="21">
        <f t="shared" si="98"/>
        <v>6.6</v>
      </c>
      <c r="EX20" s="21" t="str">
        <f t="shared" si="99"/>
        <v>6.6</v>
      </c>
      <c r="EY20" s="13" t="str">
        <f t="shared" si="100"/>
        <v>C+</v>
      </c>
      <c r="EZ20" s="18">
        <f t="shared" si="101"/>
        <v>2.5</v>
      </c>
      <c r="FA20" s="15" t="str">
        <f t="shared" si="102"/>
        <v>2.5</v>
      </c>
      <c r="FB20" s="19">
        <v>3</v>
      </c>
      <c r="FC20" s="68">
        <v>3</v>
      </c>
      <c r="FD20" s="100">
        <v>5.3</v>
      </c>
      <c r="FE20" s="101">
        <v>3</v>
      </c>
      <c r="FF20" s="102">
        <v>7</v>
      </c>
      <c r="FG20" s="102"/>
      <c r="FH20" s="102">
        <f t="shared" si="103"/>
        <v>7</v>
      </c>
      <c r="FI20" s="21">
        <f t="shared" si="104"/>
        <v>6.3</v>
      </c>
      <c r="FJ20" s="21" t="str">
        <f t="shared" si="105"/>
        <v>6.3</v>
      </c>
      <c r="FK20" s="13" t="str">
        <f t="shared" si="106"/>
        <v>C</v>
      </c>
      <c r="FL20" s="18">
        <f t="shared" si="107"/>
        <v>2</v>
      </c>
      <c r="FM20" s="15" t="str">
        <f t="shared" si="108"/>
        <v>2.0</v>
      </c>
      <c r="FN20" s="19">
        <v>2</v>
      </c>
      <c r="FO20" s="68">
        <v>2</v>
      </c>
      <c r="FP20" s="28">
        <v>6.7</v>
      </c>
      <c r="FQ20" s="26">
        <v>5</v>
      </c>
      <c r="FR20" s="27"/>
      <c r="FS20" s="27"/>
      <c r="FT20" s="27">
        <f t="shared" si="109"/>
        <v>5</v>
      </c>
      <c r="FU20" s="21">
        <f t="shared" si="110"/>
        <v>5.7</v>
      </c>
      <c r="FV20" s="21" t="str">
        <f t="shared" si="111"/>
        <v>5.7</v>
      </c>
      <c r="FW20" s="13" t="str">
        <f t="shared" si="112"/>
        <v>C</v>
      </c>
      <c r="FX20" s="18">
        <f t="shared" si="113"/>
        <v>2</v>
      </c>
      <c r="FY20" s="15" t="str">
        <f t="shared" si="114"/>
        <v>2.0</v>
      </c>
      <c r="FZ20" s="19">
        <v>3</v>
      </c>
      <c r="GA20" s="68">
        <v>3</v>
      </c>
      <c r="GB20" s="28">
        <v>5</v>
      </c>
      <c r="GC20" s="26">
        <v>5</v>
      </c>
      <c r="GD20" s="27"/>
      <c r="GE20" s="82"/>
      <c r="GF20" s="82">
        <f t="shared" si="115"/>
        <v>5</v>
      </c>
      <c r="GG20" s="21">
        <f t="shared" si="116"/>
        <v>5</v>
      </c>
      <c r="GH20" s="21" t="str">
        <f t="shared" si="131"/>
        <v>5.0</v>
      </c>
      <c r="GI20" s="13" t="str">
        <f t="shared" si="117"/>
        <v>D+</v>
      </c>
      <c r="GJ20" s="18">
        <f t="shared" si="118"/>
        <v>1.5</v>
      </c>
      <c r="GK20" s="15" t="str">
        <f t="shared" si="119"/>
        <v>1.5</v>
      </c>
      <c r="GL20" s="19">
        <v>2</v>
      </c>
      <c r="GM20" s="68">
        <v>2</v>
      </c>
      <c r="GN20" s="28">
        <v>8.3000000000000007</v>
      </c>
      <c r="GO20" s="26">
        <v>8</v>
      </c>
      <c r="GP20" s="27"/>
      <c r="GQ20" s="27"/>
      <c r="GR20" s="27">
        <f t="shared" si="120"/>
        <v>8</v>
      </c>
      <c r="GS20" s="21">
        <f t="shared" si="121"/>
        <v>8.1</v>
      </c>
      <c r="GT20" s="21" t="str">
        <f t="shared" si="122"/>
        <v>8.1</v>
      </c>
      <c r="GU20" s="13" t="str">
        <f t="shared" si="123"/>
        <v>B+</v>
      </c>
      <c r="GV20" s="18">
        <f t="shared" si="124"/>
        <v>3.5</v>
      </c>
      <c r="GW20" s="15" t="str">
        <f t="shared" si="125"/>
        <v>3.5</v>
      </c>
      <c r="GX20" s="19">
        <v>2</v>
      </c>
      <c r="GY20" s="68">
        <v>2</v>
      </c>
      <c r="GZ20" s="69">
        <f t="shared" si="126"/>
        <v>18</v>
      </c>
      <c r="HA20" s="22">
        <f t="shared" si="127"/>
        <v>6.2638888888888893</v>
      </c>
      <c r="HB20" s="24" t="str">
        <f t="shared" si="128"/>
        <v>6.26</v>
      </c>
      <c r="HC20" s="22">
        <f t="shared" si="129"/>
        <v>2.3194444444444446</v>
      </c>
      <c r="HD20" s="24" t="str">
        <f t="shared" si="130"/>
        <v>2.32</v>
      </c>
    </row>
    <row r="21" spans="1:212" s="4" customFormat="1" ht="28.5">
      <c r="A21" s="2">
        <v>20</v>
      </c>
      <c r="B21" s="5" t="s">
        <v>454</v>
      </c>
      <c r="C21" s="6" t="s">
        <v>497</v>
      </c>
      <c r="D21" s="7" t="s">
        <v>498</v>
      </c>
      <c r="E21" s="8" t="s">
        <v>80</v>
      </c>
      <c r="F21" s="3"/>
      <c r="G21" s="10" t="s">
        <v>553</v>
      </c>
      <c r="H21" s="36" t="s">
        <v>89</v>
      </c>
      <c r="I21" s="36" t="s">
        <v>200</v>
      </c>
      <c r="J21" s="138">
        <v>7.7</v>
      </c>
      <c r="K21" s="21" t="str">
        <f t="shared" si="57"/>
        <v>7.7</v>
      </c>
      <c r="L21" s="13" t="str">
        <f t="shared" si="132"/>
        <v>B</v>
      </c>
      <c r="M21" s="14">
        <f t="shared" si="133"/>
        <v>3</v>
      </c>
      <c r="N21" s="15" t="str">
        <f t="shared" si="58"/>
        <v>3.0</v>
      </c>
      <c r="O21" s="19">
        <v>2</v>
      </c>
      <c r="P21" s="12">
        <v>6</v>
      </c>
      <c r="Q21" s="21" t="str">
        <f t="shared" si="59"/>
        <v>6.0</v>
      </c>
      <c r="R21" s="13" t="str">
        <f t="shared" si="134"/>
        <v>C</v>
      </c>
      <c r="S21" s="14">
        <f t="shared" si="135"/>
        <v>2</v>
      </c>
      <c r="T21" s="15" t="str">
        <f t="shared" si="60"/>
        <v>2.0</v>
      </c>
      <c r="U21" s="19">
        <v>3</v>
      </c>
      <c r="V21" s="28">
        <v>7.7</v>
      </c>
      <c r="W21" s="26">
        <v>4</v>
      </c>
      <c r="X21" s="27">
        <v>7</v>
      </c>
      <c r="Y21" s="27"/>
      <c r="Z21" s="82">
        <f t="shared" si="61"/>
        <v>7</v>
      </c>
      <c r="AA21" s="21">
        <f t="shared" si="62"/>
        <v>7.3</v>
      </c>
      <c r="AB21" s="21" t="str">
        <f t="shared" si="63"/>
        <v>7.3</v>
      </c>
      <c r="AC21" s="13" t="str">
        <f t="shared" si="4"/>
        <v>B</v>
      </c>
      <c r="AD21" s="18">
        <f t="shared" si="136"/>
        <v>3</v>
      </c>
      <c r="AE21" s="15" t="str">
        <f t="shared" si="64"/>
        <v>3.0</v>
      </c>
      <c r="AF21" s="19">
        <v>4</v>
      </c>
      <c r="AG21" s="68">
        <v>4</v>
      </c>
      <c r="AH21" s="28">
        <v>7.7</v>
      </c>
      <c r="AI21" s="26">
        <v>9</v>
      </c>
      <c r="AJ21" s="27"/>
      <c r="AK21" s="82"/>
      <c r="AL21" s="82">
        <f t="shared" si="65"/>
        <v>9</v>
      </c>
      <c r="AM21" s="21">
        <f t="shared" si="66"/>
        <v>8.5</v>
      </c>
      <c r="AN21" s="21" t="str">
        <f t="shared" si="67"/>
        <v>8.5</v>
      </c>
      <c r="AO21" s="13" t="str">
        <f t="shared" si="6"/>
        <v>A</v>
      </c>
      <c r="AP21" s="18">
        <f t="shared" si="7"/>
        <v>4</v>
      </c>
      <c r="AQ21" s="15" t="str">
        <f t="shared" si="68"/>
        <v>4.0</v>
      </c>
      <c r="AR21" s="19">
        <v>2</v>
      </c>
      <c r="AS21" s="68">
        <v>2</v>
      </c>
      <c r="AT21" s="28">
        <v>5.8</v>
      </c>
      <c r="AU21" s="26">
        <v>7</v>
      </c>
      <c r="AV21" s="27"/>
      <c r="AW21" s="82"/>
      <c r="AX21" s="27">
        <f t="shared" si="69"/>
        <v>7</v>
      </c>
      <c r="AY21" s="21">
        <f t="shared" si="70"/>
        <v>6.5</v>
      </c>
      <c r="AZ21" s="21" t="str">
        <f t="shared" si="71"/>
        <v>6.5</v>
      </c>
      <c r="BA21" s="13" t="str">
        <f t="shared" si="8"/>
        <v>C+</v>
      </c>
      <c r="BB21" s="18">
        <f t="shared" si="9"/>
        <v>2.5</v>
      </c>
      <c r="BC21" s="15" t="str">
        <f t="shared" si="72"/>
        <v>2.5</v>
      </c>
      <c r="BD21" s="19">
        <v>3</v>
      </c>
      <c r="BE21" s="68">
        <v>3</v>
      </c>
      <c r="BF21" s="28">
        <v>5.0999999999999996</v>
      </c>
      <c r="BG21" s="26">
        <v>5</v>
      </c>
      <c r="BH21" s="27"/>
      <c r="BI21" s="82"/>
      <c r="BJ21" s="82">
        <f t="shared" si="73"/>
        <v>5</v>
      </c>
      <c r="BK21" s="21">
        <f t="shared" si="74"/>
        <v>5</v>
      </c>
      <c r="BL21" s="21" t="str">
        <f t="shared" si="75"/>
        <v>5.0</v>
      </c>
      <c r="BM21" s="13" t="str">
        <f t="shared" si="10"/>
        <v>D+</v>
      </c>
      <c r="BN21" s="18">
        <f t="shared" si="11"/>
        <v>1.5</v>
      </c>
      <c r="BO21" s="15" t="str">
        <f t="shared" si="76"/>
        <v>1.5</v>
      </c>
      <c r="BP21" s="19">
        <v>2</v>
      </c>
      <c r="BQ21" s="68">
        <v>2</v>
      </c>
      <c r="BR21" s="28">
        <v>6.7</v>
      </c>
      <c r="BS21" s="26">
        <v>3</v>
      </c>
      <c r="BT21" s="27">
        <v>4</v>
      </c>
      <c r="BU21" s="27">
        <v>7</v>
      </c>
      <c r="BV21" s="27">
        <f t="shared" si="77"/>
        <v>7</v>
      </c>
      <c r="BW21" s="21">
        <f t="shared" si="78"/>
        <v>6.9</v>
      </c>
      <c r="BX21" s="21" t="str">
        <f t="shared" si="79"/>
        <v>6.9</v>
      </c>
      <c r="BY21" s="13" t="str">
        <f t="shared" si="12"/>
        <v>C+</v>
      </c>
      <c r="BZ21" s="18">
        <f t="shared" si="13"/>
        <v>2.5</v>
      </c>
      <c r="CA21" s="15" t="str">
        <f t="shared" si="80"/>
        <v>2.5</v>
      </c>
      <c r="CB21" s="19">
        <v>3</v>
      </c>
      <c r="CC21" s="68">
        <v>3</v>
      </c>
      <c r="CD21" s="28">
        <v>6.3</v>
      </c>
      <c r="CE21" s="26">
        <v>6</v>
      </c>
      <c r="CF21" s="27"/>
      <c r="CG21" s="82"/>
      <c r="CH21" s="82">
        <f t="shared" si="81"/>
        <v>6</v>
      </c>
      <c r="CI21" s="21">
        <f t="shared" si="82"/>
        <v>6.1</v>
      </c>
      <c r="CJ21" s="21" t="str">
        <f t="shared" si="83"/>
        <v>6.1</v>
      </c>
      <c r="CK21" s="13" t="str">
        <f t="shared" si="14"/>
        <v>C</v>
      </c>
      <c r="CL21" s="18">
        <f t="shared" si="15"/>
        <v>2</v>
      </c>
      <c r="CM21" s="15" t="str">
        <f t="shared" si="84"/>
        <v>2.0</v>
      </c>
      <c r="CN21" s="19">
        <v>3</v>
      </c>
      <c r="CO21" s="68">
        <v>3</v>
      </c>
      <c r="CP21" s="69">
        <f t="shared" si="85"/>
        <v>17</v>
      </c>
      <c r="CQ21" s="22">
        <f t="shared" si="16"/>
        <v>6.7470588235294118</v>
      </c>
      <c r="CR21" s="24" t="str">
        <f t="shared" si="86"/>
        <v>6.75</v>
      </c>
      <c r="CS21" s="22">
        <f t="shared" si="17"/>
        <v>2.5882352941176472</v>
      </c>
      <c r="CT21" s="24" t="str">
        <f t="shared" si="87"/>
        <v>2.59</v>
      </c>
      <c r="CU21" s="77" t="str">
        <f t="shared" si="88"/>
        <v>Lên lớp</v>
      </c>
      <c r="CV21" s="77">
        <f t="shared" si="18"/>
        <v>17</v>
      </c>
      <c r="CW21" s="22">
        <f t="shared" si="89"/>
        <v>6.7470588235294118</v>
      </c>
      <c r="CX21" s="77" t="str">
        <f t="shared" si="90"/>
        <v>6.75</v>
      </c>
      <c r="CY21" s="22">
        <f t="shared" si="91"/>
        <v>2.5882352941176472</v>
      </c>
      <c r="CZ21" s="77" t="str">
        <f t="shared" si="92"/>
        <v>2.59</v>
      </c>
      <c r="DA21" s="28">
        <v>6.6</v>
      </c>
      <c r="DB21" s="26">
        <v>5</v>
      </c>
      <c r="DC21" s="27"/>
      <c r="DD21" s="82"/>
      <c r="DE21" s="82">
        <f t="shared" si="93"/>
        <v>5</v>
      </c>
      <c r="DF21" s="21">
        <f t="shared" si="19"/>
        <v>5.6</v>
      </c>
      <c r="DG21" s="21" t="str">
        <f t="shared" si="20"/>
        <v>5.6</v>
      </c>
      <c r="DH21" s="13" t="str">
        <f t="shared" si="21"/>
        <v>C</v>
      </c>
      <c r="DI21" s="18">
        <f t="shared" si="22"/>
        <v>2</v>
      </c>
      <c r="DJ21" s="15" t="str">
        <f t="shared" si="23"/>
        <v>2.0</v>
      </c>
      <c r="DK21" s="19">
        <v>1.5</v>
      </c>
      <c r="DL21" s="68">
        <v>1.5</v>
      </c>
      <c r="DM21" s="28">
        <v>6.4</v>
      </c>
      <c r="DN21" s="26">
        <v>9</v>
      </c>
      <c r="DO21" s="27"/>
      <c r="DP21" s="82"/>
      <c r="DQ21" s="82">
        <f t="shared" si="94"/>
        <v>9</v>
      </c>
      <c r="DR21" s="21">
        <f t="shared" si="24"/>
        <v>8</v>
      </c>
      <c r="DS21" s="21" t="str">
        <f t="shared" si="25"/>
        <v>8.0</v>
      </c>
      <c r="DT21" s="13" t="str">
        <f t="shared" si="26"/>
        <v>B+</v>
      </c>
      <c r="DU21" s="18">
        <f t="shared" si="27"/>
        <v>3.5</v>
      </c>
      <c r="DV21" s="15" t="str">
        <f t="shared" si="28"/>
        <v>3.5</v>
      </c>
      <c r="DW21" s="19">
        <v>1.5</v>
      </c>
      <c r="DX21" s="68">
        <v>1.5</v>
      </c>
      <c r="DY21" s="21">
        <f t="shared" si="95"/>
        <v>6.8</v>
      </c>
      <c r="DZ21" s="21" t="str">
        <f t="shared" si="29"/>
        <v>6.8</v>
      </c>
      <c r="EA21" s="13" t="str">
        <f t="shared" si="30"/>
        <v>C+</v>
      </c>
      <c r="EB21" s="18">
        <f t="shared" si="31"/>
        <v>2.5</v>
      </c>
      <c r="EC21" s="18" t="str">
        <f t="shared" si="32"/>
        <v>2.5</v>
      </c>
      <c r="ED21" s="19">
        <v>3</v>
      </c>
      <c r="EE21" s="152">
        <v>3</v>
      </c>
      <c r="EF21" s="28">
        <v>5.5</v>
      </c>
      <c r="EG21" s="28">
        <v>3</v>
      </c>
      <c r="EH21" s="28">
        <v>3</v>
      </c>
      <c r="EI21" s="27">
        <v>7</v>
      </c>
      <c r="EJ21" s="27">
        <f t="shared" si="96"/>
        <v>7</v>
      </c>
      <c r="EK21" s="21">
        <f t="shared" si="33"/>
        <v>6.4</v>
      </c>
      <c r="EL21" s="21" t="str">
        <f t="shared" si="34"/>
        <v>6.4</v>
      </c>
      <c r="EM21" s="13" t="str">
        <f t="shared" si="35"/>
        <v>C</v>
      </c>
      <c r="EN21" s="18">
        <f t="shared" si="36"/>
        <v>2</v>
      </c>
      <c r="EO21" s="15" t="str">
        <f t="shared" si="37"/>
        <v>2.0</v>
      </c>
      <c r="EP21" s="19">
        <v>3</v>
      </c>
      <c r="EQ21" s="68">
        <v>3</v>
      </c>
      <c r="ER21" s="70">
        <v>6.3</v>
      </c>
      <c r="ES21" s="16">
        <v>8</v>
      </c>
      <c r="ET21" s="17"/>
      <c r="EU21" s="82"/>
      <c r="EV21" s="82">
        <f t="shared" si="97"/>
        <v>8</v>
      </c>
      <c r="EW21" s="21">
        <f t="shared" si="98"/>
        <v>7.3</v>
      </c>
      <c r="EX21" s="21" t="str">
        <f t="shared" si="99"/>
        <v>7.3</v>
      </c>
      <c r="EY21" s="13" t="str">
        <f t="shared" si="100"/>
        <v>B</v>
      </c>
      <c r="EZ21" s="18">
        <f t="shared" si="101"/>
        <v>3</v>
      </c>
      <c r="FA21" s="15" t="str">
        <f t="shared" si="102"/>
        <v>3.0</v>
      </c>
      <c r="FB21" s="19">
        <v>3</v>
      </c>
      <c r="FC21" s="68">
        <v>3</v>
      </c>
      <c r="FD21" s="28">
        <v>5.7</v>
      </c>
      <c r="FE21" s="26">
        <v>6</v>
      </c>
      <c r="FF21" s="27"/>
      <c r="FG21" s="27"/>
      <c r="FH21" s="27">
        <f t="shared" si="103"/>
        <v>6</v>
      </c>
      <c r="FI21" s="21">
        <f t="shared" si="104"/>
        <v>5.9</v>
      </c>
      <c r="FJ21" s="21" t="str">
        <f t="shared" si="105"/>
        <v>5.9</v>
      </c>
      <c r="FK21" s="13" t="str">
        <f t="shared" si="106"/>
        <v>C</v>
      </c>
      <c r="FL21" s="18">
        <f t="shared" si="107"/>
        <v>2</v>
      </c>
      <c r="FM21" s="15" t="str">
        <f t="shared" si="108"/>
        <v>2.0</v>
      </c>
      <c r="FN21" s="19">
        <v>2</v>
      </c>
      <c r="FO21" s="68">
        <v>2</v>
      </c>
      <c r="FP21" s="28">
        <v>6.7</v>
      </c>
      <c r="FQ21" s="26">
        <v>5</v>
      </c>
      <c r="FR21" s="27"/>
      <c r="FS21" s="27"/>
      <c r="FT21" s="27">
        <f t="shared" si="109"/>
        <v>5</v>
      </c>
      <c r="FU21" s="21">
        <f t="shared" si="110"/>
        <v>5.7</v>
      </c>
      <c r="FV21" s="21" t="str">
        <f t="shared" si="111"/>
        <v>5.7</v>
      </c>
      <c r="FW21" s="13" t="str">
        <f t="shared" si="112"/>
        <v>C</v>
      </c>
      <c r="FX21" s="18">
        <f t="shared" si="113"/>
        <v>2</v>
      </c>
      <c r="FY21" s="15" t="str">
        <f t="shared" si="114"/>
        <v>2.0</v>
      </c>
      <c r="FZ21" s="19">
        <v>3</v>
      </c>
      <c r="GA21" s="68">
        <v>3</v>
      </c>
      <c r="GB21" s="28">
        <v>8.1999999999999993</v>
      </c>
      <c r="GC21" s="26">
        <v>8</v>
      </c>
      <c r="GD21" s="27"/>
      <c r="GE21" s="82"/>
      <c r="GF21" s="82">
        <f t="shared" si="115"/>
        <v>8</v>
      </c>
      <c r="GG21" s="21">
        <f t="shared" si="116"/>
        <v>8.1</v>
      </c>
      <c r="GH21" s="21" t="str">
        <f t="shared" si="131"/>
        <v>8.1</v>
      </c>
      <c r="GI21" s="13" t="str">
        <f t="shared" si="117"/>
        <v>B+</v>
      </c>
      <c r="GJ21" s="18">
        <f t="shared" si="118"/>
        <v>3.5</v>
      </c>
      <c r="GK21" s="15" t="str">
        <f t="shared" si="119"/>
        <v>3.5</v>
      </c>
      <c r="GL21" s="19">
        <v>2</v>
      </c>
      <c r="GM21" s="68">
        <v>2</v>
      </c>
      <c r="GN21" s="28">
        <v>7.7</v>
      </c>
      <c r="GO21" s="26">
        <v>9</v>
      </c>
      <c r="GP21" s="27"/>
      <c r="GQ21" s="27"/>
      <c r="GR21" s="27">
        <f t="shared" si="120"/>
        <v>9</v>
      </c>
      <c r="GS21" s="21">
        <f t="shared" si="121"/>
        <v>8.5</v>
      </c>
      <c r="GT21" s="21" t="str">
        <f t="shared" si="122"/>
        <v>8.5</v>
      </c>
      <c r="GU21" s="13" t="str">
        <f t="shared" si="123"/>
        <v>A</v>
      </c>
      <c r="GV21" s="18">
        <f t="shared" si="124"/>
        <v>4</v>
      </c>
      <c r="GW21" s="15" t="str">
        <f t="shared" si="125"/>
        <v>4.0</v>
      </c>
      <c r="GX21" s="19">
        <v>2</v>
      </c>
      <c r="GY21" s="68">
        <v>2</v>
      </c>
      <c r="GZ21" s="69">
        <f t="shared" si="126"/>
        <v>18</v>
      </c>
      <c r="HA21" s="22">
        <f t="shared" si="127"/>
        <v>6.8666666666666663</v>
      </c>
      <c r="HB21" s="24" t="str">
        <f t="shared" si="128"/>
        <v>6.87</v>
      </c>
      <c r="HC21" s="22">
        <f t="shared" si="129"/>
        <v>2.6805555555555554</v>
      </c>
      <c r="HD21" s="24" t="str">
        <f t="shared" si="130"/>
        <v>2.68</v>
      </c>
    </row>
    <row r="22" spans="1:212" s="4" customFormat="1" ht="28.5">
      <c r="A22" s="2">
        <v>21</v>
      </c>
      <c r="B22" s="5" t="s">
        <v>454</v>
      </c>
      <c r="C22" s="6" t="s">
        <v>499</v>
      </c>
      <c r="D22" s="7" t="s">
        <v>90</v>
      </c>
      <c r="E22" s="8" t="s">
        <v>388</v>
      </c>
      <c r="F22" s="3"/>
      <c r="G22" s="10" t="s">
        <v>554</v>
      </c>
      <c r="H22" s="36" t="s">
        <v>89</v>
      </c>
      <c r="I22" s="36" t="s">
        <v>200</v>
      </c>
      <c r="J22" s="138">
        <v>7.7</v>
      </c>
      <c r="K22" s="21" t="str">
        <f t="shared" si="57"/>
        <v>7.7</v>
      </c>
      <c r="L22" s="13" t="str">
        <f t="shared" si="132"/>
        <v>B</v>
      </c>
      <c r="M22" s="14">
        <f t="shared" si="133"/>
        <v>3</v>
      </c>
      <c r="N22" s="15" t="str">
        <f t="shared" si="58"/>
        <v>3.0</v>
      </c>
      <c r="O22" s="19">
        <v>2</v>
      </c>
      <c r="P22" s="12">
        <v>6</v>
      </c>
      <c r="Q22" s="21" t="str">
        <f t="shared" si="59"/>
        <v>6.0</v>
      </c>
      <c r="R22" s="13" t="str">
        <f t="shared" si="134"/>
        <v>C</v>
      </c>
      <c r="S22" s="14">
        <f t="shared" si="135"/>
        <v>2</v>
      </c>
      <c r="T22" s="15" t="str">
        <f t="shared" si="60"/>
        <v>2.0</v>
      </c>
      <c r="U22" s="19">
        <v>3</v>
      </c>
      <c r="V22" s="28">
        <v>8</v>
      </c>
      <c r="W22" s="26">
        <v>5</v>
      </c>
      <c r="X22" s="27"/>
      <c r="Y22" s="82"/>
      <c r="Z22" s="82">
        <f t="shared" si="61"/>
        <v>5</v>
      </c>
      <c r="AA22" s="21">
        <f t="shared" si="62"/>
        <v>6.2</v>
      </c>
      <c r="AB22" s="21" t="str">
        <f t="shared" si="63"/>
        <v>6.2</v>
      </c>
      <c r="AC22" s="13" t="str">
        <f t="shared" si="4"/>
        <v>C</v>
      </c>
      <c r="AD22" s="18">
        <f t="shared" si="136"/>
        <v>2</v>
      </c>
      <c r="AE22" s="15" t="str">
        <f t="shared" si="64"/>
        <v>2.0</v>
      </c>
      <c r="AF22" s="19">
        <v>4</v>
      </c>
      <c r="AG22" s="68">
        <v>4</v>
      </c>
      <c r="AH22" s="28">
        <v>8.3000000000000007</v>
      </c>
      <c r="AI22" s="26">
        <v>9</v>
      </c>
      <c r="AJ22" s="27"/>
      <c r="AK22" s="82"/>
      <c r="AL22" s="82">
        <f t="shared" si="65"/>
        <v>9</v>
      </c>
      <c r="AM22" s="21">
        <f t="shared" si="66"/>
        <v>8.6999999999999993</v>
      </c>
      <c r="AN22" s="21" t="str">
        <f t="shared" si="67"/>
        <v>8.7</v>
      </c>
      <c r="AO22" s="13" t="str">
        <f t="shared" si="6"/>
        <v>A</v>
      </c>
      <c r="AP22" s="18">
        <f t="shared" si="7"/>
        <v>4</v>
      </c>
      <c r="AQ22" s="15" t="str">
        <f t="shared" si="68"/>
        <v>4.0</v>
      </c>
      <c r="AR22" s="19">
        <v>2</v>
      </c>
      <c r="AS22" s="68">
        <v>2</v>
      </c>
      <c r="AT22" s="28">
        <v>5.8</v>
      </c>
      <c r="AU22" s="26">
        <v>7</v>
      </c>
      <c r="AV22" s="27"/>
      <c r="AW22" s="82"/>
      <c r="AX22" s="27">
        <f t="shared" si="69"/>
        <v>7</v>
      </c>
      <c r="AY22" s="21">
        <f t="shared" si="70"/>
        <v>6.5</v>
      </c>
      <c r="AZ22" s="21" t="str">
        <f t="shared" si="71"/>
        <v>6.5</v>
      </c>
      <c r="BA22" s="13" t="str">
        <f t="shared" si="8"/>
        <v>C+</v>
      </c>
      <c r="BB22" s="18">
        <f t="shared" si="9"/>
        <v>2.5</v>
      </c>
      <c r="BC22" s="15" t="str">
        <f t="shared" si="72"/>
        <v>2.5</v>
      </c>
      <c r="BD22" s="19">
        <v>3</v>
      </c>
      <c r="BE22" s="68">
        <v>3</v>
      </c>
      <c r="BF22" s="28">
        <v>6.7</v>
      </c>
      <c r="BG22" s="26">
        <v>7</v>
      </c>
      <c r="BH22" s="27"/>
      <c r="BI22" s="82"/>
      <c r="BJ22" s="82">
        <f t="shared" si="73"/>
        <v>7</v>
      </c>
      <c r="BK22" s="21">
        <f t="shared" si="74"/>
        <v>6.9</v>
      </c>
      <c r="BL22" s="21" t="str">
        <f t="shared" si="75"/>
        <v>6.9</v>
      </c>
      <c r="BM22" s="13" t="str">
        <f t="shared" si="10"/>
        <v>C+</v>
      </c>
      <c r="BN22" s="18">
        <f t="shared" si="11"/>
        <v>2.5</v>
      </c>
      <c r="BO22" s="15" t="str">
        <f t="shared" si="76"/>
        <v>2.5</v>
      </c>
      <c r="BP22" s="19">
        <v>2</v>
      </c>
      <c r="BQ22" s="68">
        <v>2</v>
      </c>
      <c r="BR22" s="108">
        <v>6.9</v>
      </c>
      <c r="BS22" s="109">
        <v>8</v>
      </c>
      <c r="BT22" s="110"/>
      <c r="BU22" s="110"/>
      <c r="BV22" s="27">
        <f t="shared" si="77"/>
        <v>8</v>
      </c>
      <c r="BW22" s="21">
        <f t="shared" si="78"/>
        <v>7.6</v>
      </c>
      <c r="BX22" s="21" t="str">
        <f t="shared" si="79"/>
        <v>7.6</v>
      </c>
      <c r="BY22" s="13" t="str">
        <f t="shared" si="12"/>
        <v>B</v>
      </c>
      <c r="BZ22" s="18">
        <f t="shared" si="13"/>
        <v>3</v>
      </c>
      <c r="CA22" s="15" t="str">
        <f t="shared" si="80"/>
        <v>3.0</v>
      </c>
      <c r="CB22" s="19">
        <v>3</v>
      </c>
      <c r="CC22" s="68">
        <v>3</v>
      </c>
      <c r="CD22" s="28">
        <v>6.8</v>
      </c>
      <c r="CE22" s="26">
        <v>4</v>
      </c>
      <c r="CF22" s="27">
        <v>6</v>
      </c>
      <c r="CG22" s="27"/>
      <c r="CH22" s="82">
        <f t="shared" si="81"/>
        <v>6</v>
      </c>
      <c r="CI22" s="21">
        <f t="shared" si="82"/>
        <v>6.3</v>
      </c>
      <c r="CJ22" s="21" t="str">
        <f t="shared" si="83"/>
        <v>6.3</v>
      </c>
      <c r="CK22" s="13" t="str">
        <f t="shared" si="14"/>
        <v>C</v>
      </c>
      <c r="CL22" s="18">
        <f t="shared" si="15"/>
        <v>2</v>
      </c>
      <c r="CM22" s="15" t="str">
        <f t="shared" si="84"/>
        <v>2.0</v>
      </c>
      <c r="CN22" s="19">
        <v>3</v>
      </c>
      <c r="CO22" s="68">
        <v>3</v>
      </c>
      <c r="CP22" s="69">
        <f t="shared" si="85"/>
        <v>17</v>
      </c>
      <c r="CQ22" s="22">
        <f t="shared" si="16"/>
        <v>6.894117647058823</v>
      </c>
      <c r="CR22" s="24" t="str">
        <f t="shared" si="86"/>
        <v>6.89</v>
      </c>
      <c r="CS22" s="22">
        <f t="shared" si="17"/>
        <v>2.5588235294117645</v>
      </c>
      <c r="CT22" s="24" t="str">
        <f t="shared" si="87"/>
        <v>2.56</v>
      </c>
      <c r="CU22" s="77" t="str">
        <f t="shared" si="88"/>
        <v>Lên lớp</v>
      </c>
      <c r="CV22" s="77">
        <f t="shared" si="18"/>
        <v>17</v>
      </c>
      <c r="CW22" s="22">
        <f t="shared" si="89"/>
        <v>6.894117647058823</v>
      </c>
      <c r="CX22" s="77" t="str">
        <f t="shared" si="90"/>
        <v>6.89</v>
      </c>
      <c r="CY22" s="22">
        <f t="shared" si="91"/>
        <v>2.5588235294117645</v>
      </c>
      <c r="CZ22" s="77" t="str">
        <f t="shared" si="92"/>
        <v>2.56</v>
      </c>
      <c r="DA22" s="28">
        <v>6.4</v>
      </c>
      <c r="DB22" s="26">
        <v>7</v>
      </c>
      <c r="DC22" s="27"/>
      <c r="DD22" s="82"/>
      <c r="DE22" s="82">
        <f t="shared" si="93"/>
        <v>7</v>
      </c>
      <c r="DF22" s="21">
        <f t="shared" si="19"/>
        <v>6.8</v>
      </c>
      <c r="DG22" s="21" t="str">
        <f t="shared" si="20"/>
        <v>6.8</v>
      </c>
      <c r="DH22" s="13" t="str">
        <f t="shared" si="21"/>
        <v>C+</v>
      </c>
      <c r="DI22" s="18">
        <f t="shared" si="22"/>
        <v>2.5</v>
      </c>
      <c r="DJ22" s="15" t="str">
        <f t="shared" si="23"/>
        <v>2.5</v>
      </c>
      <c r="DK22" s="19">
        <v>1.5</v>
      </c>
      <c r="DL22" s="68">
        <v>1.5</v>
      </c>
      <c r="DM22" s="28">
        <v>6.2</v>
      </c>
      <c r="DN22" s="26">
        <v>7</v>
      </c>
      <c r="DO22" s="27"/>
      <c r="DP22" s="82"/>
      <c r="DQ22" s="82">
        <f t="shared" si="94"/>
        <v>7</v>
      </c>
      <c r="DR22" s="21">
        <f t="shared" si="24"/>
        <v>6.7</v>
      </c>
      <c r="DS22" s="21" t="str">
        <f t="shared" si="25"/>
        <v>6.7</v>
      </c>
      <c r="DT22" s="13" t="str">
        <f t="shared" si="26"/>
        <v>C+</v>
      </c>
      <c r="DU22" s="18">
        <f t="shared" si="27"/>
        <v>2.5</v>
      </c>
      <c r="DV22" s="15" t="str">
        <f t="shared" si="28"/>
        <v>2.5</v>
      </c>
      <c r="DW22" s="19">
        <v>1.5</v>
      </c>
      <c r="DX22" s="68">
        <v>1.5</v>
      </c>
      <c r="DY22" s="21">
        <f t="shared" si="95"/>
        <v>6.75</v>
      </c>
      <c r="DZ22" s="21" t="str">
        <f t="shared" si="29"/>
        <v>6.8</v>
      </c>
      <c r="EA22" s="13" t="str">
        <f t="shared" si="30"/>
        <v>C+</v>
      </c>
      <c r="EB22" s="18">
        <f t="shared" si="31"/>
        <v>2.5</v>
      </c>
      <c r="EC22" s="18" t="str">
        <f t="shared" si="32"/>
        <v>2.5</v>
      </c>
      <c r="ED22" s="19">
        <v>3</v>
      </c>
      <c r="EE22" s="152">
        <v>3</v>
      </c>
      <c r="EF22" s="28">
        <v>7</v>
      </c>
      <c r="EG22" s="28">
        <v>3</v>
      </c>
      <c r="EH22" s="28">
        <v>2.5</v>
      </c>
      <c r="EI22" s="27">
        <v>6</v>
      </c>
      <c r="EJ22" s="27">
        <f t="shared" si="96"/>
        <v>6</v>
      </c>
      <c r="EK22" s="21">
        <f t="shared" si="33"/>
        <v>6.4</v>
      </c>
      <c r="EL22" s="21" t="str">
        <f t="shared" si="34"/>
        <v>6.4</v>
      </c>
      <c r="EM22" s="13" t="str">
        <f t="shared" si="35"/>
        <v>C</v>
      </c>
      <c r="EN22" s="18">
        <f t="shared" si="36"/>
        <v>2</v>
      </c>
      <c r="EO22" s="15" t="str">
        <f t="shared" si="37"/>
        <v>2.0</v>
      </c>
      <c r="EP22" s="19">
        <v>3</v>
      </c>
      <c r="EQ22" s="68">
        <v>3</v>
      </c>
      <c r="ER22" s="70">
        <v>6.4</v>
      </c>
      <c r="ES22" s="16">
        <v>6</v>
      </c>
      <c r="ET22" s="17"/>
      <c r="EU22" s="82"/>
      <c r="EV22" s="82">
        <f t="shared" si="97"/>
        <v>6</v>
      </c>
      <c r="EW22" s="21">
        <f t="shared" si="98"/>
        <v>6.2</v>
      </c>
      <c r="EX22" s="21" t="str">
        <f t="shared" si="99"/>
        <v>6.2</v>
      </c>
      <c r="EY22" s="13" t="str">
        <f t="shared" si="100"/>
        <v>C</v>
      </c>
      <c r="EZ22" s="18">
        <f t="shared" si="101"/>
        <v>2</v>
      </c>
      <c r="FA22" s="15" t="str">
        <f t="shared" si="102"/>
        <v>2.0</v>
      </c>
      <c r="FB22" s="19">
        <v>3</v>
      </c>
      <c r="FC22" s="68">
        <v>3</v>
      </c>
      <c r="FD22" s="28">
        <v>5.3</v>
      </c>
      <c r="FE22" s="26">
        <v>8</v>
      </c>
      <c r="FF22" s="27"/>
      <c r="FG22" s="27"/>
      <c r="FH22" s="27">
        <f t="shared" si="103"/>
        <v>8</v>
      </c>
      <c r="FI22" s="21">
        <f t="shared" si="104"/>
        <v>6.9</v>
      </c>
      <c r="FJ22" s="21" t="str">
        <f t="shared" si="105"/>
        <v>6.9</v>
      </c>
      <c r="FK22" s="13" t="str">
        <f t="shared" si="106"/>
        <v>C+</v>
      </c>
      <c r="FL22" s="18">
        <f t="shared" si="107"/>
        <v>2.5</v>
      </c>
      <c r="FM22" s="15" t="str">
        <f t="shared" si="108"/>
        <v>2.5</v>
      </c>
      <c r="FN22" s="19">
        <v>2</v>
      </c>
      <c r="FO22" s="68">
        <v>2</v>
      </c>
      <c r="FP22" s="95">
        <v>6.7</v>
      </c>
      <c r="FQ22" s="96">
        <v>2</v>
      </c>
      <c r="FR22" s="97"/>
      <c r="FS22" s="97"/>
      <c r="FT22" s="97">
        <f t="shared" si="109"/>
        <v>2</v>
      </c>
      <c r="FU22" s="21">
        <f t="shared" si="110"/>
        <v>3.9</v>
      </c>
      <c r="FV22" s="21" t="str">
        <f t="shared" si="111"/>
        <v>3.9</v>
      </c>
      <c r="FW22" s="13" t="str">
        <f t="shared" si="112"/>
        <v>F</v>
      </c>
      <c r="FX22" s="18">
        <f t="shared" si="113"/>
        <v>0</v>
      </c>
      <c r="FY22" s="15" t="str">
        <f t="shared" si="114"/>
        <v>0.0</v>
      </c>
      <c r="FZ22" s="19">
        <v>3</v>
      </c>
      <c r="GA22" s="68">
        <v>3</v>
      </c>
      <c r="GB22" s="28">
        <v>5.8</v>
      </c>
      <c r="GC22" s="26">
        <v>5</v>
      </c>
      <c r="GD22" s="27"/>
      <c r="GE22" s="82"/>
      <c r="GF22" s="82">
        <f t="shared" si="115"/>
        <v>5</v>
      </c>
      <c r="GG22" s="21">
        <f t="shared" si="116"/>
        <v>5.3</v>
      </c>
      <c r="GH22" s="21" t="str">
        <f t="shared" si="131"/>
        <v>5.3</v>
      </c>
      <c r="GI22" s="13" t="str">
        <f t="shared" si="117"/>
        <v>D+</v>
      </c>
      <c r="GJ22" s="18">
        <f t="shared" si="118"/>
        <v>1.5</v>
      </c>
      <c r="GK22" s="15" t="str">
        <f t="shared" si="119"/>
        <v>1.5</v>
      </c>
      <c r="GL22" s="19">
        <v>2</v>
      </c>
      <c r="GM22" s="68">
        <v>2</v>
      </c>
      <c r="GN22" s="28">
        <v>8</v>
      </c>
      <c r="GO22" s="26">
        <v>9</v>
      </c>
      <c r="GP22" s="27"/>
      <c r="GQ22" s="27"/>
      <c r="GR22" s="27">
        <f t="shared" si="120"/>
        <v>9</v>
      </c>
      <c r="GS22" s="21">
        <f t="shared" si="121"/>
        <v>8.6</v>
      </c>
      <c r="GT22" s="21" t="str">
        <f t="shared" si="122"/>
        <v>8.6</v>
      </c>
      <c r="GU22" s="13" t="str">
        <f t="shared" si="123"/>
        <v>A</v>
      </c>
      <c r="GV22" s="18">
        <f t="shared" si="124"/>
        <v>4</v>
      </c>
      <c r="GW22" s="15" t="str">
        <f t="shared" si="125"/>
        <v>4.0</v>
      </c>
      <c r="GX22" s="19">
        <v>2</v>
      </c>
      <c r="GY22" s="68">
        <v>2</v>
      </c>
      <c r="GZ22" s="69">
        <f t="shared" si="126"/>
        <v>18</v>
      </c>
      <c r="HA22" s="22">
        <f t="shared" si="127"/>
        <v>6.1861111111111118</v>
      </c>
      <c r="HB22" s="24" t="str">
        <f t="shared" si="128"/>
        <v>6.19</v>
      </c>
      <c r="HC22" s="22">
        <f t="shared" si="129"/>
        <v>1.9722222222222223</v>
      </c>
      <c r="HD22" s="24" t="str">
        <f t="shared" si="130"/>
        <v>1.97</v>
      </c>
    </row>
    <row r="23" spans="1:212" s="4" customFormat="1" ht="28.5">
      <c r="A23" s="2">
        <v>22</v>
      </c>
      <c r="B23" s="5" t="s">
        <v>454</v>
      </c>
      <c r="C23" s="6" t="s">
        <v>500</v>
      </c>
      <c r="D23" s="7" t="s">
        <v>100</v>
      </c>
      <c r="E23" s="8" t="s">
        <v>501</v>
      </c>
      <c r="F23" s="3"/>
      <c r="G23" s="10" t="s">
        <v>555</v>
      </c>
      <c r="H23" s="36" t="s">
        <v>89</v>
      </c>
      <c r="I23" s="36" t="s">
        <v>199</v>
      </c>
      <c r="J23" s="138">
        <v>7.7</v>
      </c>
      <c r="K23" s="21" t="str">
        <f t="shared" si="57"/>
        <v>7.7</v>
      </c>
      <c r="L23" s="13" t="str">
        <f t="shared" si="132"/>
        <v>B</v>
      </c>
      <c r="M23" s="14">
        <f t="shared" si="133"/>
        <v>3</v>
      </c>
      <c r="N23" s="15" t="str">
        <f t="shared" si="58"/>
        <v>3.0</v>
      </c>
      <c r="O23" s="19">
        <v>2</v>
      </c>
      <c r="P23" s="12">
        <v>6</v>
      </c>
      <c r="Q23" s="21" t="str">
        <f t="shared" si="59"/>
        <v>6.0</v>
      </c>
      <c r="R23" s="13" t="str">
        <f t="shared" si="134"/>
        <v>C</v>
      </c>
      <c r="S23" s="14">
        <f t="shared" si="135"/>
        <v>2</v>
      </c>
      <c r="T23" s="15" t="str">
        <f t="shared" si="60"/>
        <v>2.0</v>
      </c>
      <c r="U23" s="19">
        <v>3</v>
      </c>
      <c r="V23" s="28">
        <v>8.5</v>
      </c>
      <c r="W23" s="26">
        <v>7</v>
      </c>
      <c r="X23" s="27"/>
      <c r="Y23" s="82"/>
      <c r="Z23" s="82">
        <f t="shared" si="61"/>
        <v>7</v>
      </c>
      <c r="AA23" s="21">
        <f t="shared" si="62"/>
        <v>7.6</v>
      </c>
      <c r="AB23" s="21" t="str">
        <f t="shared" si="63"/>
        <v>7.6</v>
      </c>
      <c r="AC23" s="13" t="str">
        <f t="shared" si="4"/>
        <v>B</v>
      </c>
      <c r="AD23" s="18">
        <f t="shared" si="136"/>
        <v>3</v>
      </c>
      <c r="AE23" s="15" t="str">
        <f t="shared" si="64"/>
        <v>3.0</v>
      </c>
      <c r="AF23" s="19">
        <v>4</v>
      </c>
      <c r="AG23" s="68">
        <v>4</v>
      </c>
      <c r="AH23" s="28">
        <v>7.7</v>
      </c>
      <c r="AI23" s="26">
        <v>8</v>
      </c>
      <c r="AJ23" s="27"/>
      <c r="AK23" s="82"/>
      <c r="AL23" s="82">
        <f t="shared" si="65"/>
        <v>8</v>
      </c>
      <c r="AM23" s="21">
        <f t="shared" si="66"/>
        <v>7.9</v>
      </c>
      <c r="AN23" s="21" t="str">
        <f t="shared" si="67"/>
        <v>7.9</v>
      </c>
      <c r="AO23" s="13" t="str">
        <f t="shared" si="6"/>
        <v>B</v>
      </c>
      <c r="AP23" s="18">
        <f t="shared" si="7"/>
        <v>3</v>
      </c>
      <c r="AQ23" s="15" t="str">
        <f t="shared" si="68"/>
        <v>3.0</v>
      </c>
      <c r="AR23" s="19">
        <v>2</v>
      </c>
      <c r="AS23" s="68">
        <v>2</v>
      </c>
      <c r="AT23" s="146">
        <v>5.8</v>
      </c>
      <c r="AU23" s="147">
        <v>5</v>
      </c>
      <c r="AV23" s="148"/>
      <c r="AW23" s="148"/>
      <c r="AX23" s="27">
        <f t="shared" si="69"/>
        <v>5</v>
      </c>
      <c r="AY23" s="21">
        <f t="shared" si="70"/>
        <v>5.3</v>
      </c>
      <c r="AZ23" s="21" t="str">
        <f t="shared" si="71"/>
        <v>5.3</v>
      </c>
      <c r="BA23" s="13" t="str">
        <f t="shared" si="8"/>
        <v>D+</v>
      </c>
      <c r="BB23" s="18">
        <f t="shared" si="9"/>
        <v>1.5</v>
      </c>
      <c r="BC23" s="15" t="str">
        <f t="shared" si="72"/>
        <v>1.5</v>
      </c>
      <c r="BD23" s="19">
        <v>3</v>
      </c>
      <c r="BE23" s="68">
        <v>3</v>
      </c>
      <c r="BF23" s="28">
        <v>5</v>
      </c>
      <c r="BG23" s="26">
        <v>6</v>
      </c>
      <c r="BH23" s="27"/>
      <c r="BI23" s="82"/>
      <c r="BJ23" s="82">
        <f t="shared" si="73"/>
        <v>6</v>
      </c>
      <c r="BK23" s="21">
        <f t="shared" si="74"/>
        <v>5.6</v>
      </c>
      <c r="BL23" s="21" t="str">
        <f t="shared" si="75"/>
        <v>5.6</v>
      </c>
      <c r="BM23" s="13" t="str">
        <f t="shared" si="10"/>
        <v>C</v>
      </c>
      <c r="BN23" s="18">
        <f t="shared" si="11"/>
        <v>2</v>
      </c>
      <c r="BO23" s="15" t="str">
        <f t="shared" si="76"/>
        <v>2.0</v>
      </c>
      <c r="BP23" s="19">
        <v>2</v>
      </c>
      <c r="BQ23" s="68">
        <v>2</v>
      </c>
      <c r="BR23" s="28">
        <v>6.1</v>
      </c>
      <c r="BS23" s="26">
        <v>8</v>
      </c>
      <c r="BT23" s="27"/>
      <c r="BU23" s="82"/>
      <c r="BV23" s="27">
        <f t="shared" si="77"/>
        <v>8</v>
      </c>
      <c r="BW23" s="21">
        <f t="shared" si="78"/>
        <v>7.2</v>
      </c>
      <c r="BX23" s="21" t="str">
        <f t="shared" si="79"/>
        <v>7.2</v>
      </c>
      <c r="BY23" s="13" t="str">
        <f t="shared" si="12"/>
        <v>B</v>
      </c>
      <c r="BZ23" s="18">
        <f t="shared" si="13"/>
        <v>3</v>
      </c>
      <c r="CA23" s="15" t="str">
        <f t="shared" si="80"/>
        <v>3.0</v>
      </c>
      <c r="CB23" s="19">
        <v>3</v>
      </c>
      <c r="CC23" s="68">
        <v>3</v>
      </c>
      <c r="CD23" s="28">
        <v>7.2</v>
      </c>
      <c r="CE23" s="26">
        <v>7</v>
      </c>
      <c r="CF23" s="27"/>
      <c r="CG23" s="82"/>
      <c r="CH23" s="82">
        <f t="shared" si="81"/>
        <v>7</v>
      </c>
      <c r="CI23" s="21">
        <f t="shared" si="82"/>
        <v>7.1</v>
      </c>
      <c r="CJ23" s="21" t="str">
        <f t="shared" si="83"/>
        <v>7.1</v>
      </c>
      <c r="CK23" s="13" t="str">
        <f t="shared" si="14"/>
        <v>B</v>
      </c>
      <c r="CL23" s="18">
        <f t="shared" si="15"/>
        <v>3</v>
      </c>
      <c r="CM23" s="15" t="str">
        <f t="shared" si="84"/>
        <v>3.0</v>
      </c>
      <c r="CN23" s="19">
        <v>3</v>
      </c>
      <c r="CO23" s="68">
        <v>3</v>
      </c>
      <c r="CP23" s="69">
        <f t="shared" si="85"/>
        <v>17</v>
      </c>
      <c r="CQ23" s="22">
        <f t="shared" si="16"/>
        <v>6.8352941176470594</v>
      </c>
      <c r="CR23" s="24" t="str">
        <f t="shared" si="86"/>
        <v>6.84</v>
      </c>
      <c r="CS23" s="22">
        <f t="shared" si="17"/>
        <v>2.6176470588235294</v>
      </c>
      <c r="CT23" s="24" t="str">
        <f t="shared" si="87"/>
        <v>2.62</v>
      </c>
      <c r="CU23" s="77" t="str">
        <f t="shared" si="88"/>
        <v>Lên lớp</v>
      </c>
      <c r="CV23" s="77">
        <f t="shared" si="18"/>
        <v>17</v>
      </c>
      <c r="CW23" s="22">
        <f t="shared" si="89"/>
        <v>6.8352941176470594</v>
      </c>
      <c r="CX23" s="77" t="str">
        <f t="shared" si="90"/>
        <v>6.84</v>
      </c>
      <c r="CY23" s="22">
        <f t="shared" si="91"/>
        <v>2.6176470588235294</v>
      </c>
      <c r="CZ23" s="77" t="str">
        <f t="shared" si="92"/>
        <v>2.62</v>
      </c>
      <c r="DA23" s="28">
        <v>6.6</v>
      </c>
      <c r="DB23" s="26">
        <v>5</v>
      </c>
      <c r="DC23" s="27"/>
      <c r="DD23" s="82"/>
      <c r="DE23" s="82">
        <f t="shared" si="93"/>
        <v>5</v>
      </c>
      <c r="DF23" s="21">
        <f t="shared" si="19"/>
        <v>5.6</v>
      </c>
      <c r="DG23" s="21" t="str">
        <f t="shared" si="20"/>
        <v>5.6</v>
      </c>
      <c r="DH23" s="13" t="str">
        <f t="shared" si="21"/>
        <v>C</v>
      </c>
      <c r="DI23" s="18">
        <f t="shared" si="22"/>
        <v>2</v>
      </c>
      <c r="DJ23" s="15" t="str">
        <f t="shared" si="23"/>
        <v>2.0</v>
      </c>
      <c r="DK23" s="19">
        <v>1.5</v>
      </c>
      <c r="DL23" s="68">
        <v>1.5</v>
      </c>
      <c r="DM23" s="28">
        <v>6.6</v>
      </c>
      <c r="DN23" s="26">
        <v>7</v>
      </c>
      <c r="DO23" s="27"/>
      <c r="DP23" s="82"/>
      <c r="DQ23" s="82">
        <f t="shared" si="94"/>
        <v>7</v>
      </c>
      <c r="DR23" s="21">
        <f t="shared" si="24"/>
        <v>6.8</v>
      </c>
      <c r="DS23" s="21" t="str">
        <f t="shared" si="25"/>
        <v>6.8</v>
      </c>
      <c r="DT23" s="13" t="str">
        <f t="shared" si="26"/>
        <v>C+</v>
      </c>
      <c r="DU23" s="18">
        <f t="shared" si="27"/>
        <v>2.5</v>
      </c>
      <c r="DV23" s="15" t="str">
        <f t="shared" si="28"/>
        <v>2.5</v>
      </c>
      <c r="DW23" s="19">
        <v>1.5</v>
      </c>
      <c r="DX23" s="68">
        <v>1.5</v>
      </c>
      <c r="DY23" s="21">
        <f t="shared" si="95"/>
        <v>6.1999999999999993</v>
      </c>
      <c r="DZ23" s="21" t="str">
        <f t="shared" si="29"/>
        <v>6.2</v>
      </c>
      <c r="EA23" s="13" t="str">
        <f t="shared" si="30"/>
        <v>C</v>
      </c>
      <c r="EB23" s="18">
        <f t="shared" si="31"/>
        <v>2</v>
      </c>
      <c r="EC23" s="18" t="str">
        <f t="shared" si="32"/>
        <v>2.0</v>
      </c>
      <c r="ED23" s="19">
        <v>3</v>
      </c>
      <c r="EE23" s="152">
        <v>3</v>
      </c>
      <c r="EF23" s="20">
        <v>5.5</v>
      </c>
      <c r="EG23" s="20">
        <v>5</v>
      </c>
      <c r="EH23" s="27"/>
      <c r="EI23" s="82"/>
      <c r="EJ23" s="82">
        <f t="shared" si="96"/>
        <v>5</v>
      </c>
      <c r="EK23" s="21">
        <f t="shared" si="33"/>
        <v>5.2</v>
      </c>
      <c r="EL23" s="21" t="str">
        <f t="shared" si="34"/>
        <v>5.2</v>
      </c>
      <c r="EM23" s="13" t="str">
        <f t="shared" si="35"/>
        <v>D+</v>
      </c>
      <c r="EN23" s="18">
        <f t="shared" si="36"/>
        <v>1.5</v>
      </c>
      <c r="EO23" s="15" t="str">
        <f t="shared" si="37"/>
        <v>1.5</v>
      </c>
      <c r="EP23" s="19">
        <v>3</v>
      </c>
      <c r="EQ23" s="68">
        <v>3</v>
      </c>
      <c r="ER23" s="28">
        <v>5</v>
      </c>
      <c r="ES23" s="26">
        <v>4</v>
      </c>
      <c r="ET23" s="27">
        <v>7</v>
      </c>
      <c r="EU23" s="27"/>
      <c r="EV23" s="27">
        <f t="shared" si="97"/>
        <v>7</v>
      </c>
      <c r="EW23" s="21">
        <f t="shared" si="98"/>
        <v>6.2</v>
      </c>
      <c r="EX23" s="21" t="str">
        <f t="shared" si="99"/>
        <v>6.2</v>
      </c>
      <c r="EY23" s="13" t="str">
        <f t="shared" si="100"/>
        <v>C</v>
      </c>
      <c r="EZ23" s="18">
        <f t="shared" si="101"/>
        <v>2</v>
      </c>
      <c r="FA23" s="15" t="str">
        <f t="shared" si="102"/>
        <v>2.0</v>
      </c>
      <c r="FB23" s="19">
        <v>3</v>
      </c>
      <c r="FC23" s="68">
        <v>3</v>
      </c>
      <c r="FD23" s="100">
        <v>5.3</v>
      </c>
      <c r="FE23" s="101">
        <v>2</v>
      </c>
      <c r="FF23" s="102">
        <v>6</v>
      </c>
      <c r="FG23" s="102"/>
      <c r="FH23" s="102">
        <f t="shared" si="103"/>
        <v>6</v>
      </c>
      <c r="FI23" s="21">
        <f t="shared" si="104"/>
        <v>5.7</v>
      </c>
      <c r="FJ23" s="21" t="str">
        <f t="shared" si="105"/>
        <v>5.7</v>
      </c>
      <c r="FK23" s="13" t="str">
        <f t="shared" si="106"/>
        <v>C</v>
      </c>
      <c r="FL23" s="18">
        <f t="shared" si="107"/>
        <v>2</v>
      </c>
      <c r="FM23" s="15" t="str">
        <f t="shared" si="108"/>
        <v>2.0</v>
      </c>
      <c r="FN23" s="19">
        <v>2</v>
      </c>
      <c r="FO23" s="68">
        <v>2</v>
      </c>
      <c r="FP23" s="95">
        <v>6.4</v>
      </c>
      <c r="FQ23" s="96">
        <v>2</v>
      </c>
      <c r="FR23" s="97"/>
      <c r="FS23" s="97"/>
      <c r="FT23" s="97">
        <f t="shared" si="109"/>
        <v>2</v>
      </c>
      <c r="FU23" s="21">
        <f t="shared" si="110"/>
        <v>3.8</v>
      </c>
      <c r="FV23" s="21" t="str">
        <f t="shared" si="111"/>
        <v>3.8</v>
      </c>
      <c r="FW23" s="13" t="str">
        <f t="shared" si="112"/>
        <v>F</v>
      </c>
      <c r="FX23" s="18">
        <f t="shared" si="113"/>
        <v>0</v>
      </c>
      <c r="FY23" s="15" t="str">
        <f t="shared" si="114"/>
        <v>0.0</v>
      </c>
      <c r="FZ23" s="19">
        <v>3</v>
      </c>
      <c r="GA23" s="68">
        <v>3</v>
      </c>
      <c r="GB23" s="28">
        <v>5</v>
      </c>
      <c r="GC23" s="26">
        <v>6</v>
      </c>
      <c r="GD23" s="27"/>
      <c r="GE23" s="82"/>
      <c r="GF23" s="82">
        <f t="shared" si="115"/>
        <v>6</v>
      </c>
      <c r="GG23" s="21">
        <f t="shared" si="116"/>
        <v>5.6</v>
      </c>
      <c r="GH23" s="21" t="str">
        <f t="shared" si="131"/>
        <v>5.6</v>
      </c>
      <c r="GI23" s="13" t="str">
        <f t="shared" si="117"/>
        <v>C</v>
      </c>
      <c r="GJ23" s="18">
        <f t="shared" si="118"/>
        <v>2</v>
      </c>
      <c r="GK23" s="15" t="str">
        <f t="shared" si="119"/>
        <v>2.0</v>
      </c>
      <c r="GL23" s="19">
        <v>2</v>
      </c>
      <c r="GM23" s="68">
        <v>2</v>
      </c>
      <c r="GN23" s="28">
        <v>7.3</v>
      </c>
      <c r="GO23" s="26">
        <v>9</v>
      </c>
      <c r="GP23" s="27"/>
      <c r="GQ23" s="27"/>
      <c r="GR23" s="27">
        <f t="shared" si="120"/>
        <v>9</v>
      </c>
      <c r="GS23" s="21">
        <f t="shared" si="121"/>
        <v>8.3000000000000007</v>
      </c>
      <c r="GT23" s="21" t="str">
        <f t="shared" si="122"/>
        <v>8.3</v>
      </c>
      <c r="GU23" s="13" t="str">
        <f t="shared" si="123"/>
        <v>B+</v>
      </c>
      <c r="GV23" s="18">
        <f t="shared" si="124"/>
        <v>3.5</v>
      </c>
      <c r="GW23" s="15" t="str">
        <f t="shared" si="125"/>
        <v>3.5</v>
      </c>
      <c r="GX23" s="19">
        <v>2</v>
      </c>
      <c r="GY23" s="68">
        <v>2</v>
      </c>
      <c r="GZ23" s="69">
        <f t="shared" si="126"/>
        <v>18</v>
      </c>
      <c r="HA23" s="22">
        <f t="shared" si="127"/>
        <v>5.7444444444444445</v>
      </c>
      <c r="HB23" s="24" t="str">
        <f t="shared" si="128"/>
        <v>5.74</v>
      </c>
      <c r="HC23" s="22">
        <f t="shared" si="129"/>
        <v>1.7916666666666667</v>
      </c>
      <c r="HD23" s="24" t="str">
        <f t="shared" si="130"/>
        <v>1.79</v>
      </c>
    </row>
    <row r="24" spans="1:212" s="4" customFormat="1" ht="28.5">
      <c r="A24" s="2">
        <v>23</v>
      </c>
      <c r="B24" s="5" t="s">
        <v>454</v>
      </c>
      <c r="C24" s="6" t="s">
        <v>502</v>
      </c>
      <c r="D24" s="7" t="s">
        <v>503</v>
      </c>
      <c r="E24" s="8" t="s">
        <v>504</v>
      </c>
      <c r="F24" s="3"/>
      <c r="G24" s="10" t="s">
        <v>556</v>
      </c>
      <c r="H24" s="36" t="s">
        <v>89</v>
      </c>
      <c r="I24" s="36" t="s">
        <v>574</v>
      </c>
      <c r="J24" s="138">
        <v>8</v>
      </c>
      <c r="K24" s="21" t="str">
        <f t="shared" si="57"/>
        <v>8.0</v>
      </c>
      <c r="L24" s="13" t="str">
        <f t="shared" si="132"/>
        <v>B+</v>
      </c>
      <c r="M24" s="14">
        <f t="shared" si="133"/>
        <v>3.5</v>
      </c>
      <c r="N24" s="15" t="str">
        <f t="shared" si="58"/>
        <v>3.5</v>
      </c>
      <c r="O24" s="19">
        <v>2</v>
      </c>
      <c r="P24" s="12">
        <v>6</v>
      </c>
      <c r="Q24" s="21" t="str">
        <f t="shared" si="59"/>
        <v>6.0</v>
      </c>
      <c r="R24" s="13" t="str">
        <f t="shared" si="134"/>
        <v>C</v>
      </c>
      <c r="S24" s="14">
        <f t="shared" si="135"/>
        <v>2</v>
      </c>
      <c r="T24" s="15" t="str">
        <f t="shared" si="60"/>
        <v>2.0</v>
      </c>
      <c r="U24" s="19">
        <v>3</v>
      </c>
      <c r="V24" s="28">
        <v>7.5</v>
      </c>
      <c r="W24" s="26">
        <v>6</v>
      </c>
      <c r="X24" s="27"/>
      <c r="Y24" s="82"/>
      <c r="Z24" s="82">
        <f t="shared" si="61"/>
        <v>6</v>
      </c>
      <c r="AA24" s="21">
        <f t="shared" si="62"/>
        <v>6.6</v>
      </c>
      <c r="AB24" s="21" t="str">
        <f t="shared" si="63"/>
        <v>6.6</v>
      </c>
      <c r="AC24" s="13" t="str">
        <f t="shared" si="4"/>
        <v>C+</v>
      </c>
      <c r="AD24" s="18">
        <f t="shared" si="136"/>
        <v>2.5</v>
      </c>
      <c r="AE24" s="15" t="str">
        <f t="shared" si="64"/>
        <v>2.5</v>
      </c>
      <c r="AF24" s="19">
        <v>4</v>
      </c>
      <c r="AG24" s="68">
        <v>4</v>
      </c>
      <c r="AH24" s="28">
        <v>7</v>
      </c>
      <c r="AI24" s="26">
        <v>9</v>
      </c>
      <c r="AJ24" s="27"/>
      <c r="AK24" s="82"/>
      <c r="AL24" s="82">
        <f t="shared" si="65"/>
        <v>9</v>
      </c>
      <c r="AM24" s="21">
        <f t="shared" si="66"/>
        <v>8.1999999999999993</v>
      </c>
      <c r="AN24" s="21" t="str">
        <f t="shared" si="67"/>
        <v>8.2</v>
      </c>
      <c r="AO24" s="13" t="str">
        <f t="shared" si="6"/>
        <v>B+</v>
      </c>
      <c r="AP24" s="18">
        <f t="shared" si="7"/>
        <v>3.5</v>
      </c>
      <c r="AQ24" s="15" t="str">
        <f t="shared" si="68"/>
        <v>3.5</v>
      </c>
      <c r="AR24" s="19">
        <v>2</v>
      </c>
      <c r="AS24" s="68">
        <v>2</v>
      </c>
      <c r="AT24" s="95">
        <v>5.4</v>
      </c>
      <c r="AU24" s="96">
        <v>3</v>
      </c>
      <c r="AV24" s="97">
        <v>5</v>
      </c>
      <c r="AW24" s="97"/>
      <c r="AX24" s="27">
        <f t="shared" si="69"/>
        <v>5</v>
      </c>
      <c r="AY24" s="21">
        <f t="shared" si="70"/>
        <v>5.2</v>
      </c>
      <c r="AZ24" s="21" t="str">
        <f t="shared" si="71"/>
        <v>5.2</v>
      </c>
      <c r="BA24" s="13" t="str">
        <f t="shared" si="8"/>
        <v>D+</v>
      </c>
      <c r="BB24" s="18">
        <f t="shared" si="9"/>
        <v>1.5</v>
      </c>
      <c r="BC24" s="15" t="str">
        <f t="shared" si="72"/>
        <v>1.5</v>
      </c>
      <c r="BD24" s="19">
        <v>3</v>
      </c>
      <c r="BE24" s="68">
        <v>3</v>
      </c>
      <c r="BF24" s="28">
        <v>6</v>
      </c>
      <c r="BG24" s="26">
        <v>5</v>
      </c>
      <c r="BH24" s="27"/>
      <c r="BI24" s="82"/>
      <c r="BJ24" s="82">
        <f t="shared" si="73"/>
        <v>5</v>
      </c>
      <c r="BK24" s="21">
        <f t="shared" si="74"/>
        <v>5.4</v>
      </c>
      <c r="BL24" s="21" t="str">
        <f t="shared" si="75"/>
        <v>5.4</v>
      </c>
      <c r="BM24" s="13" t="str">
        <f t="shared" si="10"/>
        <v>D+</v>
      </c>
      <c r="BN24" s="18">
        <f t="shared" si="11"/>
        <v>1.5</v>
      </c>
      <c r="BO24" s="15" t="str">
        <f t="shared" si="76"/>
        <v>1.5</v>
      </c>
      <c r="BP24" s="19">
        <v>2</v>
      </c>
      <c r="BQ24" s="68">
        <v>2</v>
      </c>
      <c r="BR24" s="28">
        <v>5.4</v>
      </c>
      <c r="BS24" s="26">
        <v>3</v>
      </c>
      <c r="BT24" s="27">
        <v>4</v>
      </c>
      <c r="BU24" s="27">
        <v>7</v>
      </c>
      <c r="BV24" s="27">
        <f t="shared" si="77"/>
        <v>7</v>
      </c>
      <c r="BW24" s="21">
        <f t="shared" si="78"/>
        <v>6.4</v>
      </c>
      <c r="BX24" s="21" t="str">
        <f t="shared" si="79"/>
        <v>6.4</v>
      </c>
      <c r="BY24" s="13" t="str">
        <f t="shared" si="12"/>
        <v>C</v>
      </c>
      <c r="BZ24" s="18">
        <f t="shared" si="13"/>
        <v>2</v>
      </c>
      <c r="CA24" s="15" t="str">
        <f t="shared" si="80"/>
        <v>2.0</v>
      </c>
      <c r="CB24" s="19">
        <v>3</v>
      </c>
      <c r="CC24" s="68">
        <v>3</v>
      </c>
      <c r="CD24" s="28">
        <v>6</v>
      </c>
      <c r="CE24" s="26">
        <v>6</v>
      </c>
      <c r="CF24" s="27"/>
      <c r="CG24" s="82"/>
      <c r="CH24" s="82">
        <f t="shared" si="81"/>
        <v>6</v>
      </c>
      <c r="CI24" s="21">
        <f t="shared" si="82"/>
        <v>6</v>
      </c>
      <c r="CJ24" s="21" t="str">
        <f t="shared" si="83"/>
        <v>6.0</v>
      </c>
      <c r="CK24" s="13" t="str">
        <f t="shared" si="14"/>
        <v>C</v>
      </c>
      <c r="CL24" s="18">
        <f t="shared" si="15"/>
        <v>2</v>
      </c>
      <c r="CM24" s="15" t="str">
        <f t="shared" si="84"/>
        <v>2.0</v>
      </c>
      <c r="CN24" s="19">
        <v>3</v>
      </c>
      <c r="CO24" s="68">
        <v>3</v>
      </c>
      <c r="CP24" s="69">
        <f t="shared" si="85"/>
        <v>17</v>
      </c>
      <c r="CQ24" s="22">
        <f t="shared" si="16"/>
        <v>6.2588235294117647</v>
      </c>
      <c r="CR24" s="24" t="str">
        <f t="shared" si="86"/>
        <v>6.26</v>
      </c>
      <c r="CS24" s="22">
        <f t="shared" si="17"/>
        <v>2.1470588235294117</v>
      </c>
      <c r="CT24" s="24" t="str">
        <f t="shared" si="87"/>
        <v>2.15</v>
      </c>
      <c r="CU24" s="77" t="str">
        <f t="shared" si="88"/>
        <v>Lên lớp</v>
      </c>
      <c r="CV24" s="77">
        <f t="shared" si="18"/>
        <v>17</v>
      </c>
      <c r="CW24" s="22">
        <f t="shared" si="89"/>
        <v>6.2588235294117647</v>
      </c>
      <c r="CX24" s="77" t="str">
        <f t="shared" si="90"/>
        <v>6.26</v>
      </c>
      <c r="CY24" s="22">
        <f t="shared" si="91"/>
        <v>2.1470588235294117</v>
      </c>
      <c r="CZ24" s="77" t="str">
        <f t="shared" si="92"/>
        <v>2.15</v>
      </c>
      <c r="DA24" s="28">
        <v>6</v>
      </c>
      <c r="DB24" s="26">
        <v>4</v>
      </c>
      <c r="DC24" s="27">
        <v>9</v>
      </c>
      <c r="DD24" s="27"/>
      <c r="DE24" s="27">
        <f t="shared" si="93"/>
        <v>9</v>
      </c>
      <c r="DF24" s="21">
        <f t="shared" si="19"/>
        <v>7.8</v>
      </c>
      <c r="DG24" s="21" t="str">
        <f t="shared" si="20"/>
        <v>7.8</v>
      </c>
      <c r="DH24" s="13" t="str">
        <f t="shared" si="21"/>
        <v>B</v>
      </c>
      <c r="DI24" s="18">
        <f t="shared" si="22"/>
        <v>3</v>
      </c>
      <c r="DJ24" s="15" t="str">
        <f t="shared" si="23"/>
        <v>3.0</v>
      </c>
      <c r="DK24" s="19">
        <v>1.5</v>
      </c>
      <c r="DL24" s="68">
        <v>1.5</v>
      </c>
      <c r="DM24" s="28">
        <v>5.8</v>
      </c>
      <c r="DN24" s="26">
        <v>6</v>
      </c>
      <c r="DO24" s="27"/>
      <c r="DP24" s="82"/>
      <c r="DQ24" s="82">
        <f t="shared" si="94"/>
        <v>6</v>
      </c>
      <c r="DR24" s="21">
        <f t="shared" si="24"/>
        <v>5.9</v>
      </c>
      <c r="DS24" s="21" t="str">
        <f t="shared" si="25"/>
        <v>5.9</v>
      </c>
      <c r="DT24" s="13" t="str">
        <f t="shared" si="26"/>
        <v>C</v>
      </c>
      <c r="DU24" s="18">
        <f t="shared" si="27"/>
        <v>2</v>
      </c>
      <c r="DV24" s="15" t="str">
        <f t="shared" si="28"/>
        <v>2.0</v>
      </c>
      <c r="DW24" s="19">
        <v>1.5</v>
      </c>
      <c r="DX24" s="68">
        <v>1.5</v>
      </c>
      <c r="DY24" s="21">
        <f t="shared" si="95"/>
        <v>6.85</v>
      </c>
      <c r="DZ24" s="21" t="str">
        <f t="shared" si="29"/>
        <v>6.9</v>
      </c>
      <c r="EA24" s="13" t="str">
        <f t="shared" si="30"/>
        <v>C+</v>
      </c>
      <c r="EB24" s="18">
        <f t="shared" si="31"/>
        <v>2.5</v>
      </c>
      <c r="EC24" s="18" t="str">
        <f t="shared" si="32"/>
        <v>2.5</v>
      </c>
      <c r="ED24" s="19">
        <v>3</v>
      </c>
      <c r="EE24" s="152">
        <v>3</v>
      </c>
      <c r="EF24" s="20">
        <v>5.2</v>
      </c>
      <c r="EG24" s="20">
        <v>5</v>
      </c>
      <c r="EH24" s="27"/>
      <c r="EI24" s="82"/>
      <c r="EJ24" s="82">
        <f t="shared" si="96"/>
        <v>5</v>
      </c>
      <c r="EK24" s="21">
        <f t="shared" si="33"/>
        <v>5.0999999999999996</v>
      </c>
      <c r="EL24" s="21" t="str">
        <f t="shared" si="34"/>
        <v>5.1</v>
      </c>
      <c r="EM24" s="13" t="str">
        <f t="shared" si="35"/>
        <v>D+</v>
      </c>
      <c r="EN24" s="18">
        <f t="shared" si="36"/>
        <v>1.5</v>
      </c>
      <c r="EO24" s="15" t="str">
        <f t="shared" si="37"/>
        <v>1.5</v>
      </c>
      <c r="EP24" s="19">
        <v>3</v>
      </c>
      <c r="EQ24" s="68">
        <v>3</v>
      </c>
      <c r="ER24" s="70">
        <v>5.4</v>
      </c>
      <c r="ES24" s="16">
        <v>5</v>
      </c>
      <c r="ET24" s="17"/>
      <c r="EU24" s="82"/>
      <c r="EV24" s="82">
        <f t="shared" si="97"/>
        <v>5</v>
      </c>
      <c r="EW24" s="21">
        <f t="shared" si="98"/>
        <v>5.2</v>
      </c>
      <c r="EX24" s="21" t="str">
        <f t="shared" si="99"/>
        <v>5.2</v>
      </c>
      <c r="EY24" s="13" t="str">
        <f t="shared" si="100"/>
        <v>D+</v>
      </c>
      <c r="EZ24" s="18">
        <f t="shared" si="101"/>
        <v>1.5</v>
      </c>
      <c r="FA24" s="15" t="str">
        <f t="shared" si="102"/>
        <v>1.5</v>
      </c>
      <c r="FB24" s="19">
        <v>3</v>
      </c>
      <c r="FC24" s="68">
        <v>3</v>
      </c>
      <c r="FD24" s="100">
        <v>6</v>
      </c>
      <c r="FE24" s="101">
        <v>3</v>
      </c>
      <c r="FF24" s="102">
        <v>5</v>
      </c>
      <c r="FG24" s="102"/>
      <c r="FH24" s="102">
        <f t="shared" si="103"/>
        <v>5</v>
      </c>
      <c r="FI24" s="21">
        <f t="shared" si="104"/>
        <v>5.4</v>
      </c>
      <c r="FJ24" s="21" t="str">
        <f t="shared" si="105"/>
        <v>5.4</v>
      </c>
      <c r="FK24" s="13" t="str">
        <f t="shared" si="106"/>
        <v>D+</v>
      </c>
      <c r="FL24" s="18">
        <f t="shared" si="107"/>
        <v>1.5</v>
      </c>
      <c r="FM24" s="15" t="str">
        <f t="shared" si="108"/>
        <v>1.5</v>
      </c>
      <c r="FN24" s="19">
        <v>2</v>
      </c>
      <c r="FO24" s="68">
        <v>2</v>
      </c>
      <c r="FP24" s="95">
        <v>6.7</v>
      </c>
      <c r="FQ24" s="96">
        <v>0</v>
      </c>
      <c r="FR24" s="97"/>
      <c r="FS24" s="97"/>
      <c r="FT24" s="97">
        <f t="shared" si="109"/>
        <v>0</v>
      </c>
      <c r="FU24" s="21">
        <f t="shared" si="110"/>
        <v>2.7</v>
      </c>
      <c r="FV24" s="21" t="str">
        <f t="shared" si="111"/>
        <v>2.7</v>
      </c>
      <c r="FW24" s="13" t="str">
        <f t="shared" si="112"/>
        <v>F</v>
      </c>
      <c r="FX24" s="18">
        <f t="shared" si="113"/>
        <v>0</v>
      </c>
      <c r="FY24" s="15" t="str">
        <f t="shared" si="114"/>
        <v>0.0</v>
      </c>
      <c r="FZ24" s="19">
        <v>3</v>
      </c>
      <c r="GA24" s="68">
        <v>3</v>
      </c>
      <c r="GB24" s="28">
        <v>6.2</v>
      </c>
      <c r="GC24" s="26">
        <v>6</v>
      </c>
      <c r="GD24" s="27"/>
      <c r="GE24" s="82"/>
      <c r="GF24" s="82">
        <f t="shared" si="115"/>
        <v>6</v>
      </c>
      <c r="GG24" s="21">
        <f t="shared" si="116"/>
        <v>6.1</v>
      </c>
      <c r="GH24" s="21" t="str">
        <f t="shared" si="131"/>
        <v>6.1</v>
      </c>
      <c r="GI24" s="13" t="str">
        <f t="shared" si="117"/>
        <v>C</v>
      </c>
      <c r="GJ24" s="18">
        <f t="shared" si="118"/>
        <v>2</v>
      </c>
      <c r="GK24" s="15" t="str">
        <f t="shared" si="119"/>
        <v>2.0</v>
      </c>
      <c r="GL24" s="19">
        <v>2</v>
      </c>
      <c r="GM24" s="68">
        <v>2</v>
      </c>
      <c r="GN24" s="28">
        <v>8</v>
      </c>
      <c r="GO24" s="26">
        <v>8</v>
      </c>
      <c r="GP24" s="27"/>
      <c r="GQ24" s="27"/>
      <c r="GR24" s="27">
        <f t="shared" si="120"/>
        <v>8</v>
      </c>
      <c r="GS24" s="21">
        <f t="shared" si="121"/>
        <v>8</v>
      </c>
      <c r="GT24" s="21" t="str">
        <f t="shared" si="122"/>
        <v>8.0</v>
      </c>
      <c r="GU24" s="13" t="str">
        <f t="shared" si="123"/>
        <v>B+</v>
      </c>
      <c r="GV24" s="18">
        <f t="shared" si="124"/>
        <v>3.5</v>
      </c>
      <c r="GW24" s="15" t="str">
        <f t="shared" si="125"/>
        <v>3.5</v>
      </c>
      <c r="GX24" s="19">
        <v>2</v>
      </c>
      <c r="GY24" s="68">
        <v>2</v>
      </c>
      <c r="GZ24" s="69">
        <f t="shared" si="126"/>
        <v>18</v>
      </c>
      <c r="HA24" s="22">
        <f t="shared" si="127"/>
        <v>5.4749999999999996</v>
      </c>
      <c r="HB24" s="24" t="str">
        <f t="shared" si="128"/>
        <v>5.48</v>
      </c>
      <c r="HC24" s="22">
        <f t="shared" si="129"/>
        <v>1.6944444444444444</v>
      </c>
      <c r="HD24" s="24" t="str">
        <f t="shared" si="130"/>
        <v>1.69</v>
      </c>
    </row>
    <row r="25" spans="1:212" s="4" customFormat="1" ht="28.5">
      <c r="A25" s="2">
        <v>24</v>
      </c>
      <c r="B25" s="5" t="s">
        <v>454</v>
      </c>
      <c r="C25" s="6" t="s">
        <v>505</v>
      </c>
      <c r="D25" s="7" t="s">
        <v>506</v>
      </c>
      <c r="E25" s="8" t="s">
        <v>408</v>
      </c>
      <c r="F25" s="3"/>
      <c r="G25" s="10" t="s">
        <v>557</v>
      </c>
      <c r="H25" s="36" t="s">
        <v>89</v>
      </c>
      <c r="I25" s="36" t="s">
        <v>453</v>
      </c>
      <c r="J25" s="138">
        <v>7</v>
      </c>
      <c r="K25" s="21" t="str">
        <f t="shared" si="57"/>
        <v>7.0</v>
      </c>
      <c r="L25" s="13" t="str">
        <f t="shared" si="132"/>
        <v>B</v>
      </c>
      <c r="M25" s="14">
        <f t="shared" si="133"/>
        <v>3</v>
      </c>
      <c r="N25" s="15" t="str">
        <f t="shared" si="58"/>
        <v>3.0</v>
      </c>
      <c r="O25" s="19">
        <v>2</v>
      </c>
      <c r="P25" s="12">
        <v>5</v>
      </c>
      <c r="Q25" s="21" t="str">
        <f t="shared" si="59"/>
        <v>5.0</v>
      </c>
      <c r="R25" s="13" t="str">
        <f t="shared" si="134"/>
        <v>D+</v>
      </c>
      <c r="S25" s="14">
        <f t="shared" si="135"/>
        <v>1.5</v>
      </c>
      <c r="T25" s="15" t="str">
        <f t="shared" si="60"/>
        <v>1.5</v>
      </c>
      <c r="U25" s="19">
        <v>3</v>
      </c>
      <c r="V25" s="28">
        <v>7</v>
      </c>
      <c r="W25" s="26">
        <v>5</v>
      </c>
      <c r="X25" s="27"/>
      <c r="Y25" s="82"/>
      <c r="Z25" s="82">
        <f t="shared" si="61"/>
        <v>5</v>
      </c>
      <c r="AA25" s="21">
        <f t="shared" si="62"/>
        <v>5.8</v>
      </c>
      <c r="AB25" s="21" t="str">
        <f t="shared" si="63"/>
        <v>5.8</v>
      </c>
      <c r="AC25" s="13" t="str">
        <f t="shared" si="4"/>
        <v>C</v>
      </c>
      <c r="AD25" s="18">
        <f t="shared" si="136"/>
        <v>2</v>
      </c>
      <c r="AE25" s="15" t="str">
        <f t="shared" si="64"/>
        <v>2.0</v>
      </c>
      <c r="AF25" s="19">
        <v>4</v>
      </c>
      <c r="AG25" s="68">
        <v>4</v>
      </c>
      <c r="AH25" s="28">
        <v>8</v>
      </c>
      <c r="AI25" s="26">
        <v>8</v>
      </c>
      <c r="AJ25" s="27"/>
      <c r="AK25" s="82"/>
      <c r="AL25" s="82">
        <f t="shared" si="65"/>
        <v>8</v>
      </c>
      <c r="AM25" s="21">
        <f t="shared" si="66"/>
        <v>8</v>
      </c>
      <c r="AN25" s="21" t="str">
        <f t="shared" si="67"/>
        <v>8.0</v>
      </c>
      <c r="AO25" s="13" t="str">
        <f t="shared" si="6"/>
        <v>B+</v>
      </c>
      <c r="AP25" s="18">
        <f t="shared" si="7"/>
        <v>3.5</v>
      </c>
      <c r="AQ25" s="15" t="str">
        <f t="shared" si="68"/>
        <v>3.5</v>
      </c>
      <c r="AR25" s="19">
        <v>2</v>
      </c>
      <c r="AS25" s="68">
        <v>2</v>
      </c>
      <c r="AT25" s="28">
        <v>5.6</v>
      </c>
      <c r="AU25" s="26">
        <v>5</v>
      </c>
      <c r="AV25" s="27"/>
      <c r="AW25" s="82"/>
      <c r="AX25" s="27">
        <f t="shared" si="69"/>
        <v>5</v>
      </c>
      <c r="AY25" s="21">
        <f t="shared" si="70"/>
        <v>5.2</v>
      </c>
      <c r="AZ25" s="21" t="str">
        <f t="shared" si="71"/>
        <v>5.2</v>
      </c>
      <c r="BA25" s="13" t="str">
        <f t="shared" si="8"/>
        <v>D+</v>
      </c>
      <c r="BB25" s="18">
        <f t="shared" si="9"/>
        <v>1.5</v>
      </c>
      <c r="BC25" s="15" t="str">
        <f t="shared" si="72"/>
        <v>1.5</v>
      </c>
      <c r="BD25" s="19">
        <v>3</v>
      </c>
      <c r="BE25" s="68">
        <v>3</v>
      </c>
      <c r="BF25" s="28">
        <v>6.1</v>
      </c>
      <c r="BG25" s="26">
        <v>6</v>
      </c>
      <c r="BH25" s="27"/>
      <c r="BI25" s="82"/>
      <c r="BJ25" s="82">
        <f t="shared" si="73"/>
        <v>6</v>
      </c>
      <c r="BK25" s="21">
        <f t="shared" si="74"/>
        <v>6</v>
      </c>
      <c r="BL25" s="21" t="str">
        <f t="shared" si="75"/>
        <v>6.0</v>
      </c>
      <c r="BM25" s="13" t="str">
        <f t="shared" si="10"/>
        <v>C</v>
      </c>
      <c r="BN25" s="18">
        <f t="shared" si="11"/>
        <v>2</v>
      </c>
      <c r="BO25" s="15" t="str">
        <f t="shared" si="76"/>
        <v>2.0</v>
      </c>
      <c r="BP25" s="19">
        <v>2</v>
      </c>
      <c r="BQ25" s="68">
        <v>2</v>
      </c>
      <c r="BR25" s="28">
        <v>5.4</v>
      </c>
      <c r="BS25" s="26">
        <v>4</v>
      </c>
      <c r="BT25" s="27">
        <v>3</v>
      </c>
      <c r="BU25" s="27">
        <v>5</v>
      </c>
      <c r="BV25" s="27">
        <f t="shared" si="77"/>
        <v>5</v>
      </c>
      <c r="BW25" s="21">
        <f t="shared" si="78"/>
        <v>5.2</v>
      </c>
      <c r="BX25" s="21" t="str">
        <f t="shared" si="79"/>
        <v>5.2</v>
      </c>
      <c r="BY25" s="13" t="str">
        <f t="shared" si="12"/>
        <v>D+</v>
      </c>
      <c r="BZ25" s="18">
        <f t="shared" si="13"/>
        <v>1.5</v>
      </c>
      <c r="CA25" s="15" t="str">
        <f t="shared" si="80"/>
        <v>1.5</v>
      </c>
      <c r="CB25" s="19">
        <v>3</v>
      </c>
      <c r="CC25" s="68">
        <v>3</v>
      </c>
      <c r="CD25" s="28">
        <v>6.2</v>
      </c>
      <c r="CE25" s="26">
        <v>3</v>
      </c>
      <c r="CF25" s="27">
        <v>7</v>
      </c>
      <c r="CG25" s="27"/>
      <c r="CH25" s="82">
        <f t="shared" si="81"/>
        <v>7</v>
      </c>
      <c r="CI25" s="21">
        <f t="shared" si="82"/>
        <v>6.7</v>
      </c>
      <c r="CJ25" s="21" t="str">
        <f t="shared" si="83"/>
        <v>6.7</v>
      </c>
      <c r="CK25" s="13" t="str">
        <f t="shared" si="14"/>
        <v>C+</v>
      </c>
      <c r="CL25" s="18">
        <f t="shared" si="15"/>
        <v>2.5</v>
      </c>
      <c r="CM25" s="15" t="str">
        <f t="shared" si="84"/>
        <v>2.5</v>
      </c>
      <c r="CN25" s="19">
        <v>3</v>
      </c>
      <c r="CO25" s="68">
        <v>3</v>
      </c>
      <c r="CP25" s="69">
        <f t="shared" si="85"/>
        <v>17</v>
      </c>
      <c r="CQ25" s="22">
        <f t="shared" si="16"/>
        <v>6.0294117647058822</v>
      </c>
      <c r="CR25" s="24" t="str">
        <f t="shared" si="86"/>
        <v>6.03</v>
      </c>
      <c r="CS25" s="22">
        <f t="shared" si="17"/>
        <v>2.0882352941176472</v>
      </c>
      <c r="CT25" s="24" t="str">
        <f t="shared" si="87"/>
        <v>2.09</v>
      </c>
      <c r="CU25" s="77" t="str">
        <f t="shared" si="88"/>
        <v>Lên lớp</v>
      </c>
      <c r="CV25" s="77">
        <f t="shared" si="18"/>
        <v>17</v>
      </c>
      <c r="CW25" s="22">
        <f t="shared" si="89"/>
        <v>6.0294117647058822</v>
      </c>
      <c r="CX25" s="77" t="str">
        <f t="shared" si="90"/>
        <v>6.03</v>
      </c>
      <c r="CY25" s="22">
        <f t="shared" si="91"/>
        <v>2.0882352941176472</v>
      </c>
      <c r="CZ25" s="77" t="str">
        <f t="shared" si="92"/>
        <v>2.09</v>
      </c>
      <c r="DA25" s="28">
        <v>6.2</v>
      </c>
      <c r="DB25" s="26">
        <v>5</v>
      </c>
      <c r="DC25" s="27"/>
      <c r="DD25" s="82"/>
      <c r="DE25" s="82">
        <f t="shared" si="93"/>
        <v>5</v>
      </c>
      <c r="DF25" s="21">
        <f t="shared" si="19"/>
        <v>5.5</v>
      </c>
      <c r="DG25" s="21" t="str">
        <f t="shared" si="20"/>
        <v>5.5</v>
      </c>
      <c r="DH25" s="13" t="str">
        <f t="shared" si="21"/>
        <v>C</v>
      </c>
      <c r="DI25" s="18">
        <f t="shared" si="22"/>
        <v>2</v>
      </c>
      <c r="DJ25" s="15" t="str">
        <f t="shared" si="23"/>
        <v>2.0</v>
      </c>
      <c r="DK25" s="19">
        <v>1.5</v>
      </c>
      <c r="DL25" s="68">
        <v>1.5</v>
      </c>
      <c r="DM25" s="28">
        <v>7</v>
      </c>
      <c r="DN25" s="26">
        <v>8</v>
      </c>
      <c r="DO25" s="27"/>
      <c r="DP25" s="82"/>
      <c r="DQ25" s="82">
        <f t="shared" si="94"/>
        <v>8</v>
      </c>
      <c r="DR25" s="21">
        <f t="shared" si="24"/>
        <v>7.6</v>
      </c>
      <c r="DS25" s="21" t="str">
        <f t="shared" si="25"/>
        <v>7.6</v>
      </c>
      <c r="DT25" s="13" t="str">
        <f t="shared" si="26"/>
        <v>B</v>
      </c>
      <c r="DU25" s="18">
        <f t="shared" si="27"/>
        <v>3</v>
      </c>
      <c r="DV25" s="15" t="str">
        <f t="shared" si="28"/>
        <v>3.0</v>
      </c>
      <c r="DW25" s="19">
        <v>1.5</v>
      </c>
      <c r="DX25" s="68">
        <v>1.5</v>
      </c>
      <c r="DY25" s="21">
        <f t="shared" si="95"/>
        <v>6.55</v>
      </c>
      <c r="DZ25" s="21" t="str">
        <f t="shared" si="29"/>
        <v>6.6</v>
      </c>
      <c r="EA25" s="13" t="str">
        <f t="shared" si="30"/>
        <v>C+</v>
      </c>
      <c r="EB25" s="18">
        <f t="shared" si="31"/>
        <v>2.5</v>
      </c>
      <c r="EC25" s="18" t="str">
        <f t="shared" si="32"/>
        <v>2.5</v>
      </c>
      <c r="ED25" s="19">
        <v>3</v>
      </c>
      <c r="EE25" s="152">
        <v>3</v>
      </c>
      <c r="EF25" s="28">
        <v>6</v>
      </c>
      <c r="EG25" s="28">
        <v>4</v>
      </c>
      <c r="EH25" s="28">
        <v>5</v>
      </c>
      <c r="EI25" s="27"/>
      <c r="EJ25" s="82">
        <f t="shared" si="96"/>
        <v>5</v>
      </c>
      <c r="EK25" s="21">
        <f t="shared" si="33"/>
        <v>5.4</v>
      </c>
      <c r="EL25" s="21" t="str">
        <f t="shared" si="34"/>
        <v>5.4</v>
      </c>
      <c r="EM25" s="13" t="str">
        <f t="shared" si="35"/>
        <v>D+</v>
      </c>
      <c r="EN25" s="18">
        <f t="shared" si="36"/>
        <v>1.5</v>
      </c>
      <c r="EO25" s="15" t="str">
        <f t="shared" si="37"/>
        <v>1.5</v>
      </c>
      <c r="EP25" s="19">
        <v>3</v>
      </c>
      <c r="EQ25" s="68">
        <v>3</v>
      </c>
      <c r="ER25" s="70">
        <v>5.4</v>
      </c>
      <c r="ES25" s="16">
        <v>5</v>
      </c>
      <c r="ET25" s="17"/>
      <c r="EU25" s="82"/>
      <c r="EV25" s="82">
        <f t="shared" si="97"/>
        <v>5</v>
      </c>
      <c r="EW25" s="21">
        <f t="shared" si="98"/>
        <v>5.2</v>
      </c>
      <c r="EX25" s="21" t="str">
        <f t="shared" si="99"/>
        <v>5.2</v>
      </c>
      <c r="EY25" s="13" t="str">
        <f t="shared" si="100"/>
        <v>D+</v>
      </c>
      <c r="EZ25" s="18">
        <f t="shared" si="101"/>
        <v>1.5</v>
      </c>
      <c r="FA25" s="15" t="str">
        <f t="shared" si="102"/>
        <v>1.5</v>
      </c>
      <c r="FB25" s="19">
        <v>3</v>
      </c>
      <c r="FC25" s="68">
        <v>3</v>
      </c>
      <c r="FD25" s="28">
        <v>6.3</v>
      </c>
      <c r="FE25" s="26">
        <v>5</v>
      </c>
      <c r="FF25" s="27"/>
      <c r="FG25" s="27"/>
      <c r="FH25" s="27">
        <f t="shared" si="103"/>
        <v>5</v>
      </c>
      <c r="FI25" s="21">
        <f t="shared" si="104"/>
        <v>5.5</v>
      </c>
      <c r="FJ25" s="21" t="str">
        <f t="shared" si="105"/>
        <v>5.5</v>
      </c>
      <c r="FK25" s="13" t="str">
        <f t="shared" si="106"/>
        <v>C</v>
      </c>
      <c r="FL25" s="18">
        <f t="shared" si="107"/>
        <v>2</v>
      </c>
      <c r="FM25" s="15" t="str">
        <f t="shared" si="108"/>
        <v>2.0</v>
      </c>
      <c r="FN25" s="19">
        <v>2</v>
      </c>
      <c r="FO25" s="68">
        <v>2</v>
      </c>
      <c r="FP25" s="95">
        <v>6.6</v>
      </c>
      <c r="FQ25" s="96">
        <v>1</v>
      </c>
      <c r="FR25" s="97"/>
      <c r="FS25" s="97"/>
      <c r="FT25" s="97">
        <f t="shared" si="109"/>
        <v>1</v>
      </c>
      <c r="FU25" s="21">
        <f t="shared" si="110"/>
        <v>3.2</v>
      </c>
      <c r="FV25" s="21" t="str">
        <f t="shared" si="111"/>
        <v>3.2</v>
      </c>
      <c r="FW25" s="13" t="str">
        <f t="shared" si="112"/>
        <v>F</v>
      </c>
      <c r="FX25" s="18">
        <f t="shared" si="113"/>
        <v>0</v>
      </c>
      <c r="FY25" s="15" t="str">
        <f t="shared" si="114"/>
        <v>0.0</v>
      </c>
      <c r="FZ25" s="19">
        <v>3</v>
      </c>
      <c r="GA25" s="68">
        <v>3</v>
      </c>
      <c r="GB25" s="95">
        <v>5</v>
      </c>
      <c r="GC25" s="96">
        <v>4</v>
      </c>
      <c r="GD25" s="97">
        <v>6</v>
      </c>
      <c r="GE25" s="97"/>
      <c r="GF25" s="97">
        <f t="shared" si="115"/>
        <v>6</v>
      </c>
      <c r="GG25" s="21">
        <f t="shared" si="116"/>
        <v>5.6</v>
      </c>
      <c r="GH25" s="21" t="str">
        <f t="shared" si="131"/>
        <v>5.6</v>
      </c>
      <c r="GI25" s="13" t="str">
        <f t="shared" si="117"/>
        <v>C</v>
      </c>
      <c r="GJ25" s="18">
        <f t="shared" si="118"/>
        <v>2</v>
      </c>
      <c r="GK25" s="15" t="str">
        <f t="shared" si="119"/>
        <v>2.0</v>
      </c>
      <c r="GL25" s="19">
        <v>2</v>
      </c>
      <c r="GM25" s="68">
        <v>2</v>
      </c>
      <c r="GN25" s="28">
        <v>7.3</v>
      </c>
      <c r="GO25" s="26">
        <v>9</v>
      </c>
      <c r="GP25" s="27"/>
      <c r="GQ25" s="27"/>
      <c r="GR25" s="27">
        <f t="shared" si="120"/>
        <v>9</v>
      </c>
      <c r="GS25" s="21">
        <f t="shared" si="121"/>
        <v>8.3000000000000007</v>
      </c>
      <c r="GT25" s="21" t="str">
        <f t="shared" si="122"/>
        <v>8.3</v>
      </c>
      <c r="GU25" s="13" t="str">
        <f t="shared" si="123"/>
        <v>B+</v>
      </c>
      <c r="GV25" s="18">
        <f t="shared" si="124"/>
        <v>3.5</v>
      </c>
      <c r="GW25" s="15" t="str">
        <f t="shared" si="125"/>
        <v>3.5</v>
      </c>
      <c r="GX25" s="19">
        <v>2</v>
      </c>
      <c r="GY25" s="68">
        <v>2</v>
      </c>
      <c r="GZ25" s="69">
        <f t="shared" si="126"/>
        <v>18</v>
      </c>
      <c r="HA25" s="22">
        <f t="shared" si="127"/>
        <v>5.5472222222222234</v>
      </c>
      <c r="HB25" s="24" t="str">
        <f t="shared" si="128"/>
        <v>5.55</v>
      </c>
      <c r="HC25" s="22">
        <f t="shared" si="129"/>
        <v>1.75</v>
      </c>
      <c r="HD25" s="24" t="str">
        <f t="shared" si="130"/>
        <v>1.75</v>
      </c>
    </row>
    <row r="26" spans="1:212" s="4" customFormat="1" ht="28.5">
      <c r="A26" s="2">
        <v>25</v>
      </c>
      <c r="B26" s="5" t="s">
        <v>454</v>
      </c>
      <c r="C26" s="6" t="s">
        <v>507</v>
      </c>
      <c r="D26" s="7" t="s">
        <v>508</v>
      </c>
      <c r="E26" s="8" t="s">
        <v>53</v>
      </c>
      <c r="F26" s="3"/>
      <c r="G26" s="10" t="s">
        <v>558</v>
      </c>
      <c r="H26" s="36" t="s">
        <v>89</v>
      </c>
      <c r="I26" s="36" t="s">
        <v>199</v>
      </c>
      <c r="J26" s="138">
        <v>8.1</v>
      </c>
      <c r="K26" s="21" t="str">
        <f t="shared" si="57"/>
        <v>8.1</v>
      </c>
      <c r="L26" s="13" t="str">
        <f t="shared" si="132"/>
        <v>B+</v>
      </c>
      <c r="M26" s="14">
        <f t="shared" si="133"/>
        <v>3.5</v>
      </c>
      <c r="N26" s="15" t="str">
        <f t="shared" si="58"/>
        <v>3.5</v>
      </c>
      <c r="O26" s="19">
        <v>2</v>
      </c>
      <c r="P26" s="12">
        <v>6</v>
      </c>
      <c r="Q26" s="21" t="str">
        <f t="shared" si="59"/>
        <v>6.0</v>
      </c>
      <c r="R26" s="13" t="str">
        <f t="shared" si="134"/>
        <v>C</v>
      </c>
      <c r="S26" s="14">
        <f t="shared" si="135"/>
        <v>2</v>
      </c>
      <c r="T26" s="15" t="str">
        <f t="shared" si="60"/>
        <v>2.0</v>
      </c>
      <c r="U26" s="19">
        <v>3</v>
      </c>
      <c r="V26" s="28">
        <v>7.3</v>
      </c>
      <c r="W26" s="26">
        <v>5</v>
      </c>
      <c r="X26" s="27"/>
      <c r="Y26" s="82"/>
      <c r="Z26" s="82">
        <f t="shared" si="61"/>
        <v>5</v>
      </c>
      <c r="AA26" s="21">
        <f t="shared" si="62"/>
        <v>5.9</v>
      </c>
      <c r="AB26" s="21" t="str">
        <f t="shared" si="63"/>
        <v>5.9</v>
      </c>
      <c r="AC26" s="13" t="str">
        <f t="shared" si="4"/>
        <v>C</v>
      </c>
      <c r="AD26" s="18">
        <f t="shared" si="136"/>
        <v>2</v>
      </c>
      <c r="AE26" s="15" t="str">
        <f t="shared" si="64"/>
        <v>2.0</v>
      </c>
      <c r="AF26" s="19">
        <v>4</v>
      </c>
      <c r="AG26" s="68">
        <v>4</v>
      </c>
      <c r="AH26" s="28">
        <v>7</v>
      </c>
      <c r="AI26" s="26">
        <v>9</v>
      </c>
      <c r="AJ26" s="27"/>
      <c r="AK26" s="82"/>
      <c r="AL26" s="82">
        <f t="shared" si="65"/>
        <v>9</v>
      </c>
      <c r="AM26" s="21">
        <f t="shared" si="66"/>
        <v>8.1999999999999993</v>
      </c>
      <c r="AN26" s="21" t="str">
        <f t="shared" si="67"/>
        <v>8.2</v>
      </c>
      <c r="AO26" s="13" t="str">
        <f t="shared" si="6"/>
        <v>B+</v>
      </c>
      <c r="AP26" s="18">
        <f t="shared" si="7"/>
        <v>3.5</v>
      </c>
      <c r="AQ26" s="15" t="str">
        <f t="shared" si="68"/>
        <v>3.5</v>
      </c>
      <c r="AR26" s="19">
        <v>2</v>
      </c>
      <c r="AS26" s="68">
        <v>2</v>
      </c>
      <c r="AT26" s="28">
        <v>5.4</v>
      </c>
      <c r="AU26" s="26">
        <v>6</v>
      </c>
      <c r="AV26" s="27"/>
      <c r="AW26" s="82"/>
      <c r="AX26" s="27">
        <f t="shared" si="69"/>
        <v>6</v>
      </c>
      <c r="AY26" s="21">
        <f t="shared" si="70"/>
        <v>5.8</v>
      </c>
      <c r="AZ26" s="21" t="str">
        <f t="shared" si="71"/>
        <v>5.8</v>
      </c>
      <c r="BA26" s="13" t="str">
        <f t="shared" si="8"/>
        <v>C</v>
      </c>
      <c r="BB26" s="18">
        <f t="shared" si="9"/>
        <v>2</v>
      </c>
      <c r="BC26" s="15" t="str">
        <f t="shared" si="72"/>
        <v>2.0</v>
      </c>
      <c r="BD26" s="19">
        <v>3</v>
      </c>
      <c r="BE26" s="68">
        <v>3</v>
      </c>
      <c r="BF26" s="28">
        <v>5.0999999999999996</v>
      </c>
      <c r="BG26" s="26">
        <v>6</v>
      </c>
      <c r="BH26" s="27"/>
      <c r="BI26" s="82"/>
      <c r="BJ26" s="82">
        <f t="shared" si="73"/>
        <v>6</v>
      </c>
      <c r="BK26" s="21">
        <f t="shared" si="74"/>
        <v>5.6</v>
      </c>
      <c r="BL26" s="21" t="str">
        <f t="shared" si="75"/>
        <v>5.6</v>
      </c>
      <c r="BM26" s="13" t="str">
        <f t="shared" si="10"/>
        <v>C</v>
      </c>
      <c r="BN26" s="18">
        <f t="shared" si="11"/>
        <v>2</v>
      </c>
      <c r="BO26" s="15" t="str">
        <f t="shared" si="76"/>
        <v>2.0</v>
      </c>
      <c r="BP26" s="19">
        <v>2</v>
      </c>
      <c r="BQ26" s="68">
        <v>2</v>
      </c>
      <c r="BR26" s="28">
        <v>6.9</v>
      </c>
      <c r="BS26" s="26">
        <v>5</v>
      </c>
      <c r="BT26" s="27"/>
      <c r="BU26" s="82"/>
      <c r="BV26" s="27">
        <f t="shared" si="77"/>
        <v>5</v>
      </c>
      <c r="BW26" s="21">
        <f t="shared" si="78"/>
        <v>5.8</v>
      </c>
      <c r="BX26" s="21" t="str">
        <f t="shared" si="79"/>
        <v>5.8</v>
      </c>
      <c r="BY26" s="13" t="str">
        <f t="shared" si="12"/>
        <v>C</v>
      </c>
      <c r="BZ26" s="18">
        <f t="shared" si="13"/>
        <v>2</v>
      </c>
      <c r="CA26" s="15" t="str">
        <f t="shared" si="80"/>
        <v>2.0</v>
      </c>
      <c r="CB26" s="19">
        <v>3</v>
      </c>
      <c r="CC26" s="68">
        <v>3</v>
      </c>
      <c r="CD26" s="28">
        <v>5.8</v>
      </c>
      <c r="CE26" s="26">
        <v>6</v>
      </c>
      <c r="CF26" s="27"/>
      <c r="CG26" s="82"/>
      <c r="CH26" s="82">
        <f t="shared" si="81"/>
        <v>6</v>
      </c>
      <c r="CI26" s="21">
        <f t="shared" si="82"/>
        <v>5.9</v>
      </c>
      <c r="CJ26" s="21" t="str">
        <f t="shared" si="83"/>
        <v>5.9</v>
      </c>
      <c r="CK26" s="13" t="str">
        <f t="shared" si="14"/>
        <v>C</v>
      </c>
      <c r="CL26" s="18">
        <f t="shared" si="15"/>
        <v>2</v>
      </c>
      <c r="CM26" s="15" t="str">
        <f t="shared" si="84"/>
        <v>2.0</v>
      </c>
      <c r="CN26" s="19">
        <v>3</v>
      </c>
      <c r="CO26" s="68">
        <v>3</v>
      </c>
      <c r="CP26" s="69">
        <f t="shared" si="85"/>
        <v>17</v>
      </c>
      <c r="CQ26" s="22">
        <f t="shared" si="16"/>
        <v>6.1000000000000005</v>
      </c>
      <c r="CR26" s="24" t="str">
        <f t="shared" si="86"/>
        <v>6.10</v>
      </c>
      <c r="CS26" s="22">
        <f t="shared" si="17"/>
        <v>2.1764705882352939</v>
      </c>
      <c r="CT26" s="24" t="str">
        <f t="shared" si="87"/>
        <v>2.18</v>
      </c>
      <c r="CU26" s="77" t="str">
        <f t="shared" si="88"/>
        <v>Lên lớp</v>
      </c>
      <c r="CV26" s="77">
        <f t="shared" si="18"/>
        <v>17</v>
      </c>
      <c r="CW26" s="22">
        <f t="shared" si="89"/>
        <v>6.1000000000000005</v>
      </c>
      <c r="CX26" s="77" t="str">
        <f t="shared" si="90"/>
        <v>6.10</v>
      </c>
      <c r="CY26" s="22">
        <f t="shared" si="91"/>
        <v>2.1764705882352939</v>
      </c>
      <c r="CZ26" s="77" t="str">
        <f t="shared" si="92"/>
        <v>2.18</v>
      </c>
      <c r="DA26" s="28">
        <v>7.2</v>
      </c>
      <c r="DB26" s="26">
        <v>6</v>
      </c>
      <c r="DC26" s="27"/>
      <c r="DD26" s="82"/>
      <c r="DE26" s="82">
        <f t="shared" si="93"/>
        <v>6</v>
      </c>
      <c r="DF26" s="21">
        <f t="shared" si="19"/>
        <v>6.5</v>
      </c>
      <c r="DG26" s="21" t="str">
        <f t="shared" si="20"/>
        <v>6.5</v>
      </c>
      <c r="DH26" s="13" t="str">
        <f t="shared" si="21"/>
        <v>C+</v>
      </c>
      <c r="DI26" s="18">
        <f t="shared" si="22"/>
        <v>2.5</v>
      </c>
      <c r="DJ26" s="15" t="str">
        <f t="shared" si="23"/>
        <v>2.5</v>
      </c>
      <c r="DK26" s="19">
        <v>1.5</v>
      </c>
      <c r="DL26" s="68">
        <v>1.5</v>
      </c>
      <c r="DM26" s="28">
        <v>6.6</v>
      </c>
      <c r="DN26" s="26">
        <v>9</v>
      </c>
      <c r="DO26" s="27"/>
      <c r="DP26" s="82"/>
      <c r="DQ26" s="82">
        <f t="shared" si="94"/>
        <v>9</v>
      </c>
      <c r="DR26" s="21">
        <f t="shared" si="24"/>
        <v>8</v>
      </c>
      <c r="DS26" s="21" t="str">
        <f t="shared" si="25"/>
        <v>8.0</v>
      </c>
      <c r="DT26" s="13" t="str">
        <f t="shared" si="26"/>
        <v>B+</v>
      </c>
      <c r="DU26" s="18">
        <f t="shared" si="27"/>
        <v>3.5</v>
      </c>
      <c r="DV26" s="15" t="str">
        <f t="shared" si="28"/>
        <v>3.5</v>
      </c>
      <c r="DW26" s="19">
        <v>1.5</v>
      </c>
      <c r="DX26" s="68">
        <v>1.5</v>
      </c>
      <c r="DY26" s="21">
        <f t="shared" si="95"/>
        <v>7.25</v>
      </c>
      <c r="DZ26" s="21" t="str">
        <f t="shared" si="29"/>
        <v>7.3</v>
      </c>
      <c r="EA26" s="13" t="str">
        <f t="shared" si="30"/>
        <v>B</v>
      </c>
      <c r="EB26" s="18">
        <f t="shared" si="31"/>
        <v>3</v>
      </c>
      <c r="EC26" s="18" t="str">
        <f t="shared" si="32"/>
        <v>3.0</v>
      </c>
      <c r="ED26" s="19">
        <v>3</v>
      </c>
      <c r="EE26" s="152">
        <v>3</v>
      </c>
      <c r="EF26" s="28">
        <v>6.2</v>
      </c>
      <c r="EG26" s="28">
        <v>3</v>
      </c>
      <c r="EH26" s="28">
        <v>5</v>
      </c>
      <c r="EI26" s="27"/>
      <c r="EJ26" s="82">
        <f t="shared" si="96"/>
        <v>5</v>
      </c>
      <c r="EK26" s="21">
        <f t="shared" si="33"/>
        <v>5.5</v>
      </c>
      <c r="EL26" s="21" t="str">
        <f t="shared" si="34"/>
        <v>5.5</v>
      </c>
      <c r="EM26" s="13" t="str">
        <f t="shared" si="35"/>
        <v>C</v>
      </c>
      <c r="EN26" s="18">
        <f t="shared" si="36"/>
        <v>2</v>
      </c>
      <c r="EO26" s="15" t="str">
        <f t="shared" si="37"/>
        <v>2.0</v>
      </c>
      <c r="EP26" s="19">
        <v>3</v>
      </c>
      <c r="EQ26" s="68">
        <v>3</v>
      </c>
      <c r="ER26" s="70">
        <v>5.6</v>
      </c>
      <c r="ES26" s="16">
        <v>5</v>
      </c>
      <c r="ET26" s="17"/>
      <c r="EU26" s="82"/>
      <c r="EV26" s="82">
        <f t="shared" si="97"/>
        <v>5</v>
      </c>
      <c r="EW26" s="21">
        <f t="shared" si="98"/>
        <v>5.2</v>
      </c>
      <c r="EX26" s="21" t="str">
        <f t="shared" si="99"/>
        <v>5.2</v>
      </c>
      <c r="EY26" s="13" t="str">
        <f t="shared" si="100"/>
        <v>D+</v>
      </c>
      <c r="EZ26" s="18">
        <f t="shared" si="101"/>
        <v>1.5</v>
      </c>
      <c r="FA26" s="15" t="str">
        <f t="shared" si="102"/>
        <v>1.5</v>
      </c>
      <c r="FB26" s="19">
        <v>3</v>
      </c>
      <c r="FC26" s="68">
        <v>3</v>
      </c>
      <c r="FD26" s="28">
        <v>6.7</v>
      </c>
      <c r="FE26" s="26">
        <v>8</v>
      </c>
      <c r="FF26" s="27"/>
      <c r="FG26" s="27"/>
      <c r="FH26" s="27">
        <f t="shared" si="103"/>
        <v>8</v>
      </c>
      <c r="FI26" s="21">
        <f t="shared" si="104"/>
        <v>7.5</v>
      </c>
      <c r="FJ26" s="21" t="str">
        <f t="shared" si="105"/>
        <v>7.5</v>
      </c>
      <c r="FK26" s="13" t="str">
        <f t="shared" si="106"/>
        <v>B</v>
      </c>
      <c r="FL26" s="18">
        <f t="shared" si="107"/>
        <v>3</v>
      </c>
      <c r="FM26" s="15" t="str">
        <f t="shared" si="108"/>
        <v>3.0</v>
      </c>
      <c r="FN26" s="19">
        <v>2</v>
      </c>
      <c r="FO26" s="68">
        <v>2</v>
      </c>
      <c r="FP26" s="28">
        <v>7.7</v>
      </c>
      <c r="FQ26" s="26">
        <v>7</v>
      </c>
      <c r="FR26" s="27"/>
      <c r="FS26" s="27"/>
      <c r="FT26" s="27">
        <f t="shared" si="109"/>
        <v>7</v>
      </c>
      <c r="FU26" s="21">
        <f t="shared" si="110"/>
        <v>7.3</v>
      </c>
      <c r="FV26" s="21" t="str">
        <f t="shared" si="111"/>
        <v>7.3</v>
      </c>
      <c r="FW26" s="13" t="str">
        <f t="shared" si="112"/>
        <v>B</v>
      </c>
      <c r="FX26" s="18">
        <f t="shared" si="113"/>
        <v>3</v>
      </c>
      <c r="FY26" s="15" t="str">
        <f t="shared" si="114"/>
        <v>3.0</v>
      </c>
      <c r="FZ26" s="19">
        <v>3</v>
      </c>
      <c r="GA26" s="68">
        <v>3</v>
      </c>
      <c r="GB26" s="28">
        <v>6</v>
      </c>
      <c r="GC26" s="26">
        <v>6</v>
      </c>
      <c r="GD26" s="27"/>
      <c r="GE26" s="82"/>
      <c r="GF26" s="82">
        <f t="shared" si="115"/>
        <v>6</v>
      </c>
      <c r="GG26" s="21">
        <f t="shared" si="116"/>
        <v>6</v>
      </c>
      <c r="GH26" s="21" t="str">
        <f t="shared" si="131"/>
        <v>6.0</v>
      </c>
      <c r="GI26" s="13" t="str">
        <f t="shared" si="117"/>
        <v>C</v>
      </c>
      <c r="GJ26" s="18">
        <f t="shared" si="118"/>
        <v>2</v>
      </c>
      <c r="GK26" s="15" t="str">
        <f t="shared" si="119"/>
        <v>2.0</v>
      </c>
      <c r="GL26" s="19">
        <v>2</v>
      </c>
      <c r="GM26" s="68">
        <v>2</v>
      </c>
      <c r="GN26" s="28">
        <v>8</v>
      </c>
      <c r="GO26" s="26">
        <v>9</v>
      </c>
      <c r="GP26" s="27"/>
      <c r="GQ26" s="27"/>
      <c r="GR26" s="27">
        <f t="shared" si="120"/>
        <v>9</v>
      </c>
      <c r="GS26" s="21">
        <f t="shared" si="121"/>
        <v>8.6</v>
      </c>
      <c r="GT26" s="21" t="str">
        <f t="shared" si="122"/>
        <v>8.6</v>
      </c>
      <c r="GU26" s="13" t="str">
        <f t="shared" si="123"/>
        <v>A</v>
      </c>
      <c r="GV26" s="18">
        <f t="shared" si="124"/>
        <v>4</v>
      </c>
      <c r="GW26" s="15" t="str">
        <f t="shared" si="125"/>
        <v>4.0</v>
      </c>
      <c r="GX26" s="19">
        <v>2</v>
      </c>
      <c r="GY26" s="68">
        <v>2</v>
      </c>
      <c r="GZ26" s="69">
        <f t="shared" si="126"/>
        <v>18</v>
      </c>
      <c r="HA26" s="22">
        <f t="shared" si="127"/>
        <v>6.6638888888888888</v>
      </c>
      <c r="HB26" s="24" t="str">
        <f t="shared" si="128"/>
        <v>6.66</v>
      </c>
      <c r="HC26" s="22">
        <f t="shared" si="129"/>
        <v>2.5833333333333335</v>
      </c>
      <c r="HD26" s="24" t="str">
        <f t="shared" si="130"/>
        <v>2.58</v>
      </c>
    </row>
    <row r="27" spans="1:212" s="4" customFormat="1" ht="28.5">
      <c r="A27" s="2">
        <v>26</v>
      </c>
      <c r="B27" s="5" t="s">
        <v>454</v>
      </c>
      <c r="C27" s="6" t="s">
        <v>509</v>
      </c>
      <c r="D27" s="7" t="s">
        <v>510</v>
      </c>
      <c r="E27" s="8" t="s">
        <v>511</v>
      </c>
      <c r="F27" s="3"/>
      <c r="G27" s="10" t="s">
        <v>559</v>
      </c>
      <c r="H27" s="36" t="s">
        <v>89</v>
      </c>
      <c r="I27" s="36" t="s">
        <v>317</v>
      </c>
      <c r="J27" s="138">
        <v>7.7</v>
      </c>
      <c r="K27" s="21" t="str">
        <f t="shared" si="57"/>
        <v>7.7</v>
      </c>
      <c r="L27" s="13" t="str">
        <f t="shared" si="132"/>
        <v>B</v>
      </c>
      <c r="M27" s="14">
        <f t="shared" si="133"/>
        <v>3</v>
      </c>
      <c r="N27" s="15" t="str">
        <f t="shared" si="58"/>
        <v>3.0</v>
      </c>
      <c r="O27" s="19">
        <v>2</v>
      </c>
      <c r="P27" s="12">
        <v>6</v>
      </c>
      <c r="Q27" s="21" t="str">
        <f t="shared" si="59"/>
        <v>6.0</v>
      </c>
      <c r="R27" s="13" t="str">
        <f t="shared" si="134"/>
        <v>C</v>
      </c>
      <c r="S27" s="14">
        <f t="shared" si="135"/>
        <v>2</v>
      </c>
      <c r="T27" s="15" t="str">
        <f t="shared" si="60"/>
        <v>2.0</v>
      </c>
      <c r="U27" s="19">
        <v>3</v>
      </c>
      <c r="V27" s="28">
        <v>8.1999999999999993</v>
      </c>
      <c r="W27" s="26">
        <v>7</v>
      </c>
      <c r="X27" s="27"/>
      <c r="Y27" s="82"/>
      <c r="Z27" s="82">
        <f t="shared" si="61"/>
        <v>7</v>
      </c>
      <c r="AA27" s="21">
        <f t="shared" si="62"/>
        <v>7.5</v>
      </c>
      <c r="AB27" s="21" t="str">
        <f t="shared" si="63"/>
        <v>7.5</v>
      </c>
      <c r="AC27" s="13" t="str">
        <f t="shared" si="4"/>
        <v>B</v>
      </c>
      <c r="AD27" s="18">
        <f t="shared" si="136"/>
        <v>3</v>
      </c>
      <c r="AE27" s="15" t="str">
        <f t="shared" si="64"/>
        <v>3.0</v>
      </c>
      <c r="AF27" s="19">
        <v>4</v>
      </c>
      <c r="AG27" s="68">
        <v>4</v>
      </c>
      <c r="AH27" s="28">
        <v>8</v>
      </c>
      <c r="AI27" s="26">
        <v>8</v>
      </c>
      <c r="AJ27" s="27"/>
      <c r="AK27" s="82"/>
      <c r="AL27" s="82">
        <f t="shared" si="65"/>
        <v>8</v>
      </c>
      <c r="AM27" s="21">
        <f t="shared" si="66"/>
        <v>8</v>
      </c>
      <c r="AN27" s="21" t="str">
        <f t="shared" si="67"/>
        <v>8.0</v>
      </c>
      <c r="AO27" s="13" t="str">
        <f t="shared" si="6"/>
        <v>B+</v>
      </c>
      <c r="AP27" s="18">
        <f t="shared" si="7"/>
        <v>3.5</v>
      </c>
      <c r="AQ27" s="15" t="str">
        <f t="shared" si="68"/>
        <v>3.5</v>
      </c>
      <c r="AR27" s="19">
        <v>2</v>
      </c>
      <c r="AS27" s="68">
        <v>2</v>
      </c>
      <c r="AT27" s="28">
        <v>7.6</v>
      </c>
      <c r="AU27" s="26">
        <v>6</v>
      </c>
      <c r="AV27" s="27"/>
      <c r="AW27" s="82"/>
      <c r="AX27" s="27">
        <f t="shared" si="69"/>
        <v>6</v>
      </c>
      <c r="AY27" s="21">
        <f t="shared" si="70"/>
        <v>6.6</v>
      </c>
      <c r="AZ27" s="21" t="str">
        <f t="shared" si="71"/>
        <v>6.6</v>
      </c>
      <c r="BA27" s="13" t="str">
        <f t="shared" si="8"/>
        <v>C+</v>
      </c>
      <c r="BB27" s="18">
        <f t="shared" si="9"/>
        <v>2.5</v>
      </c>
      <c r="BC27" s="15" t="str">
        <f t="shared" si="72"/>
        <v>2.5</v>
      </c>
      <c r="BD27" s="19">
        <v>3</v>
      </c>
      <c r="BE27" s="68">
        <v>3</v>
      </c>
      <c r="BF27" s="28">
        <v>6.3</v>
      </c>
      <c r="BG27" s="26">
        <v>6</v>
      </c>
      <c r="BH27" s="27"/>
      <c r="BI27" s="82"/>
      <c r="BJ27" s="82">
        <f t="shared" si="73"/>
        <v>6</v>
      </c>
      <c r="BK27" s="21">
        <f t="shared" si="74"/>
        <v>6.1</v>
      </c>
      <c r="BL27" s="21" t="str">
        <f t="shared" si="75"/>
        <v>6.1</v>
      </c>
      <c r="BM27" s="13" t="str">
        <f t="shared" si="10"/>
        <v>C</v>
      </c>
      <c r="BN27" s="18">
        <f t="shared" si="11"/>
        <v>2</v>
      </c>
      <c r="BO27" s="15" t="str">
        <f t="shared" si="76"/>
        <v>2.0</v>
      </c>
      <c r="BP27" s="19">
        <v>2</v>
      </c>
      <c r="BQ27" s="68">
        <v>2</v>
      </c>
      <c r="BR27" s="28">
        <v>6.7</v>
      </c>
      <c r="BS27" s="26">
        <v>7</v>
      </c>
      <c r="BT27" s="27"/>
      <c r="BU27" s="82"/>
      <c r="BV27" s="27">
        <f t="shared" si="77"/>
        <v>7</v>
      </c>
      <c r="BW27" s="21">
        <f t="shared" si="78"/>
        <v>6.9</v>
      </c>
      <c r="BX27" s="21" t="str">
        <f t="shared" si="79"/>
        <v>6.9</v>
      </c>
      <c r="BY27" s="13" t="str">
        <f t="shared" si="12"/>
        <v>C+</v>
      </c>
      <c r="BZ27" s="18">
        <f t="shared" si="13"/>
        <v>2.5</v>
      </c>
      <c r="CA27" s="15" t="str">
        <f t="shared" si="80"/>
        <v>2.5</v>
      </c>
      <c r="CB27" s="19">
        <v>3</v>
      </c>
      <c r="CC27" s="68">
        <v>3</v>
      </c>
      <c r="CD27" s="28">
        <v>8.3000000000000007</v>
      </c>
      <c r="CE27" s="26">
        <v>6</v>
      </c>
      <c r="CF27" s="27"/>
      <c r="CG27" s="82"/>
      <c r="CH27" s="82">
        <f t="shared" si="81"/>
        <v>6</v>
      </c>
      <c r="CI27" s="21">
        <f t="shared" si="82"/>
        <v>6.9</v>
      </c>
      <c r="CJ27" s="21" t="str">
        <f t="shared" si="83"/>
        <v>6.9</v>
      </c>
      <c r="CK27" s="13" t="str">
        <f t="shared" si="14"/>
        <v>C+</v>
      </c>
      <c r="CL27" s="18">
        <f t="shared" si="15"/>
        <v>2.5</v>
      </c>
      <c r="CM27" s="15" t="str">
        <f t="shared" si="84"/>
        <v>2.5</v>
      </c>
      <c r="CN27" s="19">
        <v>3</v>
      </c>
      <c r="CO27" s="68">
        <v>3</v>
      </c>
      <c r="CP27" s="69">
        <f t="shared" si="85"/>
        <v>17</v>
      </c>
      <c r="CQ27" s="22">
        <f t="shared" si="16"/>
        <v>7.0235294117647058</v>
      </c>
      <c r="CR27" s="24" t="str">
        <f t="shared" si="86"/>
        <v>7.02</v>
      </c>
      <c r="CS27" s="22">
        <f t="shared" si="17"/>
        <v>2.6764705882352939</v>
      </c>
      <c r="CT27" s="24" t="str">
        <f t="shared" si="87"/>
        <v>2.68</v>
      </c>
      <c r="CU27" s="77" t="str">
        <f t="shared" si="88"/>
        <v>Lên lớp</v>
      </c>
      <c r="CV27" s="77">
        <f t="shared" si="18"/>
        <v>17</v>
      </c>
      <c r="CW27" s="22">
        <f t="shared" si="89"/>
        <v>7.0235294117647058</v>
      </c>
      <c r="CX27" s="77" t="str">
        <f t="shared" si="90"/>
        <v>7.02</v>
      </c>
      <c r="CY27" s="22">
        <f t="shared" si="91"/>
        <v>2.6764705882352939</v>
      </c>
      <c r="CZ27" s="77" t="str">
        <f t="shared" si="92"/>
        <v>2.68</v>
      </c>
      <c r="DA27" s="28">
        <v>8</v>
      </c>
      <c r="DB27" s="26">
        <v>7</v>
      </c>
      <c r="DC27" s="27"/>
      <c r="DD27" s="82"/>
      <c r="DE27" s="82">
        <f t="shared" si="93"/>
        <v>7</v>
      </c>
      <c r="DF27" s="21">
        <f t="shared" si="19"/>
        <v>7.4</v>
      </c>
      <c r="DG27" s="21" t="str">
        <f t="shared" si="20"/>
        <v>7.4</v>
      </c>
      <c r="DH27" s="13" t="str">
        <f t="shared" si="21"/>
        <v>B</v>
      </c>
      <c r="DI27" s="18">
        <f t="shared" si="22"/>
        <v>3</v>
      </c>
      <c r="DJ27" s="15" t="str">
        <f t="shared" si="23"/>
        <v>3.0</v>
      </c>
      <c r="DK27" s="19">
        <v>1.5</v>
      </c>
      <c r="DL27" s="68">
        <v>1.5</v>
      </c>
      <c r="DM27" s="28">
        <v>6.4</v>
      </c>
      <c r="DN27" s="26">
        <v>4</v>
      </c>
      <c r="DO27" s="27">
        <v>8</v>
      </c>
      <c r="DP27" s="27"/>
      <c r="DQ27" s="82">
        <f t="shared" si="94"/>
        <v>8</v>
      </c>
      <c r="DR27" s="21">
        <f t="shared" si="24"/>
        <v>7.4</v>
      </c>
      <c r="DS27" s="21" t="str">
        <f t="shared" si="25"/>
        <v>7.4</v>
      </c>
      <c r="DT27" s="13" t="str">
        <f t="shared" si="26"/>
        <v>B</v>
      </c>
      <c r="DU27" s="18">
        <f t="shared" si="27"/>
        <v>3</v>
      </c>
      <c r="DV27" s="15" t="str">
        <f t="shared" si="28"/>
        <v>3.0</v>
      </c>
      <c r="DW27" s="19">
        <v>1.5</v>
      </c>
      <c r="DX27" s="68">
        <v>1.5</v>
      </c>
      <c r="DY27" s="21">
        <f t="shared" si="95"/>
        <v>7.4</v>
      </c>
      <c r="DZ27" s="21" t="str">
        <f t="shared" si="29"/>
        <v>7.4</v>
      </c>
      <c r="EA27" s="13" t="str">
        <f t="shared" si="30"/>
        <v>B</v>
      </c>
      <c r="EB27" s="18">
        <f t="shared" si="31"/>
        <v>3</v>
      </c>
      <c r="EC27" s="18" t="str">
        <f t="shared" si="32"/>
        <v>3.0</v>
      </c>
      <c r="ED27" s="19">
        <v>3</v>
      </c>
      <c r="EE27" s="152">
        <v>3</v>
      </c>
      <c r="EF27" s="20">
        <v>7</v>
      </c>
      <c r="EG27" s="20">
        <v>7</v>
      </c>
      <c r="EH27" s="27"/>
      <c r="EI27" s="82"/>
      <c r="EJ27" s="82">
        <f t="shared" si="96"/>
        <v>7</v>
      </c>
      <c r="EK27" s="21">
        <f t="shared" si="33"/>
        <v>7</v>
      </c>
      <c r="EL27" s="21" t="str">
        <f t="shared" si="34"/>
        <v>7.0</v>
      </c>
      <c r="EM27" s="13" t="str">
        <f t="shared" si="35"/>
        <v>B</v>
      </c>
      <c r="EN27" s="18">
        <f t="shared" si="36"/>
        <v>3</v>
      </c>
      <c r="EO27" s="15" t="str">
        <f t="shared" si="37"/>
        <v>3.0</v>
      </c>
      <c r="EP27" s="19">
        <v>3</v>
      </c>
      <c r="EQ27" s="68">
        <v>3</v>
      </c>
      <c r="ER27" s="70">
        <v>7.9</v>
      </c>
      <c r="ES27" s="16">
        <v>7</v>
      </c>
      <c r="ET27" s="17"/>
      <c r="EU27" s="82"/>
      <c r="EV27" s="82">
        <f t="shared" si="97"/>
        <v>7</v>
      </c>
      <c r="EW27" s="21">
        <f t="shared" si="98"/>
        <v>7.4</v>
      </c>
      <c r="EX27" s="21" t="str">
        <f t="shared" si="99"/>
        <v>7.4</v>
      </c>
      <c r="EY27" s="13" t="str">
        <f t="shared" si="100"/>
        <v>B</v>
      </c>
      <c r="EZ27" s="18">
        <f t="shared" si="101"/>
        <v>3</v>
      </c>
      <c r="FA27" s="15" t="str">
        <f t="shared" si="102"/>
        <v>3.0</v>
      </c>
      <c r="FB27" s="19">
        <v>3</v>
      </c>
      <c r="FC27" s="68">
        <v>3</v>
      </c>
      <c r="FD27" s="28">
        <v>7</v>
      </c>
      <c r="FE27" s="26">
        <v>3</v>
      </c>
      <c r="FF27" s="27">
        <v>6</v>
      </c>
      <c r="FG27" s="27"/>
      <c r="FH27" s="27">
        <f t="shared" si="103"/>
        <v>6</v>
      </c>
      <c r="FI27" s="21">
        <f t="shared" si="104"/>
        <v>6.4</v>
      </c>
      <c r="FJ27" s="21" t="str">
        <f t="shared" si="105"/>
        <v>6.4</v>
      </c>
      <c r="FK27" s="13" t="str">
        <f t="shared" si="106"/>
        <v>C</v>
      </c>
      <c r="FL27" s="18">
        <f t="shared" si="107"/>
        <v>2</v>
      </c>
      <c r="FM27" s="15" t="str">
        <f t="shared" si="108"/>
        <v>2.0</v>
      </c>
      <c r="FN27" s="19">
        <v>2</v>
      </c>
      <c r="FO27" s="68">
        <v>2</v>
      </c>
      <c r="FP27" s="28">
        <v>8.1</v>
      </c>
      <c r="FQ27" s="26">
        <v>8</v>
      </c>
      <c r="FR27" s="27"/>
      <c r="FS27" s="27"/>
      <c r="FT27" s="27">
        <f t="shared" si="109"/>
        <v>8</v>
      </c>
      <c r="FU27" s="21">
        <f t="shared" si="110"/>
        <v>8</v>
      </c>
      <c r="FV27" s="21" t="str">
        <f t="shared" si="111"/>
        <v>8.0</v>
      </c>
      <c r="FW27" s="13" t="str">
        <f t="shared" si="112"/>
        <v>B+</v>
      </c>
      <c r="FX27" s="18">
        <f t="shared" si="113"/>
        <v>3.5</v>
      </c>
      <c r="FY27" s="15" t="str">
        <f t="shared" si="114"/>
        <v>3.5</v>
      </c>
      <c r="FZ27" s="19">
        <v>3</v>
      </c>
      <c r="GA27" s="68">
        <v>3</v>
      </c>
      <c r="GB27" s="28">
        <v>8.8000000000000007</v>
      </c>
      <c r="GC27" s="26">
        <v>9</v>
      </c>
      <c r="GD27" s="27"/>
      <c r="GE27" s="82"/>
      <c r="GF27" s="82">
        <f t="shared" si="115"/>
        <v>9</v>
      </c>
      <c r="GG27" s="21">
        <f t="shared" si="116"/>
        <v>8.9</v>
      </c>
      <c r="GH27" s="21" t="str">
        <f t="shared" si="131"/>
        <v>8.9</v>
      </c>
      <c r="GI27" s="13" t="str">
        <f t="shared" si="117"/>
        <v>A</v>
      </c>
      <c r="GJ27" s="18">
        <f t="shared" si="118"/>
        <v>4</v>
      </c>
      <c r="GK27" s="15" t="str">
        <f t="shared" si="119"/>
        <v>4.0</v>
      </c>
      <c r="GL27" s="19">
        <v>2</v>
      </c>
      <c r="GM27" s="68">
        <v>2</v>
      </c>
      <c r="GN27" s="28">
        <v>8</v>
      </c>
      <c r="GO27" s="26">
        <v>8</v>
      </c>
      <c r="GP27" s="27"/>
      <c r="GQ27" s="27"/>
      <c r="GR27" s="27">
        <f t="shared" si="120"/>
        <v>8</v>
      </c>
      <c r="GS27" s="21">
        <f t="shared" si="121"/>
        <v>8</v>
      </c>
      <c r="GT27" s="21" t="str">
        <f t="shared" si="122"/>
        <v>8.0</v>
      </c>
      <c r="GU27" s="13" t="str">
        <f t="shared" si="123"/>
        <v>B+</v>
      </c>
      <c r="GV27" s="18">
        <f t="shared" si="124"/>
        <v>3.5</v>
      </c>
      <c r="GW27" s="15" t="str">
        <f t="shared" si="125"/>
        <v>3.5</v>
      </c>
      <c r="GX27" s="19">
        <v>2</v>
      </c>
      <c r="GY27" s="68">
        <v>2</v>
      </c>
      <c r="GZ27" s="69">
        <f t="shared" si="126"/>
        <v>18</v>
      </c>
      <c r="HA27" s="22">
        <f t="shared" si="127"/>
        <v>7.5555555555555554</v>
      </c>
      <c r="HB27" s="24" t="str">
        <f t="shared" si="128"/>
        <v>7.56</v>
      </c>
      <c r="HC27" s="22">
        <f t="shared" si="129"/>
        <v>3.1388888888888888</v>
      </c>
      <c r="HD27" s="24" t="str">
        <f t="shared" si="130"/>
        <v>3.14</v>
      </c>
    </row>
    <row r="28" spans="1:212" s="4" customFormat="1" ht="28.5">
      <c r="A28" s="2">
        <v>27</v>
      </c>
      <c r="B28" s="5" t="s">
        <v>454</v>
      </c>
      <c r="C28" s="6" t="s">
        <v>512</v>
      </c>
      <c r="D28" s="7" t="s">
        <v>513</v>
      </c>
      <c r="E28" s="8" t="s">
        <v>71</v>
      </c>
      <c r="F28" s="3"/>
      <c r="G28" s="10" t="s">
        <v>300</v>
      </c>
      <c r="H28" s="36" t="s">
        <v>89</v>
      </c>
      <c r="I28" s="36" t="s">
        <v>199</v>
      </c>
      <c r="J28" s="138">
        <v>8.5</v>
      </c>
      <c r="K28" s="21" t="str">
        <f t="shared" si="57"/>
        <v>8.5</v>
      </c>
      <c r="L28" s="13" t="str">
        <f t="shared" si="132"/>
        <v>A</v>
      </c>
      <c r="M28" s="14">
        <f t="shared" si="133"/>
        <v>4</v>
      </c>
      <c r="N28" s="15" t="str">
        <f t="shared" si="58"/>
        <v>4.0</v>
      </c>
      <c r="O28" s="19">
        <v>2</v>
      </c>
      <c r="P28" s="12">
        <v>6</v>
      </c>
      <c r="Q28" s="21" t="str">
        <f t="shared" si="59"/>
        <v>6.0</v>
      </c>
      <c r="R28" s="13" t="str">
        <f t="shared" si="134"/>
        <v>C</v>
      </c>
      <c r="S28" s="14">
        <f t="shared" si="135"/>
        <v>2</v>
      </c>
      <c r="T28" s="15" t="str">
        <f t="shared" si="60"/>
        <v>2.0</v>
      </c>
      <c r="U28" s="19">
        <v>3</v>
      </c>
      <c r="V28" s="28">
        <v>8.5</v>
      </c>
      <c r="W28" s="26">
        <v>6</v>
      </c>
      <c r="X28" s="27"/>
      <c r="Y28" s="82"/>
      <c r="Z28" s="82">
        <f t="shared" si="61"/>
        <v>6</v>
      </c>
      <c r="AA28" s="21">
        <f t="shared" si="62"/>
        <v>7</v>
      </c>
      <c r="AB28" s="21" t="str">
        <f t="shared" si="63"/>
        <v>7.0</v>
      </c>
      <c r="AC28" s="13" t="str">
        <f t="shared" si="4"/>
        <v>B</v>
      </c>
      <c r="AD28" s="18">
        <f t="shared" si="136"/>
        <v>3</v>
      </c>
      <c r="AE28" s="15" t="str">
        <f t="shared" si="64"/>
        <v>3.0</v>
      </c>
      <c r="AF28" s="19">
        <v>4</v>
      </c>
      <c r="AG28" s="68">
        <v>4</v>
      </c>
      <c r="AH28" s="28">
        <v>7.7</v>
      </c>
      <c r="AI28" s="26">
        <v>8</v>
      </c>
      <c r="AJ28" s="27"/>
      <c r="AK28" s="82"/>
      <c r="AL28" s="82">
        <f t="shared" si="65"/>
        <v>8</v>
      </c>
      <c r="AM28" s="21">
        <f t="shared" si="66"/>
        <v>7.9</v>
      </c>
      <c r="AN28" s="21" t="str">
        <f t="shared" si="67"/>
        <v>7.9</v>
      </c>
      <c r="AO28" s="13" t="str">
        <f t="shared" si="6"/>
        <v>B</v>
      </c>
      <c r="AP28" s="18">
        <f t="shared" si="7"/>
        <v>3</v>
      </c>
      <c r="AQ28" s="15" t="str">
        <f t="shared" si="68"/>
        <v>3.0</v>
      </c>
      <c r="AR28" s="19">
        <v>2</v>
      </c>
      <c r="AS28" s="68">
        <v>2</v>
      </c>
      <c r="AT28" s="28">
        <v>7.8</v>
      </c>
      <c r="AU28" s="26">
        <v>5</v>
      </c>
      <c r="AV28" s="27"/>
      <c r="AW28" s="82"/>
      <c r="AX28" s="27">
        <f t="shared" si="69"/>
        <v>5</v>
      </c>
      <c r="AY28" s="21">
        <f t="shared" si="70"/>
        <v>6.1</v>
      </c>
      <c r="AZ28" s="21" t="str">
        <f t="shared" si="71"/>
        <v>6.1</v>
      </c>
      <c r="BA28" s="13" t="str">
        <f t="shared" si="8"/>
        <v>C</v>
      </c>
      <c r="BB28" s="18">
        <f t="shared" si="9"/>
        <v>2</v>
      </c>
      <c r="BC28" s="15" t="str">
        <f t="shared" si="72"/>
        <v>2.0</v>
      </c>
      <c r="BD28" s="19">
        <v>3</v>
      </c>
      <c r="BE28" s="68">
        <v>3</v>
      </c>
      <c r="BF28" s="28">
        <v>6.4</v>
      </c>
      <c r="BG28" s="26">
        <v>6</v>
      </c>
      <c r="BH28" s="27"/>
      <c r="BI28" s="82"/>
      <c r="BJ28" s="82">
        <f t="shared" si="73"/>
        <v>6</v>
      </c>
      <c r="BK28" s="21">
        <f t="shared" si="74"/>
        <v>6.2</v>
      </c>
      <c r="BL28" s="21" t="str">
        <f t="shared" si="75"/>
        <v>6.2</v>
      </c>
      <c r="BM28" s="13" t="str">
        <f t="shared" si="10"/>
        <v>C</v>
      </c>
      <c r="BN28" s="18">
        <f t="shared" si="11"/>
        <v>2</v>
      </c>
      <c r="BO28" s="15" t="str">
        <f t="shared" si="76"/>
        <v>2.0</v>
      </c>
      <c r="BP28" s="19">
        <v>2</v>
      </c>
      <c r="BQ28" s="68">
        <v>2</v>
      </c>
      <c r="BR28" s="100">
        <v>6.7</v>
      </c>
      <c r="BS28" s="101">
        <v>4</v>
      </c>
      <c r="BT28" s="102">
        <v>5</v>
      </c>
      <c r="BU28" s="102"/>
      <c r="BV28" s="27">
        <f t="shared" si="77"/>
        <v>5</v>
      </c>
      <c r="BW28" s="21">
        <f t="shared" si="78"/>
        <v>5.7</v>
      </c>
      <c r="BX28" s="21" t="str">
        <f t="shared" si="79"/>
        <v>5.7</v>
      </c>
      <c r="BY28" s="13" t="str">
        <f t="shared" si="12"/>
        <v>C</v>
      </c>
      <c r="BZ28" s="18">
        <f t="shared" si="13"/>
        <v>2</v>
      </c>
      <c r="CA28" s="15" t="str">
        <f t="shared" si="80"/>
        <v>2.0</v>
      </c>
      <c r="CB28" s="19">
        <v>3</v>
      </c>
      <c r="CC28" s="68">
        <v>3</v>
      </c>
      <c r="CD28" s="28">
        <v>7.3</v>
      </c>
      <c r="CE28" s="26">
        <v>6</v>
      </c>
      <c r="CF28" s="27"/>
      <c r="CG28" s="82"/>
      <c r="CH28" s="82">
        <f t="shared" si="81"/>
        <v>6</v>
      </c>
      <c r="CI28" s="21">
        <f t="shared" si="82"/>
        <v>6.5</v>
      </c>
      <c r="CJ28" s="21" t="str">
        <f t="shared" si="83"/>
        <v>6.5</v>
      </c>
      <c r="CK28" s="13" t="str">
        <f t="shared" si="14"/>
        <v>C+</v>
      </c>
      <c r="CL28" s="18">
        <f t="shared" si="15"/>
        <v>2.5</v>
      </c>
      <c r="CM28" s="15" t="str">
        <f t="shared" si="84"/>
        <v>2.5</v>
      </c>
      <c r="CN28" s="19">
        <v>3</v>
      </c>
      <c r="CO28" s="68">
        <v>3</v>
      </c>
      <c r="CP28" s="69">
        <f t="shared" si="85"/>
        <v>17</v>
      </c>
      <c r="CQ28" s="22">
        <f t="shared" si="16"/>
        <v>6.5352941176470587</v>
      </c>
      <c r="CR28" s="24" t="str">
        <f t="shared" si="86"/>
        <v>6.54</v>
      </c>
      <c r="CS28" s="22">
        <f t="shared" si="17"/>
        <v>2.4411764705882355</v>
      </c>
      <c r="CT28" s="24" t="str">
        <f t="shared" si="87"/>
        <v>2.44</v>
      </c>
      <c r="CU28" s="77" t="str">
        <f t="shared" si="88"/>
        <v>Lên lớp</v>
      </c>
      <c r="CV28" s="77">
        <f t="shared" si="18"/>
        <v>17</v>
      </c>
      <c r="CW28" s="22">
        <f t="shared" si="89"/>
        <v>6.5352941176470587</v>
      </c>
      <c r="CX28" s="77" t="str">
        <f t="shared" si="90"/>
        <v>6.54</v>
      </c>
      <c r="CY28" s="22">
        <f t="shared" si="91"/>
        <v>2.4411764705882355</v>
      </c>
      <c r="CZ28" s="77" t="str">
        <f t="shared" si="92"/>
        <v>2.44</v>
      </c>
      <c r="DA28" s="28">
        <v>6.8</v>
      </c>
      <c r="DB28" s="26">
        <v>7</v>
      </c>
      <c r="DC28" s="27"/>
      <c r="DD28" s="82"/>
      <c r="DE28" s="82">
        <f t="shared" si="93"/>
        <v>7</v>
      </c>
      <c r="DF28" s="21">
        <f t="shared" si="19"/>
        <v>6.9</v>
      </c>
      <c r="DG28" s="21" t="str">
        <f t="shared" si="20"/>
        <v>6.9</v>
      </c>
      <c r="DH28" s="13" t="str">
        <f t="shared" si="21"/>
        <v>C+</v>
      </c>
      <c r="DI28" s="18">
        <f t="shared" si="22"/>
        <v>2.5</v>
      </c>
      <c r="DJ28" s="15" t="str">
        <f t="shared" si="23"/>
        <v>2.5</v>
      </c>
      <c r="DK28" s="19">
        <v>1.5</v>
      </c>
      <c r="DL28" s="68">
        <v>1.5</v>
      </c>
      <c r="DM28" s="28">
        <v>7.6</v>
      </c>
      <c r="DN28" s="26">
        <v>6</v>
      </c>
      <c r="DO28" s="27"/>
      <c r="DP28" s="82"/>
      <c r="DQ28" s="82">
        <f t="shared" si="94"/>
        <v>6</v>
      </c>
      <c r="DR28" s="21">
        <f t="shared" si="24"/>
        <v>6.6</v>
      </c>
      <c r="DS28" s="21" t="str">
        <f t="shared" si="25"/>
        <v>6.6</v>
      </c>
      <c r="DT28" s="13" t="str">
        <f t="shared" si="26"/>
        <v>C+</v>
      </c>
      <c r="DU28" s="18">
        <f t="shared" si="27"/>
        <v>2.5</v>
      </c>
      <c r="DV28" s="15" t="str">
        <f t="shared" si="28"/>
        <v>2.5</v>
      </c>
      <c r="DW28" s="19">
        <v>1.5</v>
      </c>
      <c r="DX28" s="68">
        <v>1.5</v>
      </c>
      <c r="DY28" s="21">
        <f t="shared" si="95"/>
        <v>6.75</v>
      </c>
      <c r="DZ28" s="21" t="str">
        <f t="shared" si="29"/>
        <v>6.8</v>
      </c>
      <c r="EA28" s="13" t="str">
        <f t="shared" si="30"/>
        <v>C+</v>
      </c>
      <c r="EB28" s="18">
        <f t="shared" si="31"/>
        <v>2.5</v>
      </c>
      <c r="EC28" s="18" t="str">
        <f t="shared" si="32"/>
        <v>2.5</v>
      </c>
      <c r="ED28" s="19">
        <v>3</v>
      </c>
      <c r="EE28" s="152">
        <v>3</v>
      </c>
      <c r="EF28" s="28">
        <v>6.5</v>
      </c>
      <c r="EG28" s="28">
        <v>3</v>
      </c>
      <c r="EH28" s="28">
        <v>6</v>
      </c>
      <c r="EI28" s="27"/>
      <c r="EJ28" s="82">
        <f t="shared" si="96"/>
        <v>6</v>
      </c>
      <c r="EK28" s="21">
        <f t="shared" si="33"/>
        <v>6.2</v>
      </c>
      <c r="EL28" s="21" t="str">
        <f t="shared" si="34"/>
        <v>6.2</v>
      </c>
      <c r="EM28" s="13" t="str">
        <f t="shared" si="35"/>
        <v>C</v>
      </c>
      <c r="EN28" s="18">
        <f t="shared" si="36"/>
        <v>2</v>
      </c>
      <c r="EO28" s="15" t="str">
        <f t="shared" si="37"/>
        <v>2.0</v>
      </c>
      <c r="EP28" s="19">
        <v>3</v>
      </c>
      <c r="EQ28" s="68">
        <v>3</v>
      </c>
      <c r="ER28" s="70">
        <v>8.3000000000000007</v>
      </c>
      <c r="ES28" s="16">
        <v>7</v>
      </c>
      <c r="ET28" s="17"/>
      <c r="EU28" s="82"/>
      <c r="EV28" s="82">
        <f t="shared" si="97"/>
        <v>7</v>
      </c>
      <c r="EW28" s="21">
        <f t="shared" si="98"/>
        <v>7.5</v>
      </c>
      <c r="EX28" s="21" t="str">
        <f t="shared" si="99"/>
        <v>7.5</v>
      </c>
      <c r="EY28" s="13" t="str">
        <f t="shared" si="100"/>
        <v>B</v>
      </c>
      <c r="EZ28" s="18">
        <f t="shared" si="101"/>
        <v>3</v>
      </c>
      <c r="FA28" s="15" t="str">
        <f t="shared" si="102"/>
        <v>3.0</v>
      </c>
      <c r="FB28" s="19">
        <v>3</v>
      </c>
      <c r="FC28" s="68">
        <v>3</v>
      </c>
      <c r="FD28" s="28">
        <v>7.7</v>
      </c>
      <c r="FE28" s="26">
        <v>8</v>
      </c>
      <c r="FF28" s="27"/>
      <c r="FG28" s="27"/>
      <c r="FH28" s="27">
        <f t="shared" si="103"/>
        <v>8</v>
      </c>
      <c r="FI28" s="21">
        <f t="shared" si="104"/>
        <v>7.9</v>
      </c>
      <c r="FJ28" s="21" t="str">
        <f t="shared" si="105"/>
        <v>7.9</v>
      </c>
      <c r="FK28" s="13" t="str">
        <f t="shared" si="106"/>
        <v>B</v>
      </c>
      <c r="FL28" s="18">
        <f t="shared" si="107"/>
        <v>3</v>
      </c>
      <c r="FM28" s="15" t="str">
        <f t="shared" si="108"/>
        <v>3.0</v>
      </c>
      <c r="FN28" s="19">
        <v>2</v>
      </c>
      <c r="FO28" s="68">
        <v>2</v>
      </c>
      <c r="FP28" s="28">
        <v>7.7</v>
      </c>
      <c r="FQ28" s="26">
        <v>6</v>
      </c>
      <c r="FR28" s="27"/>
      <c r="FS28" s="27"/>
      <c r="FT28" s="27">
        <f t="shared" si="109"/>
        <v>6</v>
      </c>
      <c r="FU28" s="21">
        <f t="shared" si="110"/>
        <v>6.7</v>
      </c>
      <c r="FV28" s="21" t="str">
        <f t="shared" si="111"/>
        <v>6.7</v>
      </c>
      <c r="FW28" s="13" t="str">
        <f t="shared" si="112"/>
        <v>C+</v>
      </c>
      <c r="FX28" s="18">
        <f t="shared" si="113"/>
        <v>2.5</v>
      </c>
      <c r="FY28" s="15" t="str">
        <f t="shared" si="114"/>
        <v>2.5</v>
      </c>
      <c r="FZ28" s="19">
        <v>3</v>
      </c>
      <c r="GA28" s="68">
        <v>3</v>
      </c>
      <c r="GB28" s="28">
        <v>8</v>
      </c>
      <c r="GC28" s="26">
        <v>9</v>
      </c>
      <c r="GD28" s="27"/>
      <c r="GE28" s="82"/>
      <c r="GF28" s="82">
        <f t="shared" si="115"/>
        <v>9</v>
      </c>
      <c r="GG28" s="21">
        <f t="shared" si="116"/>
        <v>8.6</v>
      </c>
      <c r="GH28" s="21" t="str">
        <f t="shared" si="131"/>
        <v>8.6</v>
      </c>
      <c r="GI28" s="13" t="str">
        <f t="shared" si="117"/>
        <v>A</v>
      </c>
      <c r="GJ28" s="18">
        <f t="shared" si="118"/>
        <v>4</v>
      </c>
      <c r="GK28" s="15" t="str">
        <f t="shared" si="119"/>
        <v>4.0</v>
      </c>
      <c r="GL28" s="19">
        <v>2</v>
      </c>
      <c r="GM28" s="68">
        <v>2</v>
      </c>
      <c r="GN28" s="28">
        <v>9</v>
      </c>
      <c r="GO28" s="26">
        <v>8</v>
      </c>
      <c r="GP28" s="27"/>
      <c r="GQ28" s="27"/>
      <c r="GR28" s="27">
        <f t="shared" si="120"/>
        <v>8</v>
      </c>
      <c r="GS28" s="21">
        <f t="shared" si="121"/>
        <v>8.4</v>
      </c>
      <c r="GT28" s="21" t="str">
        <f t="shared" si="122"/>
        <v>8.4</v>
      </c>
      <c r="GU28" s="13" t="str">
        <f t="shared" si="123"/>
        <v>B+</v>
      </c>
      <c r="GV28" s="18">
        <f t="shared" si="124"/>
        <v>3.5</v>
      </c>
      <c r="GW28" s="15" t="str">
        <f t="shared" si="125"/>
        <v>3.5</v>
      </c>
      <c r="GX28" s="19">
        <v>2</v>
      </c>
      <c r="GY28" s="68">
        <v>2</v>
      </c>
      <c r="GZ28" s="69">
        <f t="shared" si="126"/>
        <v>18</v>
      </c>
      <c r="HA28" s="22">
        <f t="shared" si="127"/>
        <v>7.291666666666667</v>
      </c>
      <c r="HB28" s="24" t="str">
        <f t="shared" si="128"/>
        <v>7.29</v>
      </c>
      <c r="HC28" s="22">
        <f t="shared" si="129"/>
        <v>2.8333333333333335</v>
      </c>
      <c r="HD28" s="24" t="str">
        <f t="shared" si="130"/>
        <v>2.83</v>
      </c>
    </row>
    <row r="29" spans="1:212" s="4" customFormat="1" ht="28.5">
      <c r="A29" s="2">
        <v>28</v>
      </c>
      <c r="B29" s="5" t="s">
        <v>454</v>
      </c>
      <c r="C29" s="6" t="s">
        <v>514</v>
      </c>
      <c r="D29" s="7" t="s">
        <v>515</v>
      </c>
      <c r="E29" s="8" t="s">
        <v>79</v>
      </c>
      <c r="F29" s="3"/>
      <c r="G29" s="10" t="s">
        <v>560</v>
      </c>
      <c r="H29" s="36" t="s">
        <v>89</v>
      </c>
      <c r="I29" s="36" t="s">
        <v>315</v>
      </c>
      <c r="J29" s="138">
        <v>8</v>
      </c>
      <c r="K29" s="21" t="str">
        <f t="shared" si="57"/>
        <v>8.0</v>
      </c>
      <c r="L29" s="13" t="str">
        <f t="shared" si="132"/>
        <v>B+</v>
      </c>
      <c r="M29" s="14">
        <f t="shared" si="133"/>
        <v>3.5</v>
      </c>
      <c r="N29" s="15" t="str">
        <f t="shared" si="58"/>
        <v>3.5</v>
      </c>
      <c r="O29" s="19">
        <v>2</v>
      </c>
      <c r="P29" s="12">
        <v>6</v>
      </c>
      <c r="Q29" s="21" t="str">
        <f t="shared" si="59"/>
        <v>6.0</v>
      </c>
      <c r="R29" s="13" t="str">
        <f t="shared" si="134"/>
        <v>C</v>
      </c>
      <c r="S29" s="14">
        <f t="shared" si="135"/>
        <v>2</v>
      </c>
      <c r="T29" s="15" t="str">
        <f t="shared" si="60"/>
        <v>2.0</v>
      </c>
      <c r="U29" s="19">
        <v>3</v>
      </c>
      <c r="V29" s="28">
        <v>8.1999999999999993</v>
      </c>
      <c r="W29" s="26">
        <v>7</v>
      </c>
      <c r="X29" s="27"/>
      <c r="Y29" s="82"/>
      <c r="Z29" s="82">
        <f t="shared" si="61"/>
        <v>7</v>
      </c>
      <c r="AA29" s="21">
        <f t="shared" si="62"/>
        <v>7.5</v>
      </c>
      <c r="AB29" s="21" t="str">
        <f t="shared" si="63"/>
        <v>7.5</v>
      </c>
      <c r="AC29" s="13" t="str">
        <f t="shared" si="4"/>
        <v>B</v>
      </c>
      <c r="AD29" s="18">
        <f t="shared" si="136"/>
        <v>3</v>
      </c>
      <c r="AE29" s="15" t="str">
        <f t="shared" si="64"/>
        <v>3.0</v>
      </c>
      <c r="AF29" s="19">
        <v>4</v>
      </c>
      <c r="AG29" s="68">
        <v>4</v>
      </c>
      <c r="AH29" s="28">
        <v>7</v>
      </c>
      <c r="AI29" s="26">
        <v>9</v>
      </c>
      <c r="AJ29" s="27"/>
      <c r="AK29" s="82"/>
      <c r="AL29" s="82">
        <f t="shared" si="65"/>
        <v>9</v>
      </c>
      <c r="AM29" s="21">
        <f t="shared" si="66"/>
        <v>8.1999999999999993</v>
      </c>
      <c r="AN29" s="21" t="str">
        <f t="shared" si="67"/>
        <v>8.2</v>
      </c>
      <c r="AO29" s="13" t="str">
        <f t="shared" si="6"/>
        <v>B+</v>
      </c>
      <c r="AP29" s="18">
        <f t="shared" si="7"/>
        <v>3.5</v>
      </c>
      <c r="AQ29" s="15" t="str">
        <f t="shared" si="68"/>
        <v>3.5</v>
      </c>
      <c r="AR29" s="19">
        <v>2</v>
      </c>
      <c r="AS29" s="68">
        <v>2</v>
      </c>
      <c r="AT29" s="28">
        <v>6</v>
      </c>
      <c r="AU29" s="26">
        <v>7</v>
      </c>
      <c r="AV29" s="27"/>
      <c r="AW29" s="82"/>
      <c r="AX29" s="27">
        <f t="shared" si="69"/>
        <v>7</v>
      </c>
      <c r="AY29" s="21">
        <f t="shared" si="70"/>
        <v>6.6</v>
      </c>
      <c r="AZ29" s="21" t="str">
        <f t="shared" si="71"/>
        <v>6.6</v>
      </c>
      <c r="BA29" s="13" t="str">
        <f t="shared" si="8"/>
        <v>C+</v>
      </c>
      <c r="BB29" s="18">
        <f t="shared" si="9"/>
        <v>2.5</v>
      </c>
      <c r="BC29" s="15" t="str">
        <f t="shared" si="72"/>
        <v>2.5</v>
      </c>
      <c r="BD29" s="19">
        <v>3</v>
      </c>
      <c r="BE29" s="68">
        <v>3</v>
      </c>
      <c r="BF29" s="28">
        <v>6.3</v>
      </c>
      <c r="BG29" s="26">
        <v>7</v>
      </c>
      <c r="BH29" s="27"/>
      <c r="BI29" s="82"/>
      <c r="BJ29" s="82">
        <f t="shared" si="73"/>
        <v>7</v>
      </c>
      <c r="BK29" s="21">
        <f t="shared" si="74"/>
        <v>6.7</v>
      </c>
      <c r="BL29" s="21" t="str">
        <f t="shared" si="75"/>
        <v>6.7</v>
      </c>
      <c r="BM29" s="13" t="str">
        <f t="shared" si="10"/>
        <v>C+</v>
      </c>
      <c r="BN29" s="18">
        <f t="shared" si="11"/>
        <v>2.5</v>
      </c>
      <c r="BO29" s="15" t="str">
        <f t="shared" si="76"/>
        <v>2.5</v>
      </c>
      <c r="BP29" s="19">
        <v>2</v>
      </c>
      <c r="BQ29" s="68">
        <v>2</v>
      </c>
      <c r="BR29" s="100">
        <v>6.9</v>
      </c>
      <c r="BS29" s="101">
        <v>4</v>
      </c>
      <c r="BT29" s="102">
        <v>5</v>
      </c>
      <c r="BU29" s="102"/>
      <c r="BV29" s="27">
        <f t="shared" si="77"/>
        <v>5</v>
      </c>
      <c r="BW29" s="21">
        <f t="shared" si="78"/>
        <v>5.8</v>
      </c>
      <c r="BX29" s="21" t="str">
        <f t="shared" si="79"/>
        <v>5.8</v>
      </c>
      <c r="BY29" s="13" t="str">
        <f t="shared" si="12"/>
        <v>C</v>
      </c>
      <c r="BZ29" s="18">
        <f t="shared" si="13"/>
        <v>2</v>
      </c>
      <c r="CA29" s="15" t="str">
        <f t="shared" si="80"/>
        <v>2.0</v>
      </c>
      <c r="CB29" s="19">
        <v>3</v>
      </c>
      <c r="CC29" s="68">
        <v>3</v>
      </c>
      <c r="CD29" s="28">
        <v>6.8</v>
      </c>
      <c r="CE29" s="26">
        <v>7</v>
      </c>
      <c r="CF29" s="27"/>
      <c r="CG29" s="82"/>
      <c r="CH29" s="82">
        <f t="shared" si="81"/>
        <v>7</v>
      </c>
      <c r="CI29" s="21">
        <f t="shared" si="82"/>
        <v>6.9</v>
      </c>
      <c r="CJ29" s="21" t="str">
        <f t="shared" si="83"/>
        <v>6.9</v>
      </c>
      <c r="CK29" s="13" t="str">
        <f t="shared" si="14"/>
        <v>C+</v>
      </c>
      <c r="CL29" s="18">
        <f t="shared" si="15"/>
        <v>2.5</v>
      </c>
      <c r="CM29" s="15" t="str">
        <f t="shared" si="84"/>
        <v>2.5</v>
      </c>
      <c r="CN29" s="19">
        <v>3</v>
      </c>
      <c r="CO29" s="68">
        <v>3</v>
      </c>
      <c r="CP29" s="69">
        <f t="shared" si="85"/>
        <v>17</v>
      </c>
      <c r="CQ29" s="22">
        <f t="shared" si="16"/>
        <v>6.9235294117647062</v>
      </c>
      <c r="CR29" s="24" t="str">
        <f t="shared" si="86"/>
        <v>6.92</v>
      </c>
      <c r="CS29" s="22">
        <f t="shared" si="17"/>
        <v>2.6470588235294117</v>
      </c>
      <c r="CT29" s="24" t="str">
        <f t="shared" si="87"/>
        <v>2.65</v>
      </c>
      <c r="CU29" s="77" t="str">
        <f t="shared" si="88"/>
        <v>Lên lớp</v>
      </c>
      <c r="CV29" s="77">
        <f t="shared" si="18"/>
        <v>17</v>
      </c>
      <c r="CW29" s="22">
        <f t="shared" si="89"/>
        <v>6.9235294117647062</v>
      </c>
      <c r="CX29" s="77" t="str">
        <f t="shared" si="90"/>
        <v>6.92</v>
      </c>
      <c r="CY29" s="22">
        <f t="shared" si="91"/>
        <v>2.6470588235294117</v>
      </c>
      <c r="CZ29" s="77" t="str">
        <f t="shared" si="92"/>
        <v>2.65</v>
      </c>
      <c r="DA29" s="28">
        <v>7.2</v>
      </c>
      <c r="DB29" s="26">
        <v>5</v>
      </c>
      <c r="DC29" s="27"/>
      <c r="DD29" s="82"/>
      <c r="DE29" s="82">
        <f t="shared" si="93"/>
        <v>5</v>
      </c>
      <c r="DF29" s="21">
        <f t="shared" si="19"/>
        <v>5.9</v>
      </c>
      <c r="DG29" s="21" t="str">
        <f t="shared" si="20"/>
        <v>5.9</v>
      </c>
      <c r="DH29" s="13" t="str">
        <f t="shared" si="21"/>
        <v>C</v>
      </c>
      <c r="DI29" s="18">
        <f t="shared" si="22"/>
        <v>2</v>
      </c>
      <c r="DJ29" s="15" t="str">
        <f t="shared" si="23"/>
        <v>2.0</v>
      </c>
      <c r="DK29" s="19">
        <v>1.5</v>
      </c>
      <c r="DL29" s="68">
        <v>1.5</v>
      </c>
      <c r="DM29" s="28">
        <v>6.4</v>
      </c>
      <c r="DN29" s="26">
        <v>5</v>
      </c>
      <c r="DO29" s="27"/>
      <c r="DP29" s="82"/>
      <c r="DQ29" s="82">
        <f t="shared" si="94"/>
        <v>5</v>
      </c>
      <c r="DR29" s="21">
        <f t="shared" si="24"/>
        <v>5.6</v>
      </c>
      <c r="DS29" s="21" t="str">
        <f t="shared" si="25"/>
        <v>5.6</v>
      </c>
      <c r="DT29" s="13" t="str">
        <f t="shared" si="26"/>
        <v>C</v>
      </c>
      <c r="DU29" s="18">
        <f t="shared" si="27"/>
        <v>2</v>
      </c>
      <c r="DV29" s="15" t="str">
        <f t="shared" si="28"/>
        <v>2.0</v>
      </c>
      <c r="DW29" s="19">
        <v>1.5</v>
      </c>
      <c r="DX29" s="68">
        <v>1.5</v>
      </c>
      <c r="DY29" s="21">
        <f t="shared" si="95"/>
        <v>5.75</v>
      </c>
      <c r="DZ29" s="21" t="str">
        <f t="shared" si="29"/>
        <v>5.8</v>
      </c>
      <c r="EA29" s="13" t="str">
        <f t="shared" si="30"/>
        <v>C</v>
      </c>
      <c r="EB29" s="18">
        <f t="shared" si="31"/>
        <v>2</v>
      </c>
      <c r="EC29" s="18" t="str">
        <f t="shared" si="32"/>
        <v>2.0</v>
      </c>
      <c r="ED29" s="19">
        <v>3</v>
      </c>
      <c r="EE29" s="152">
        <v>3</v>
      </c>
      <c r="EF29" s="28">
        <v>7.2</v>
      </c>
      <c r="EG29" s="28">
        <v>3</v>
      </c>
      <c r="EH29" s="28">
        <v>5</v>
      </c>
      <c r="EI29" s="27"/>
      <c r="EJ29" s="82">
        <f t="shared" si="96"/>
        <v>5</v>
      </c>
      <c r="EK29" s="21">
        <f t="shared" si="33"/>
        <v>5.9</v>
      </c>
      <c r="EL29" s="21" t="str">
        <f t="shared" si="34"/>
        <v>5.9</v>
      </c>
      <c r="EM29" s="13" t="str">
        <f t="shared" si="35"/>
        <v>C</v>
      </c>
      <c r="EN29" s="18">
        <f t="shared" si="36"/>
        <v>2</v>
      </c>
      <c r="EO29" s="15" t="str">
        <f t="shared" si="37"/>
        <v>2.0</v>
      </c>
      <c r="EP29" s="19">
        <v>3</v>
      </c>
      <c r="EQ29" s="68">
        <v>3</v>
      </c>
      <c r="ER29" s="70">
        <v>7.1</v>
      </c>
      <c r="ES29" s="16">
        <v>6</v>
      </c>
      <c r="ET29" s="17"/>
      <c r="EU29" s="82"/>
      <c r="EV29" s="82">
        <f t="shared" si="97"/>
        <v>6</v>
      </c>
      <c r="EW29" s="21">
        <f t="shared" si="98"/>
        <v>6.4</v>
      </c>
      <c r="EX29" s="21" t="str">
        <f t="shared" si="99"/>
        <v>6.4</v>
      </c>
      <c r="EY29" s="13" t="str">
        <f t="shared" si="100"/>
        <v>C</v>
      </c>
      <c r="EZ29" s="18">
        <f t="shared" si="101"/>
        <v>2</v>
      </c>
      <c r="FA29" s="15" t="str">
        <f t="shared" si="102"/>
        <v>2.0</v>
      </c>
      <c r="FB29" s="19">
        <v>3</v>
      </c>
      <c r="FC29" s="68">
        <v>3</v>
      </c>
      <c r="FD29" s="28">
        <v>8.3000000000000007</v>
      </c>
      <c r="FE29" s="26">
        <v>8</v>
      </c>
      <c r="FF29" s="27"/>
      <c r="FG29" s="27"/>
      <c r="FH29" s="27">
        <f t="shared" si="103"/>
        <v>8</v>
      </c>
      <c r="FI29" s="21">
        <f t="shared" si="104"/>
        <v>8.1</v>
      </c>
      <c r="FJ29" s="21" t="str">
        <f t="shared" si="105"/>
        <v>8.1</v>
      </c>
      <c r="FK29" s="13" t="str">
        <f t="shared" si="106"/>
        <v>B+</v>
      </c>
      <c r="FL29" s="18">
        <f t="shared" si="107"/>
        <v>3.5</v>
      </c>
      <c r="FM29" s="15" t="str">
        <f t="shared" si="108"/>
        <v>3.5</v>
      </c>
      <c r="FN29" s="19">
        <v>2</v>
      </c>
      <c r="FO29" s="68">
        <v>2</v>
      </c>
      <c r="FP29" s="95">
        <v>7.3</v>
      </c>
      <c r="FQ29" s="96">
        <v>3</v>
      </c>
      <c r="FR29" s="97"/>
      <c r="FS29" s="97"/>
      <c r="FT29" s="97">
        <f t="shared" si="109"/>
        <v>3</v>
      </c>
      <c r="FU29" s="21">
        <f t="shared" si="110"/>
        <v>4.7</v>
      </c>
      <c r="FV29" s="21" t="str">
        <f t="shared" si="111"/>
        <v>4.7</v>
      </c>
      <c r="FW29" s="13" t="str">
        <f t="shared" si="112"/>
        <v>D</v>
      </c>
      <c r="FX29" s="18">
        <f t="shared" si="113"/>
        <v>1</v>
      </c>
      <c r="FY29" s="15" t="str">
        <f t="shared" si="114"/>
        <v>1.0</v>
      </c>
      <c r="FZ29" s="19">
        <v>3</v>
      </c>
      <c r="GA29" s="68">
        <v>3</v>
      </c>
      <c r="GB29" s="28">
        <v>7.8</v>
      </c>
      <c r="GC29" s="26">
        <v>8</v>
      </c>
      <c r="GD29" s="27"/>
      <c r="GE29" s="82"/>
      <c r="GF29" s="82">
        <f t="shared" si="115"/>
        <v>8</v>
      </c>
      <c r="GG29" s="21">
        <f t="shared" si="116"/>
        <v>7.9</v>
      </c>
      <c r="GH29" s="21" t="str">
        <f t="shared" si="131"/>
        <v>7.9</v>
      </c>
      <c r="GI29" s="13" t="str">
        <f t="shared" si="117"/>
        <v>B</v>
      </c>
      <c r="GJ29" s="18">
        <f t="shared" si="118"/>
        <v>3</v>
      </c>
      <c r="GK29" s="15" t="str">
        <f t="shared" si="119"/>
        <v>3.0</v>
      </c>
      <c r="GL29" s="19">
        <v>2</v>
      </c>
      <c r="GM29" s="68">
        <v>2</v>
      </c>
      <c r="GN29" s="28">
        <v>8</v>
      </c>
      <c r="GO29" s="26">
        <v>8</v>
      </c>
      <c r="GP29" s="27"/>
      <c r="GQ29" s="27"/>
      <c r="GR29" s="27">
        <f t="shared" si="120"/>
        <v>8</v>
      </c>
      <c r="GS29" s="21">
        <f t="shared" si="121"/>
        <v>8</v>
      </c>
      <c r="GT29" s="21" t="str">
        <f t="shared" si="122"/>
        <v>8.0</v>
      </c>
      <c r="GU29" s="13" t="str">
        <f t="shared" si="123"/>
        <v>B+</v>
      </c>
      <c r="GV29" s="18">
        <f t="shared" si="124"/>
        <v>3.5</v>
      </c>
      <c r="GW29" s="15" t="str">
        <f t="shared" si="125"/>
        <v>3.5</v>
      </c>
      <c r="GX29" s="19">
        <v>2</v>
      </c>
      <c r="GY29" s="68">
        <v>2</v>
      </c>
      <c r="GZ29" s="69">
        <f t="shared" si="126"/>
        <v>18</v>
      </c>
      <c r="HA29" s="22">
        <f t="shared" si="127"/>
        <v>6.458333333333333</v>
      </c>
      <c r="HB29" s="24" t="str">
        <f t="shared" si="128"/>
        <v>6.46</v>
      </c>
      <c r="HC29" s="22">
        <f t="shared" si="129"/>
        <v>2.2777777777777777</v>
      </c>
      <c r="HD29" s="24" t="str">
        <f t="shared" si="130"/>
        <v>2.28</v>
      </c>
    </row>
    <row r="30" spans="1:212" s="4" customFormat="1" ht="28.5">
      <c r="A30" s="2">
        <v>29</v>
      </c>
      <c r="B30" s="5" t="s">
        <v>454</v>
      </c>
      <c r="C30" s="6" t="s">
        <v>516</v>
      </c>
      <c r="D30" s="7" t="s">
        <v>517</v>
      </c>
      <c r="E30" s="8" t="s">
        <v>518</v>
      </c>
      <c r="F30" s="3"/>
      <c r="G30" s="10" t="s">
        <v>561</v>
      </c>
      <c r="H30" s="36" t="s">
        <v>319</v>
      </c>
      <c r="I30" s="36" t="s">
        <v>449</v>
      </c>
      <c r="J30" s="138">
        <v>7.9</v>
      </c>
      <c r="K30" s="21" t="str">
        <f t="shared" si="57"/>
        <v>7.9</v>
      </c>
      <c r="L30" s="13" t="str">
        <f t="shared" si="132"/>
        <v>B</v>
      </c>
      <c r="M30" s="14">
        <f t="shared" si="133"/>
        <v>3</v>
      </c>
      <c r="N30" s="15" t="str">
        <f t="shared" si="58"/>
        <v>3.0</v>
      </c>
      <c r="O30" s="19">
        <v>2</v>
      </c>
      <c r="P30" s="12">
        <v>6</v>
      </c>
      <c r="Q30" s="21" t="str">
        <f t="shared" si="59"/>
        <v>6.0</v>
      </c>
      <c r="R30" s="13" t="str">
        <f t="shared" si="134"/>
        <v>C</v>
      </c>
      <c r="S30" s="14">
        <f t="shared" si="135"/>
        <v>2</v>
      </c>
      <c r="T30" s="15" t="str">
        <f t="shared" si="60"/>
        <v>2.0</v>
      </c>
      <c r="U30" s="19">
        <v>3</v>
      </c>
      <c r="V30" s="28">
        <v>8.1999999999999993</v>
      </c>
      <c r="W30" s="26">
        <v>6</v>
      </c>
      <c r="X30" s="27"/>
      <c r="Y30" s="82"/>
      <c r="Z30" s="82">
        <f t="shared" si="61"/>
        <v>6</v>
      </c>
      <c r="AA30" s="21">
        <f t="shared" si="62"/>
        <v>6.9</v>
      </c>
      <c r="AB30" s="21" t="str">
        <f t="shared" si="63"/>
        <v>6.9</v>
      </c>
      <c r="AC30" s="13" t="str">
        <f t="shared" si="4"/>
        <v>C+</v>
      </c>
      <c r="AD30" s="18">
        <f t="shared" si="136"/>
        <v>2.5</v>
      </c>
      <c r="AE30" s="15" t="str">
        <f t="shared" si="64"/>
        <v>2.5</v>
      </c>
      <c r="AF30" s="19">
        <v>4</v>
      </c>
      <c r="AG30" s="68">
        <v>4</v>
      </c>
      <c r="AH30" s="28">
        <v>9</v>
      </c>
      <c r="AI30" s="26">
        <v>9</v>
      </c>
      <c r="AJ30" s="27"/>
      <c r="AK30" s="82"/>
      <c r="AL30" s="82">
        <f t="shared" si="65"/>
        <v>9</v>
      </c>
      <c r="AM30" s="21">
        <f t="shared" si="66"/>
        <v>9</v>
      </c>
      <c r="AN30" s="21" t="str">
        <f t="shared" si="67"/>
        <v>9.0</v>
      </c>
      <c r="AO30" s="13" t="str">
        <f t="shared" si="6"/>
        <v>A</v>
      </c>
      <c r="AP30" s="18">
        <f t="shared" si="7"/>
        <v>4</v>
      </c>
      <c r="AQ30" s="15" t="str">
        <f t="shared" si="68"/>
        <v>4.0</v>
      </c>
      <c r="AR30" s="19">
        <v>2</v>
      </c>
      <c r="AS30" s="68">
        <v>2</v>
      </c>
      <c r="AT30" s="28">
        <v>7.78</v>
      </c>
      <c r="AU30" s="26">
        <v>5</v>
      </c>
      <c r="AV30" s="27"/>
      <c r="AW30" s="82"/>
      <c r="AX30" s="27">
        <f t="shared" si="69"/>
        <v>5</v>
      </c>
      <c r="AY30" s="21">
        <f t="shared" si="70"/>
        <v>6.1</v>
      </c>
      <c r="AZ30" s="21" t="str">
        <f t="shared" si="71"/>
        <v>6.1</v>
      </c>
      <c r="BA30" s="13" t="str">
        <f t="shared" si="8"/>
        <v>C</v>
      </c>
      <c r="BB30" s="18">
        <f t="shared" si="9"/>
        <v>2</v>
      </c>
      <c r="BC30" s="15" t="str">
        <f t="shared" si="72"/>
        <v>2.0</v>
      </c>
      <c r="BD30" s="19">
        <v>3</v>
      </c>
      <c r="BE30" s="68">
        <v>3</v>
      </c>
      <c r="BF30" s="28">
        <v>7.3</v>
      </c>
      <c r="BG30" s="26">
        <v>6</v>
      </c>
      <c r="BH30" s="27"/>
      <c r="BI30" s="82"/>
      <c r="BJ30" s="82">
        <f t="shared" si="73"/>
        <v>6</v>
      </c>
      <c r="BK30" s="21">
        <f t="shared" si="74"/>
        <v>6.5</v>
      </c>
      <c r="BL30" s="21" t="str">
        <f t="shared" si="75"/>
        <v>6.5</v>
      </c>
      <c r="BM30" s="13" t="str">
        <f t="shared" si="10"/>
        <v>C+</v>
      </c>
      <c r="BN30" s="18">
        <f t="shared" si="11"/>
        <v>2.5</v>
      </c>
      <c r="BO30" s="15" t="str">
        <f t="shared" si="76"/>
        <v>2.5</v>
      </c>
      <c r="BP30" s="19">
        <v>2</v>
      </c>
      <c r="BQ30" s="68">
        <v>2</v>
      </c>
      <c r="BR30" s="28">
        <v>7.4</v>
      </c>
      <c r="BS30" s="26">
        <v>5</v>
      </c>
      <c r="BT30" s="27"/>
      <c r="BU30" s="82"/>
      <c r="BV30" s="27">
        <f t="shared" si="77"/>
        <v>5</v>
      </c>
      <c r="BW30" s="21">
        <f t="shared" si="78"/>
        <v>6</v>
      </c>
      <c r="BX30" s="21" t="str">
        <f t="shared" si="79"/>
        <v>6.0</v>
      </c>
      <c r="BY30" s="13" t="str">
        <f t="shared" si="12"/>
        <v>C</v>
      </c>
      <c r="BZ30" s="18">
        <f t="shared" si="13"/>
        <v>2</v>
      </c>
      <c r="CA30" s="15" t="str">
        <f t="shared" si="80"/>
        <v>2.0</v>
      </c>
      <c r="CB30" s="19">
        <v>3</v>
      </c>
      <c r="CC30" s="68">
        <v>3</v>
      </c>
      <c r="CD30" s="28">
        <v>7.8</v>
      </c>
      <c r="CE30" s="26">
        <v>7</v>
      </c>
      <c r="CF30" s="27"/>
      <c r="CG30" s="82"/>
      <c r="CH30" s="82">
        <f t="shared" si="81"/>
        <v>7</v>
      </c>
      <c r="CI30" s="21">
        <f t="shared" si="82"/>
        <v>7.3</v>
      </c>
      <c r="CJ30" s="21" t="str">
        <f t="shared" si="83"/>
        <v>7.3</v>
      </c>
      <c r="CK30" s="13" t="str">
        <f t="shared" si="14"/>
        <v>B</v>
      </c>
      <c r="CL30" s="18">
        <f t="shared" si="15"/>
        <v>3</v>
      </c>
      <c r="CM30" s="15" t="str">
        <f t="shared" si="84"/>
        <v>3.0</v>
      </c>
      <c r="CN30" s="19">
        <v>3</v>
      </c>
      <c r="CO30" s="68">
        <v>3</v>
      </c>
      <c r="CP30" s="69">
        <f t="shared" si="85"/>
        <v>17</v>
      </c>
      <c r="CQ30" s="22">
        <f t="shared" si="16"/>
        <v>6.8705882352941181</v>
      </c>
      <c r="CR30" s="24" t="str">
        <f t="shared" si="86"/>
        <v>6.87</v>
      </c>
      <c r="CS30" s="22">
        <f t="shared" si="17"/>
        <v>2.5882352941176472</v>
      </c>
      <c r="CT30" s="24" t="str">
        <f t="shared" si="87"/>
        <v>2.59</v>
      </c>
      <c r="CU30" s="77" t="str">
        <f t="shared" si="88"/>
        <v>Lên lớp</v>
      </c>
      <c r="CV30" s="77">
        <f t="shared" si="18"/>
        <v>17</v>
      </c>
      <c r="CW30" s="22">
        <f t="shared" si="89"/>
        <v>6.8705882352941181</v>
      </c>
      <c r="CX30" s="77" t="str">
        <f t="shared" si="90"/>
        <v>6.87</v>
      </c>
      <c r="CY30" s="22">
        <f t="shared" si="91"/>
        <v>2.5882352941176472</v>
      </c>
      <c r="CZ30" s="77" t="str">
        <f t="shared" si="92"/>
        <v>2.59</v>
      </c>
      <c r="DA30" s="28">
        <v>7.6</v>
      </c>
      <c r="DB30" s="26">
        <v>6</v>
      </c>
      <c r="DC30" s="27"/>
      <c r="DD30" s="82"/>
      <c r="DE30" s="82">
        <f t="shared" si="93"/>
        <v>6</v>
      </c>
      <c r="DF30" s="21">
        <f t="shared" si="19"/>
        <v>6.6</v>
      </c>
      <c r="DG30" s="21" t="str">
        <f t="shared" si="20"/>
        <v>6.6</v>
      </c>
      <c r="DH30" s="13" t="str">
        <f t="shared" si="21"/>
        <v>C+</v>
      </c>
      <c r="DI30" s="18">
        <f t="shared" si="22"/>
        <v>2.5</v>
      </c>
      <c r="DJ30" s="15" t="str">
        <f t="shared" si="23"/>
        <v>2.5</v>
      </c>
      <c r="DK30" s="19">
        <v>1.5</v>
      </c>
      <c r="DL30" s="68">
        <v>1.5</v>
      </c>
      <c r="DM30" s="28">
        <v>7.6</v>
      </c>
      <c r="DN30" s="26">
        <v>6</v>
      </c>
      <c r="DO30" s="27"/>
      <c r="DP30" s="82"/>
      <c r="DQ30" s="82">
        <f t="shared" si="94"/>
        <v>6</v>
      </c>
      <c r="DR30" s="21">
        <f t="shared" si="24"/>
        <v>6.6</v>
      </c>
      <c r="DS30" s="21" t="str">
        <f t="shared" si="25"/>
        <v>6.6</v>
      </c>
      <c r="DT30" s="13" t="str">
        <f t="shared" si="26"/>
        <v>C+</v>
      </c>
      <c r="DU30" s="18">
        <f t="shared" si="27"/>
        <v>2.5</v>
      </c>
      <c r="DV30" s="15" t="str">
        <f t="shared" si="28"/>
        <v>2.5</v>
      </c>
      <c r="DW30" s="19">
        <v>1.5</v>
      </c>
      <c r="DX30" s="68">
        <v>1.5</v>
      </c>
      <c r="DY30" s="21">
        <f t="shared" si="95"/>
        <v>6.6</v>
      </c>
      <c r="DZ30" s="21" t="str">
        <f t="shared" si="29"/>
        <v>6.6</v>
      </c>
      <c r="EA30" s="13" t="str">
        <f t="shared" si="30"/>
        <v>C+</v>
      </c>
      <c r="EB30" s="18">
        <f t="shared" si="31"/>
        <v>2.5</v>
      </c>
      <c r="EC30" s="18" t="str">
        <f t="shared" si="32"/>
        <v>2.5</v>
      </c>
      <c r="ED30" s="19">
        <v>3</v>
      </c>
      <c r="EE30" s="152">
        <v>3</v>
      </c>
      <c r="EF30" s="20">
        <v>6.8</v>
      </c>
      <c r="EG30" s="20">
        <v>7</v>
      </c>
      <c r="EH30" s="27"/>
      <c r="EI30" s="82"/>
      <c r="EJ30" s="82">
        <f t="shared" si="96"/>
        <v>7</v>
      </c>
      <c r="EK30" s="21">
        <f t="shared" si="33"/>
        <v>6.9</v>
      </c>
      <c r="EL30" s="21" t="str">
        <f t="shared" si="34"/>
        <v>6.9</v>
      </c>
      <c r="EM30" s="13" t="str">
        <f t="shared" si="35"/>
        <v>C+</v>
      </c>
      <c r="EN30" s="18">
        <f t="shared" si="36"/>
        <v>2.5</v>
      </c>
      <c r="EO30" s="15" t="str">
        <f t="shared" si="37"/>
        <v>2.5</v>
      </c>
      <c r="EP30" s="19">
        <v>3</v>
      </c>
      <c r="EQ30" s="68">
        <v>3</v>
      </c>
      <c r="ER30" s="70">
        <v>8</v>
      </c>
      <c r="ES30" s="16">
        <v>8</v>
      </c>
      <c r="ET30" s="17"/>
      <c r="EU30" s="82"/>
      <c r="EV30" s="82">
        <f t="shared" si="97"/>
        <v>8</v>
      </c>
      <c r="EW30" s="21">
        <f t="shared" si="98"/>
        <v>8</v>
      </c>
      <c r="EX30" s="21" t="str">
        <f t="shared" si="99"/>
        <v>8.0</v>
      </c>
      <c r="EY30" s="13" t="str">
        <f t="shared" si="100"/>
        <v>B+</v>
      </c>
      <c r="EZ30" s="18">
        <f t="shared" si="101"/>
        <v>3.5</v>
      </c>
      <c r="FA30" s="15" t="str">
        <f t="shared" si="102"/>
        <v>3.5</v>
      </c>
      <c r="FB30" s="19">
        <v>3</v>
      </c>
      <c r="FC30" s="68">
        <v>3</v>
      </c>
      <c r="FD30" s="100">
        <v>9</v>
      </c>
      <c r="FE30" s="101"/>
      <c r="FF30" s="102"/>
      <c r="FG30" s="102"/>
      <c r="FH30" s="102">
        <f t="shared" si="103"/>
        <v>0</v>
      </c>
      <c r="FI30" s="21">
        <f t="shared" si="104"/>
        <v>3.6</v>
      </c>
      <c r="FJ30" s="21" t="str">
        <f t="shared" si="105"/>
        <v>3.6</v>
      </c>
      <c r="FK30" s="13" t="str">
        <f t="shared" si="106"/>
        <v>F</v>
      </c>
      <c r="FL30" s="18">
        <f t="shared" si="107"/>
        <v>0</v>
      </c>
      <c r="FM30" s="15" t="str">
        <f t="shared" si="108"/>
        <v>0.0</v>
      </c>
      <c r="FN30" s="19">
        <v>2</v>
      </c>
      <c r="FO30" s="68">
        <v>2</v>
      </c>
      <c r="FP30" s="95">
        <v>6.9</v>
      </c>
      <c r="FQ30" s="96"/>
      <c r="FR30" s="97"/>
      <c r="FS30" s="97"/>
      <c r="FT30" s="97">
        <f t="shared" si="109"/>
        <v>0</v>
      </c>
      <c r="FU30" s="21">
        <f t="shared" si="110"/>
        <v>2.8</v>
      </c>
      <c r="FV30" s="21" t="str">
        <f t="shared" si="111"/>
        <v>2.8</v>
      </c>
      <c r="FW30" s="13" t="str">
        <f t="shared" si="112"/>
        <v>F</v>
      </c>
      <c r="FX30" s="18">
        <f t="shared" si="113"/>
        <v>0</v>
      </c>
      <c r="FY30" s="15" t="str">
        <f t="shared" si="114"/>
        <v>0.0</v>
      </c>
      <c r="FZ30" s="19">
        <v>3</v>
      </c>
      <c r="GA30" s="68">
        <v>3</v>
      </c>
      <c r="GB30" s="95">
        <v>7.2</v>
      </c>
      <c r="GC30" s="96"/>
      <c r="GD30" s="97"/>
      <c r="GE30" s="97"/>
      <c r="GF30" s="97">
        <f t="shared" si="115"/>
        <v>0</v>
      </c>
      <c r="GG30" s="21">
        <f t="shared" si="116"/>
        <v>2.9</v>
      </c>
      <c r="GH30" s="21" t="str">
        <f t="shared" si="131"/>
        <v>2.9</v>
      </c>
      <c r="GI30" s="13" t="str">
        <f t="shared" si="117"/>
        <v>F</v>
      </c>
      <c r="GJ30" s="18">
        <f t="shared" si="118"/>
        <v>0</v>
      </c>
      <c r="GK30" s="15" t="str">
        <f t="shared" si="119"/>
        <v>0.0</v>
      </c>
      <c r="GL30" s="19">
        <v>2</v>
      </c>
      <c r="GM30" s="68">
        <v>2</v>
      </c>
      <c r="GN30" s="95">
        <v>8.3000000000000007</v>
      </c>
      <c r="GO30" s="96"/>
      <c r="GP30" s="97"/>
      <c r="GQ30" s="97"/>
      <c r="GR30" s="97">
        <f t="shared" si="120"/>
        <v>0</v>
      </c>
      <c r="GS30" s="21">
        <f t="shared" si="121"/>
        <v>3.3</v>
      </c>
      <c r="GT30" s="21" t="str">
        <f t="shared" si="122"/>
        <v>3.3</v>
      </c>
      <c r="GU30" s="13" t="str">
        <f t="shared" si="123"/>
        <v>F</v>
      </c>
      <c r="GV30" s="18">
        <f t="shared" si="124"/>
        <v>0</v>
      </c>
      <c r="GW30" s="15" t="str">
        <f t="shared" si="125"/>
        <v>0.0</v>
      </c>
      <c r="GX30" s="19">
        <v>2</v>
      </c>
      <c r="GY30" s="68">
        <v>2</v>
      </c>
      <c r="GZ30" s="69">
        <f t="shared" si="126"/>
        <v>18</v>
      </c>
      <c r="HA30" s="22">
        <f t="shared" si="127"/>
        <v>5.1388888888888893</v>
      </c>
      <c r="HB30" s="24" t="str">
        <f t="shared" si="128"/>
        <v>5.14</v>
      </c>
      <c r="HC30" s="22">
        <f t="shared" si="129"/>
        <v>1.4166666666666667</v>
      </c>
      <c r="HD30" s="24" t="str">
        <f t="shared" si="130"/>
        <v>1.42</v>
      </c>
    </row>
    <row r="31" spans="1:212" s="4" customFormat="1" ht="28.5">
      <c r="A31" s="2">
        <v>30</v>
      </c>
      <c r="B31" s="5" t="s">
        <v>454</v>
      </c>
      <c r="C31" s="6" t="s">
        <v>519</v>
      </c>
      <c r="D31" s="7" t="s">
        <v>100</v>
      </c>
      <c r="E31" s="8" t="s">
        <v>79</v>
      </c>
      <c r="F31" s="3"/>
      <c r="G31" s="10" t="s">
        <v>562</v>
      </c>
      <c r="H31" s="36" t="s">
        <v>89</v>
      </c>
      <c r="I31" s="36" t="s">
        <v>199</v>
      </c>
      <c r="J31" s="138">
        <v>8.3000000000000007</v>
      </c>
      <c r="K31" s="21" t="str">
        <f t="shared" si="57"/>
        <v>8.3</v>
      </c>
      <c r="L31" s="13" t="str">
        <f t="shared" si="132"/>
        <v>B+</v>
      </c>
      <c r="M31" s="14">
        <f t="shared" si="133"/>
        <v>3.5</v>
      </c>
      <c r="N31" s="15" t="str">
        <f t="shared" si="58"/>
        <v>3.5</v>
      </c>
      <c r="O31" s="19">
        <v>2</v>
      </c>
      <c r="P31" s="12">
        <v>7</v>
      </c>
      <c r="Q31" s="21" t="str">
        <f t="shared" si="59"/>
        <v>7.0</v>
      </c>
      <c r="R31" s="13" t="str">
        <f t="shared" si="134"/>
        <v>B</v>
      </c>
      <c r="S31" s="14">
        <f t="shared" si="135"/>
        <v>3</v>
      </c>
      <c r="T31" s="15" t="str">
        <f t="shared" si="60"/>
        <v>3.0</v>
      </c>
      <c r="U31" s="19">
        <v>3</v>
      </c>
      <c r="V31" s="28">
        <v>7.8</v>
      </c>
      <c r="W31" s="26">
        <v>7</v>
      </c>
      <c r="X31" s="27"/>
      <c r="Y31" s="82"/>
      <c r="Z31" s="82">
        <f t="shared" si="61"/>
        <v>7</v>
      </c>
      <c r="AA31" s="21">
        <f t="shared" si="62"/>
        <v>7.3</v>
      </c>
      <c r="AB31" s="21" t="str">
        <f t="shared" si="63"/>
        <v>7.3</v>
      </c>
      <c r="AC31" s="13" t="str">
        <f t="shared" si="4"/>
        <v>B</v>
      </c>
      <c r="AD31" s="18">
        <f t="shared" si="136"/>
        <v>3</v>
      </c>
      <c r="AE31" s="15" t="str">
        <f t="shared" si="64"/>
        <v>3.0</v>
      </c>
      <c r="AF31" s="19">
        <v>4</v>
      </c>
      <c r="AG31" s="68">
        <v>4</v>
      </c>
      <c r="AH31" s="28">
        <v>8.3000000000000007</v>
      </c>
      <c r="AI31" s="26">
        <v>9</v>
      </c>
      <c r="AJ31" s="27"/>
      <c r="AK31" s="82"/>
      <c r="AL31" s="82">
        <f t="shared" si="65"/>
        <v>9</v>
      </c>
      <c r="AM31" s="21">
        <f t="shared" si="66"/>
        <v>8.6999999999999993</v>
      </c>
      <c r="AN31" s="21" t="str">
        <f t="shared" si="67"/>
        <v>8.7</v>
      </c>
      <c r="AO31" s="13" t="str">
        <f t="shared" si="6"/>
        <v>A</v>
      </c>
      <c r="AP31" s="18">
        <f t="shared" si="7"/>
        <v>4</v>
      </c>
      <c r="AQ31" s="15" t="str">
        <f t="shared" si="68"/>
        <v>4.0</v>
      </c>
      <c r="AR31" s="19">
        <v>2</v>
      </c>
      <c r="AS31" s="68">
        <v>2</v>
      </c>
      <c r="AT31" s="28">
        <v>7.6</v>
      </c>
      <c r="AU31" s="26">
        <v>7</v>
      </c>
      <c r="AV31" s="27"/>
      <c r="AW31" s="82"/>
      <c r="AX31" s="27">
        <f t="shared" si="69"/>
        <v>7</v>
      </c>
      <c r="AY31" s="21">
        <f t="shared" si="70"/>
        <v>7.2</v>
      </c>
      <c r="AZ31" s="21" t="str">
        <f t="shared" si="71"/>
        <v>7.2</v>
      </c>
      <c r="BA31" s="13" t="str">
        <f t="shared" si="8"/>
        <v>B</v>
      </c>
      <c r="BB31" s="18">
        <f t="shared" si="9"/>
        <v>3</v>
      </c>
      <c r="BC31" s="15" t="str">
        <f t="shared" si="72"/>
        <v>3.0</v>
      </c>
      <c r="BD31" s="19">
        <v>3</v>
      </c>
      <c r="BE31" s="68">
        <v>3</v>
      </c>
      <c r="BF31" s="28">
        <v>6.4</v>
      </c>
      <c r="BG31" s="26">
        <v>6</v>
      </c>
      <c r="BH31" s="27"/>
      <c r="BI31" s="82"/>
      <c r="BJ31" s="82">
        <f t="shared" si="73"/>
        <v>6</v>
      </c>
      <c r="BK31" s="21">
        <f t="shared" si="74"/>
        <v>6.2</v>
      </c>
      <c r="BL31" s="21" t="str">
        <f t="shared" si="75"/>
        <v>6.2</v>
      </c>
      <c r="BM31" s="13" t="str">
        <f t="shared" si="10"/>
        <v>C</v>
      </c>
      <c r="BN31" s="18">
        <f t="shared" si="11"/>
        <v>2</v>
      </c>
      <c r="BO31" s="15" t="str">
        <f t="shared" si="76"/>
        <v>2.0</v>
      </c>
      <c r="BP31" s="19">
        <v>2</v>
      </c>
      <c r="BQ31" s="68">
        <v>2</v>
      </c>
      <c r="BR31" s="28">
        <v>5.7</v>
      </c>
      <c r="BS31" s="26">
        <v>7</v>
      </c>
      <c r="BT31" s="27"/>
      <c r="BU31" s="82"/>
      <c r="BV31" s="27">
        <f t="shared" si="77"/>
        <v>7</v>
      </c>
      <c r="BW31" s="21">
        <f t="shared" si="78"/>
        <v>6.5</v>
      </c>
      <c r="BX31" s="21" t="str">
        <f t="shared" si="79"/>
        <v>6.5</v>
      </c>
      <c r="BY31" s="13" t="str">
        <f t="shared" si="12"/>
        <v>C+</v>
      </c>
      <c r="BZ31" s="18">
        <f t="shared" si="13"/>
        <v>2.5</v>
      </c>
      <c r="CA31" s="15" t="str">
        <f t="shared" si="80"/>
        <v>2.5</v>
      </c>
      <c r="CB31" s="19">
        <v>3</v>
      </c>
      <c r="CC31" s="68">
        <v>3</v>
      </c>
      <c r="CD31" s="28">
        <v>7.8</v>
      </c>
      <c r="CE31" s="26">
        <v>7</v>
      </c>
      <c r="CF31" s="27"/>
      <c r="CG31" s="82"/>
      <c r="CH31" s="82">
        <f t="shared" si="81"/>
        <v>7</v>
      </c>
      <c r="CI31" s="21">
        <f t="shared" si="82"/>
        <v>7.3</v>
      </c>
      <c r="CJ31" s="21" t="str">
        <f t="shared" si="83"/>
        <v>7.3</v>
      </c>
      <c r="CK31" s="13" t="str">
        <f t="shared" si="14"/>
        <v>B</v>
      </c>
      <c r="CL31" s="18">
        <f t="shared" si="15"/>
        <v>3</v>
      </c>
      <c r="CM31" s="15" t="str">
        <f t="shared" si="84"/>
        <v>3.0</v>
      </c>
      <c r="CN31" s="19">
        <v>3</v>
      </c>
      <c r="CO31" s="68">
        <v>3</v>
      </c>
      <c r="CP31" s="69">
        <f t="shared" si="85"/>
        <v>17</v>
      </c>
      <c r="CQ31" s="22">
        <f t="shared" si="16"/>
        <v>7.1764705882352944</v>
      </c>
      <c r="CR31" s="24" t="str">
        <f t="shared" si="86"/>
        <v>7.18</v>
      </c>
      <c r="CS31" s="22">
        <f t="shared" si="17"/>
        <v>2.9117647058823528</v>
      </c>
      <c r="CT31" s="24" t="str">
        <f t="shared" si="87"/>
        <v>2.91</v>
      </c>
      <c r="CU31" s="77" t="str">
        <f t="shared" si="88"/>
        <v>Lên lớp</v>
      </c>
      <c r="CV31" s="77">
        <f t="shared" si="18"/>
        <v>17</v>
      </c>
      <c r="CW31" s="22">
        <f t="shared" si="89"/>
        <v>7.1764705882352944</v>
      </c>
      <c r="CX31" s="77" t="str">
        <f t="shared" si="90"/>
        <v>7.18</v>
      </c>
      <c r="CY31" s="22">
        <f t="shared" si="91"/>
        <v>2.9117647058823528</v>
      </c>
      <c r="CZ31" s="77" t="str">
        <f t="shared" si="92"/>
        <v>2.91</v>
      </c>
      <c r="DA31" s="28">
        <v>7</v>
      </c>
      <c r="DB31" s="26">
        <v>5</v>
      </c>
      <c r="DC31" s="27"/>
      <c r="DD31" s="82"/>
      <c r="DE31" s="82">
        <f t="shared" si="93"/>
        <v>5</v>
      </c>
      <c r="DF31" s="21">
        <f t="shared" si="19"/>
        <v>5.8</v>
      </c>
      <c r="DG31" s="21" t="str">
        <f t="shared" si="20"/>
        <v>5.8</v>
      </c>
      <c r="DH31" s="13" t="str">
        <f t="shared" si="21"/>
        <v>C</v>
      </c>
      <c r="DI31" s="18">
        <f t="shared" si="22"/>
        <v>2</v>
      </c>
      <c r="DJ31" s="15" t="str">
        <f t="shared" si="23"/>
        <v>2.0</v>
      </c>
      <c r="DK31" s="19">
        <v>1.5</v>
      </c>
      <c r="DL31" s="68">
        <v>1.5</v>
      </c>
      <c r="DM31" s="28">
        <v>6.6</v>
      </c>
      <c r="DN31" s="26">
        <v>7</v>
      </c>
      <c r="DO31" s="27"/>
      <c r="DP31" s="82"/>
      <c r="DQ31" s="82">
        <f t="shared" si="94"/>
        <v>7</v>
      </c>
      <c r="DR31" s="21">
        <f t="shared" si="24"/>
        <v>6.8</v>
      </c>
      <c r="DS31" s="21" t="str">
        <f t="shared" si="25"/>
        <v>6.8</v>
      </c>
      <c r="DT31" s="13" t="str">
        <f t="shared" si="26"/>
        <v>C+</v>
      </c>
      <c r="DU31" s="18">
        <f t="shared" si="27"/>
        <v>2.5</v>
      </c>
      <c r="DV31" s="15" t="str">
        <f t="shared" si="28"/>
        <v>2.5</v>
      </c>
      <c r="DW31" s="19">
        <v>1.5</v>
      </c>
      <c r="DX31" s="68">
        <v>1.5</v>
      </c>
      <c r="DY31" s="21">
        <f t="shared" si="95"/>
        <v>6.3</v>
      </c>
      <c r="DZ31" s="21" t="str">
        <f t="shared" si="29"/>
        <v>6.3</v>
      </c>
      <c r="EA31" s="13" t="str">
        <f t="shared" si="30"/>
        <v>C</v>
      </c>
      <c r="EB31" s="18">
        <f t="shared" si="31"/>
        <v>2</v>
      </c>
      <c r="EC31" s="18" t="str">
        <f t="shared" si="32"/>
        <v>2.0</v>
      </c>
      <c r="ED31" s="19">
        <v>3</v>
      </c>
      <c r="EE31" s="152">
        <v>3</v>
      </c>
      <c r="EF31" s="20">
        <v>6.7</v>
      </c>
      <c r="EG31" s="20">
        <v>5.5</v>
      </c>
      <c r="EH31" s="27"/>
      <c r="EI31" s="82"/>
      <c r="EJ31" s="82">
        <f t="shared" si="96"/>
        <v>5.5</v>
      </c>
      <c r="EK31" s="21">
        <f t="shared" si="33"/>
        <v>6</v>
      </c>
      <c r="EL31" s="21" t="str">
        <f t="shared" si="34"/>
        <v>6.0</v>
      </c>
      <c r="EM31" s="13" t="str">
        <f t="shared" si="35"/>
        <v>C</v>
      </c>
      <c r="EN31" s="18">
        <f t="shared" si="36"/>
        <v>2</v>
      </c>
      <c r="EO31" s="15" t="str">
        <f t="shared" si="37"/>
        <v>2.0</v>
      </c>
      <c r="EP31" s="19">
        <v>3</v>
      </c>
      <c r="EQ31" s="68">
        <v>3</v>
      </c>
      <c r="ER31" s="70">
        <v>6.7</v>
      </c>
      <c r="ES31" s="16">
        <v>8</v>
      </c>
      <c r="ET31" s="17"/>
      <c r="EU31" s="82"/>
      <c r="EV31" s="82">
        <f t="shared" si="97"/>
        <v>8</v>
      </c>
      <c r="EW31" s="21">
        <f t="shared" si="98"/>
        <v>7.5</v>
      </c>
      <c r="EX31" s="21" t="str">
        <f t="shared" si="99"/>
        <v>7.5</v>
      </c>
      <c r="EY31" s="13" t="str">
        <f t="shared" si="100"/>
        <v>B</v>
      </c>
      <c r="EZ31" s="18">
        <f t="shared" si="101"/>
        <v>3</v>
      </c>
      <c r="FA31" s="15" t="str">
        <f t="shared" si="102"/>
        <v>3.0</v>
      </c>
      <c r="FB31" s="19">
        <v>3</v>
      </c>
      <c r="FC31" s="68">
        <v>3</v>
      </c>
      <c r="FD31" s="28">
        <v>5.3</v>
      </c>
      <c r="FE31" s="26">
        <v>5</v>
      </c>
      <c r="FF31" s="27"/>
      <c r="FG31" s="27"/>
      <c r="FH31" s="27">
        <f t="shared" si="103"/>
        <v>5</v>
      </c>
      <c r="FI31" s="21">
        <f t="shared" si="104"/>
        <v>5.0999999999999996</v>
      </c>
      <c r="FJ31" s="21" t="str">
        <f t="shared" si="105"/>
        <v>5.1</v>
      </c>
      <c r="FK31" s="13" t="str">
        <f t="shared" si="106"/>
        <v>D+</v>
      </c>
      <c r="FL31" s="18">
        <f t="shared" si="107"/>
        <v>1.5</v>
      </c>
      <c r="FM31" s="15" t="str">
        <f t="shared" si="108"/>
        <v>1.5</v>
      </c>
      <c r="FN31" s="19">
        <v>2</v>
      </c>
      <c r="FO31" s="68">
        <v>2</v>
      </c>
      <c r="FP31" s="28">
        <v>8</v>
      </c>
      <c r="FQ31" s="26">
        <v>7</v>
      </c>
      <c r="FR31" s="27"/>
      <c r="FS31" s="27"/>
      <c r="FT31" s="27">
        <f t="shared" si="109"/>
        <v>7</v>
      </c>
      <c r="FU31" s="21">
        <f t="shared" si="110"/>
        <v>7.4</v>
      </c>
      <c r="FV31" s="21" t="str">
        <f t="shared" si="111"/>
        <v>7.4</v>
      </c>
      <c r="FW31" s="13" t="str">
        <f t="shared" si="112"/>
        <v>B</v>
      </c>
      <c r="FX31" s="18">
        <f t="shared" si="113"/>
        <v>3</v>
      </c>
      <c r="FY31" s="15" t="str">
        <f t="shared" si="114"/>
        <v>3.0</v>
      </c>
      <c r="FZ31" s="19">
        <v>3</v>
      </c>
      <c r="GA31" s="68">
        <v>3</v>
      </c>
      <c r="GB31" s="28">
        <v>7.4</v>
      </c>
      <c r="GC31" s="26">
        <v>7</v>
      </c>
      <c r="GD31" s="27"/>
      <c r="GE31" s="82"/>
      <c r="GF31" s="82">
        <f t="shared" si="115"/>
        <v>7</v>
      </c>
      <c r="GG31" s="21">
        <f t="shared" si="116"/>
        <v>7.2</v>
      </c>
      <c r="GH31" s="21" t="str">
        <f t="shared" si="131"/>
        <v>7.2</v>
      </c>
      <c r="GI31" s="13" t="str">
        <f t="shared" si="117"/>
        <v>B</v>
      </c>
      <c r="GJ31" s="18">
        <f t="shared" si="118"/>
        <v>3</v>
      </c>
      <c r="GK31" s="15" t="str">
        <f t="shared" si="119"/>
        <v>3.0</v>
      </c>
      <c r="GL31" s="19">
        <v>2</v>
      </c>
      <c r="GM31" s="68">
        <v>2</v>
      </c>
      <c r="GN31" s="28">
        <v>8.3000000000000007</v>
      </c>
      <c r="GO31" s="26">
        <v>8</v>
      </c>
      <c r="GP31" s="27"/>
      <c r="GQ31" s="27"/>
      <c r="GR31" s="27">
        <f t="shared" si="120"/>
        <v>8</v>
      </c>
      <c r="GS31" s="21">
        <f t="shared" si="121"/>
        <v>8.1</v>
      </c>
      <c r="GT31" s="21" t="str">
        <f t="shared" si="122"/>
        <v>8.1</v>
      </c>
      <c r="GU31" s="13" t="str">
        <f t="shared" si="123"/>
        <v>B+</v>
      </c>
      <c r="GV31" s="18">
        <f t="shared" si="124"/>
        <v>3.5</v>
      </c>
      <c r="GW31" s="15" t="str">
        <f t="shared" si="125"/>
        <v>3.5</v>
      </c>
      <c r="GX31" s="19">
        <v>2</v>
      </c>
      <c r="GY31" s="68">
        <v>2</v>
      </c>
      <c r="GZ31" s="69">
        <f t="shared" si="126"/>
        <v>18</v>
      </c>
      <c r="HA31" s="22">
        <f t="shared" si="127"/>
        <v>6.8000000000000007</v>
      </c>
      <c r="HB31" s="24" t="str">
        <f t="shared" si="128"/>
        <v>6.80</v>
      </c>
      <c r="HC31" s="22">
        <f t="shared" si="129"/>
        <v>2.5972222222222223</v>
      </c>
      <c r="HD31" s="24" t="str">
        <f t="shared" si="130"/>
        <v>2.60</v>
      </c>
    </row>
    <row r="32" spans="1:212" s="4" customFormat="1" ht="28.5">
      <c r="A32" s="2">
        <v>31</v>
      </c>
      <c r="B32" s="5" t="s">
        <v>454</v>
      </c>
      <c r="C32" s="6" t="s">
        <v>520</v>
      </c>
      <c r="D32" s="7" t="s">
        <v>250</v>
      </c>
      <c r="E32" s="8" t="s">
        <v>93</v>
      </c>
      <c r="F32" s="3"/>
      <c r="G32" s="10" t="s">
        <v>563</v>
      </c>
      <c r="H32" s="36" t="s">
        <v>89</v>
      </c>
      <c r="I32" s="36" t="s">
        <v>199</v>
      </c>
      <c r="J32" s="138">
        <v>7.3</v>
      </c>
      <c r="K32" s="21" t="str">
        <f t="shared" si="57"/>
        <v>7.3</v>
      </c>
      <c r="L32" s="13" t="str">
        <f t="shared" si="132"/>
        <v>B</v>
      </c>
      <c r="M32" s="14">
        <f t="shared" si="133"/>
        <v>3</v>
      </c>
      <c r="N32" s="15" t="str">
        <f t="shared" si="58"/>
        <v>3.0</v>
      </c>
      <c r="O32" s="19">
        <v>2</v>
      </c>
      <c r="P32" s="181" t="s">
        <v>1303</v>
      </c>
      <c r="Q32" s="185" t="str">
        <f t="shared" si="59"/>
        <v>R</v>
      </c>
      <c r="R32" s="186" t="s">
        <v>1303</v>
      </c>
      <c r="S32" s="188">
        <f t="shared" si="135"/>
        <v>0</v>
      </c>
      <c r="T32" s="187" t="str">
        <f t="shared" si="60"/>
        <v>0.0</v>
      </c>
      <c r="U32" s="19">
        <v>3</v>
      </c>
      <c r="V32" s="28">
        <v>8.6999999999999993</v>
      </c>
      <c r="W32" s="26">
        <v>7</v>
      </c>
      <c r="X32" s="27"/>
      <c r="Y32" s="82"/>
      <c r="Z32" s="82">
        <f t="shared" si="61"/>
        <v>7</v>
      </c>
      <c r="AA32" s="21">
        <f t="shared" si="62"/>
        <v>7.7</v>
      </c>
      <c r="AB32" s="21" t="str">
        <f t="shared" si="63"/>
        <v>7.7</v>
      </c>
      <c r="AC32" s="13" t="str">
        <f t="shared" si="4"/>
        <v>B</v>
      </c>
      <c r="AD32" s="18">
        <f t="shared" si="136"/>
        <v>3</v>
      </c>
      <c r="AE32" s="15" t="str">
        <f t="shared" si="64"/>
        <v>3.0</v>
      </c>
      <c r="AF32" s="19">
        <v>4</v>
      </c>
      <c r="AG32" s="68">
        <v>4</v>
      </c>
      <c r="AH32" s="182"/>
      <c r="AI32" s="183"/>
      <c r="AJ32" s="184"/>
      <c r="AK32" s="184"/>
      <c r="AL32" s="184">
        <f t="shared" si="65"/>
        <v>0</v>
      </c>
      <c r="AM32" s="185">
        <v>7.2</v>
      </c>
      <c r="AN32" s="185" t="str">
        <f t="shared" si="67"/>
        <v>7.2</v>
      </c>
      <c r="AO32" s="186" t="str">
        <f t="shared" si="6"/>
        <v>B</v>
      </c>
      <c r="AP32" s="185">
        <f t="shared" si="7"/>
        <v>3</v>
      </c>
      <c r="AQ32" s="187" t="str">
        <f t="shared" si="68"/>
        <v>3.0</v>
      </c>
      <c r="AR32" s="19"/>
      <c r="AS32" s="68"/>
      <c r="AT32" s="28">
        <v>7</v>
      </c>
      <c r="AU32" s="26">
        <v>8</v>
      </c>
      <c r="AV32" s="27"/>
      <c r="AW32" s="82"/>
      <c r="AX32" s="27">
        <f t="shared" si="69"/>
        <v>8</v>
      </c>
      <c r="AY32" s="21">
        <f t="shared" si="70"/>
        <v>7.6</v>
      </c>
      <c r="AZ32" s="21" t="str">
        <f t="shared" si="71"/>
        <v>7.6</v>
      </c>
      <c r="BA32" s="13" t="str">
        <f t="shared" si="8"/>
        <v>B</v>
      </c>
      <c r="BB32" s="18">
        <f t="shared" si="9"/>
        <v>3</v>
      </c>
      <c r="BC32" s="15" t="str">
        <f t="shared" si="72"/>
        <v>3.0</v>
      </c>
      <c r="BD32" s="19">
        <v>3</v>
      </c>
      <c r="BE32" s="68">
        <v>3</v>
      </c>
      <c r="BF32" s="28">
        <v>7.4</v>
      </c>
      <c r="BG32" s="26">
        <v>6</v>
      </c>
      <c r="BH32" s="27"/>
      <c r="BI32" s="82"/>
      <c r="BJ32" s="82">
        <f t="shared" si="73"/>
        <v>6</v>
      </c>
      <c r="BK32" s="21">
        <f t="shared" si="74"/>
        <v>6.6</v>
      </c>
      <c r="BL32" s="21" t="str">
        <f t="shared" si="75"/>
        <v>6.6</v>
      </c>
      <c r="BM32" s="13" t="str">
        <f t="shared" si="10"/>
        <v>C+</v>
      </c>
      <c r="BN32" s="18">
        <f t="shared" si="11"/>
        <v>2.5</v>
      </c>
      <c r="BO32" s="15" t="str">
        <f t="shared" si="76"/>
        <v>2.5</v>
      </c>
      <c r="BP32" s="19">
        <v>2</v>
      </c>
      <c r="BQ32" s="68">
        <v>2</v>
      </c>
      <c r="BR32" s="28">
        <v>5.0999999999999996</v>
      </c>
      <c r="BS32" s="26">
        <v>5</v>
      </c>
      <c r="BT32" s="27"/>
      <c r="BU32" s="82"/>
      <c r="BV32" s="27">
        <f t="shared" si="77"/>
        <v>5</v>
      </c>
      <c r="BW32" s="21">
        <f t="shared" si="78"/>
        <v>5</v>
      </c>
      <c r="BX32" s="21" t="str">
        <f t="shared" si="79"/>
        <v>5.0</v>
      </c>
      <c r="BY32" s="13" t="str">
        <f t="shared" si="12"/>
        <v>D+</v>
      </c>
      <c r="BZ32" s="18">
        <f t="shared" si="13"/>
        <v>1.5</v>
      </c>
      <c r="CA32" s="15" t="str">
        <f t="shared" si="80"/>
        <v>1.5</v>
      </c>
      <c r="CB32" s="19">
        <v>3</v>
      </c>
      <c r="CC32" s="68">
        <v>3</v>
      </c>
      <c r="CD32" s="28">
        <v>8.3000000000000007</v>
      </c>
      <c r="CE32" s="26">
        <v>9</v>
      </c>
      <c r="CF32" s="27"/>
      <c r="CG32" s="82"/>
      <c r="CH32" s="82">
        <f t="shared" si="81"/>
        <v>9</v>
      </c>
      <c r="CI32" s="21">
        <f t="shared" si="82"/>
        <v>8.6999999999999993</v>
      </c>
      <c r="CJ32" s="21" t="str">
        <f t="shared" si="83"/>
        <v>8.7</v>
      </c>
      <c r="CK32" s="13" t="str">
        <f t="shared" si="14"/>
        <v>A</v>
      </c>
      <c r="CL32" s="18">
        <f t="shared" si="15"/>
        <v>4</v>
      </c>
      <c r="CM32" s="15" t="str">
        <f t="shared" si="84"/>
        <v>4.0</v>
      </c>
      <c r="CN32" s="19">
        <v>3</v>
      </c>
      <c r="CO32" s="68">
        <v>3</v>
      </c>
      <c r="CP32" s="69">
        <f t="shared" si="85"/>
        <v>15</v>
      </c>
      <c r="CQ32" s="22">
        <f t="shared" si="16"/>
        <v>7.1933333333333325</v>
      </c>
      <c r="CR32" s="24" t="str">
        <f t="shared" si="86"/>
        <v>7.19</v>
      </c>
      <c r="CS32" s="22">
        <f t="shared" si="17"/>
        <v>2.8333333333333335</v>
      </c>
      <c r="CT32" s="24" t="str">
        <f t="shared" si="87"/>
        <v>2.83</v>
      </c>
      <c r="CU32" s="77" t="str">
        <f t="shared" si="88"/>
        <v>Lên lớp</v>
      </c>
      <c r="CV32" s="77">
        <f t="shared" si="18"/>
        <v>15</v>
      </c>
      <c r="CW32" s="22">
        <f t="shared" si="89"/>
        <v>7.1933333333333325</v>
      </c>
      <c r="CX32" s="77" t="str">
        <f t="shared" si="90"/>
        <v>7.19</v>
      </c>
      <c r="CY32" s="22">
        <f t="shared" si="91"/>
        <v>2.8333333333333335</v>
      </c>
      <c r="CZ32" s="77" t="str">
        <f t="shared" si="92"/>
        <v>2.83</v>
      </c>
      <c r="DA32" s="28">
        <v>8.6</v>
      </c>
      <c r="DB32" s="26">
        <v>5</v>
      </c>
      <c r="DC32" s="27"/>
      <c r="DD32" s="82"/>
      <c r="DE32" s="82">
        <f t="shared" si="93"/>
        <v>5</v>
      </c>
      <c r="DF32" s="21">
        <f t="shared" si="19"/>
        <v>6.4</v>
      </c>
      <c r="DG32" s="21" t="str">
        <f t="shared" si="20"/>
        <v>6.4</v>
      </c>
      <c r="DH32" s="13" t="str">
        <f t="shared" si="21"/>
        <v>C</v>
      </c>
      <c r="DI32" s="18">
        <f t="shared" si="22"/>
        <v>2</v>
      </c>
      <c r="DJ32" s="15" t="str">
        <f t="shared" si="23"/>
        <v>2.0</v>
      </c>
      <c r="DK32" s="19">
        <v>1.5</v>
      </c>
      <c r="DL32" s="68">
        <v>1.5</v>
      </c>
      <c r="DM32" s="28">
        <v>6</v>
      </c>
      <c r="DN32" s="26">
        <v>9</v>
      </c>
      <c r="DO32" s="27"/>
      <c r="DP32" s="82"/>
      <c r="DQ32" s="82">
        <f t="shared" si="94"/>
        <v>9</v>
      </c>
      <c r="DR32" s="21">
        <f t="shared" si="24"/>
        <v>7.8</v>
      </c>
      <c r="DS32" s="21" t="str">
        <f t="shared" si="25"/>
        <v>7.8</v>
      </c>
      <c r="DT32" s="13" t="str">
        <f t="shared" si="26"/>
        <v>B</v>
      </c>
      <c r="DU32" s="18">
        <f t="shared" si="27"/>
        <v>3</v>
      </c>
      <c r="DV32" s="15" t="str">
        <f t="shared" si="28"/>
        <v>3.0</v>
      </c>
      <c r="DW32" s="19">
        <v>1.5</v>
      </c>
      <c r="DX32" s="68">
        <v>1.5</v>
      </c>
      <c r="DY32" s="21">
        <f t="shared" si="95"/>
        <v>7.1</v>
      </c>
      <c r="DZ32" s="21" t="str">
        <f t="shared" si="29"/>
        <v>7.1</v>
      </c>
      <c r="EA32" s="13" t="str">
        <f t="shared" si="30"/>
        <v>B</v>
      </c>
      <c r="EB32" s="18">
        <f t="shared" si="31"/>
        <v>3</v>
      </c>
      <c r="EC32" s="18" t="str">
        <f t="shared" si="32"/>
        <v>3.0</v>
      </c>
      <c r="ED32" s="19">
        <v>3</v>
      </c>
      <c r="EE32" s="152">
        <v>3</v>
      </c>
      <c r="EF32" s="20">
        <v>6.5</v>
      </c>
      <c r="EG32" s="20">
        <v>7</v>
      </c>
      <c r="EH32" s="27"/>
      <c r="EI32" s="82"/>
      <c r="EJ32" s="82">
        <f t="shared" si="96"/>
        <v>7</v>
      </c>
      <c r="EK32" s="21">
        <f t="shared" si="33"/>
        <v>6.8</v>
      </c>
      <c r="EL32" s="21" t="str">
        <f t="shared" si="34"/>
        <v>6.8</v>
      </c>
      <c r="EM32" s="13" t="str">
        <f t="shared" si="35"/>
        <v>C+</v>
      </c>
      <c r="EN32" s="18">
        <f t="shared" si="36"/>
        <v>2.5</v>
      </c>
      <c r="EO32" s="15" t="str">
        <f t="shared" si="37"/>
        <v>2.5</v>
      </c>
      <c r="EP32" s="19">
        <v>3</v>
      </c>
      <c r="EQ32" s="68">
        <v>3</v>
      </c>
      <c r="ER32" s="70">
        <v>7</v>
      </c>
      <c r="ES32" s="16">
        <v>6</v>
      </c>
      <c r="ET32" s="17"/>
      <c r="EU32" s="82"/>
      <c r="EV32" s="82">
        <f t="shared" si="97"/>
        <v>6</v>
      </c>
      <c r="EW32" s="21">
        <f t="shared" si="98"/>
        <v>6.4</v>
      </c>
      <c r="EX32" s="21" t="str">
        <f t="shared" si="99"/>
        <v>6.4</v>
      </c>
      <c r="EY32" s="13" t="str">
        <f t="shared" si="100"/>
        <v>C</v>
      </c>
      <c r="EZ32" s="18">
        <f t="shared" si="101"/>
        <v>2</v>
      </c>
      <c r="FA32" s="15" t="str">
        <f t="shared" si="102"/>
        <v>2.0</v>
      </c>
      <c r="FB32" s="19">
        <v>3</v>
      </c>
      <c r="FC32" s="68">
        <v>3</v>
      </c>
      <c r="FD32" s="28">
        <v>7.3</v>
      </c>
      <c r="FE32" s="26">
        <v>9</v>
      </c>
      <c r="FF32" s="27"/>
      <c r="FG32" s="27"/>
      <c r="FH32" s="27">
        <f t="shared" si="103"/>
        <v>9</v>
      </c>
      <c r="FI32" s="21">
        <f t="shared" si="104"/>
        <v>8.3000000000000007</v>
      </c>
      <c r="FJ32" s="21" t="str">
        <f t="shared" si="105"/>
        <v>8.3</v>
      </c>
      <c r="FK32" s="13" t="str">
        <f t="shared" si="106"/>
        <v>B+</v>
      </c>
      <c r="FL32" s="18">
        <f t="shared" si="107"/>
        <v>3.5</v>
      </c>
      <c r="FM32" s="15" t="str">
        <f t="shared" si="108"/>
        <v>3.5</v>
      </c>
      <c r="FN32" s="19">
        <v>2</v>
      </c>
      <c r="FO32" s="68">
        <v>2</v>
      </c>
      <c r="FP32" s="28">
        <v>6.7</v>
      </c>
      <c r="FQ32" s="26">
        <v>6</v>
      </c>
      <c r="FR32" s="27"/>
      <c r="FS32" s="27"/>
      <c r="FT32" s="27">
        <f t="shared" si="109"/>
        <v>6</v>
      </c>
      <c r="FU32" s="21">
        <f t="shared" si="110"/>
        <v>6.3</v>
      </c>
      <c r="FV32" s="21" t="str">
        <f t="shared" si="111"/>
        <v>6.3</v>
      </c>
      <c r="FW32" s="13" t="str">
        <f t="shared" si="112"/>
        <v>C</v>
      </c>
      <c r="FX32" s="18">
        <f t="shared" si="113"/>
        <v>2</v>
      </c>
      <c r="FY32" s="15" t="str">
        <f t="shared" si="114"/>
        <v>2.0</v>
      </c>
      <c r="FZ32" s="19">
        <v>3</v>
      </c>
      <c r="GA32" s="68">
        <v>3</v>
      </c>
      <c r="GB32" s="28">
        <v>8.8000000000000007</v>
      </c>
      <c r="GC32" s="26">
        <v>9</v>
      </c>
      <c r="GD32" s="27"/>
      <c r="GE32" s="82"/>
      <c r="GF32" s="82">
        <f t="shared" si="115"/>
        <v>9</v>
      </c>
      <c r="GG32" s="21">
        <f t="shared" si="116"/>
        <v>8.9</v>
      </c>
      <c r="GH32" s="21" t="str">
        <f t="shared" si="131"/>
        <v>8.9</v>
      </c>
      <c r="GI32" s="13" t="str">
        <f t="shared" si="117"/>
        <v>A</v>
      </c>
      <c r="GJ32" s="18">
        <f t="shared" si="118"/>
        <v>4</v>
      </c>
      <c r="GK32" s="15" t="str">
        <f t="shared" si="119"/>
        <v>4.0</v>
      </c>
      <c r="GL32" s="19">
        <v>2</v>
      </c>
      <c r="GM32" s="68">
        <v>2</v>
      </c>
      <c r="GN32" s="28">
        <v>9</v>
      </c>
      <c r="GO32" s="26">
        <v>9</v>
      </c>
      <c r="GP32" s="27"/>
      <c r="GQ32" s="27"/>
      <c r="GR32" s="27">
        <f t="shared" si="120"/>
        <v>9</v>
      </c>
      <c r="GS32" s="21">
        <f t="shared" si="121"/>
        <v>9</v>
      </c>
      <c r="GT32" s="21" t="str">
        <f t="shared" si="122"/>
        <v>9.0</v>
      </c>
      <c r="GU32" s="13" t="str">
        <f t="shared" si="123"/>
        <v>A</v>
      </c>
      <c r="GV32" s="18">
        <f t="shared" si="124"/>
        <v>4</v>
      </c>
      <c r="GW32" s="15" t="str">
        <f t="shared" si="125"/>
        <v>4.0</v>
      </c>
      <c r="GX32" s="19">
        <v>2</v>
      </c>
      <c r="GY32" s="68">
        <v>2</v>
      </c>
      <c r="GZ32" s="69">
        <f t="shared" si="126"/>
        <v>18</v>
      </c>
      <c r="HA32" s="22">
        <f t="shared" si="127"/>
        <v>7.3444444444444441</v>
      </c>
      <c r="HB32" s="24" t="str">
        <f t="shared" si="128"/>
        <v>7.34</v>
      </c>
      <c r="HC32" s="22">
        <f t="shared" si="129"/>
        <v>2.7777777777777777</v>
      </c>
      <c r="HD32" s="24" t="str">
        <f t="shared" si="130"/>
        <v>2.78</v>
      </c>
    </row>
    <row r="33" spans="1:212" s="4" customFormat="1" ht="28.5">
      <c r="A33" s="2">
        <v>32</v>
      </c>
      <c r="B33" s="5" t="s">
        <v>454</v>
      </c>
      <c r="C33" s="6" t="s">
        <v>525</v>
      </c>
      <c r="D33" s="7" t="s">
        <v>526</v>
      </c>
      <c r="E33" s="8" t="s">
        <v>89</v>
      </c>
      <c r="F33" s="3"/>
      <c r="G33" s="3" t="s">
        <v>567</v>
      </c>
      <c r="H33" s="36" t="s">
        <v>89</v>
      </c>
      <c r="I33" s="3" t="s">
        <v>453</v>
      </c>
      <c r="J33" s="139">
        <v>7.9</v>
      </c>
      <c r="K33" s="21" t="str">
        <f>TEXT(J33,"0.0")</f>
        <v>7.9</v>
      </c>
      <c r="L33" s="13" t="str">
        <f>IF(J33&gt;=8.5,"A",IF(J33&gt;=8,"B+",IF(J33&gt;=7,"B",IF(J33&gt;=6.5,"C+",IF(J33&gt;=5.5,"C",IF(J33&gt;=5,"D+",IF(J33&gt;=4,"D","F")))))))</f>
        <v>B</v>
      </c>
      <c r="M33" s="14">
        <f>IF(L33="A",4,IF(L33="B+",3.5,IF(L33="B",3,IF(L33="C+",2.5,IF(L33="C",2,IF(L33="D+",1.5,IF(L33="D",1,0)))))))</f>
        <v>3</v>
      </c>
      <c r="N33" s="15" t="str">
        <f>TEXT(M33,"0.0")</f>
        <v>3.0</v>
      </c>
      <c r="O33" s="19">
        <v>2</v>
      </c>
      <c r="P33" s="12">
        <v>5</v>
      </c>
      <c r="Q33" s="21" t="str">
        <f>TEXT(P33,"0.0")</f>
        <v>5.0</v>
      </c>
      <c r="R33" s="13" t="str">
        <f>IF(P33&gt;=8.5,"A",IF(P33&gt;=8,"B+",IF(P33&gt;=7,"B",IF(P33&gt;=6.5,"C+",IF(P33&gt;=5.5,"C",IF(P33&gt;=5,"D+",IF(P33&gt;=4,"D","F")))))))</f>
        <v>D+</v>
      </c>
      <c r="S33" s="14">
        <f>IF(R33="A",4,IF(R33="B+",3.5,IF(R33="B",3,IF(R33="C+",2.5,IF(R33="C",2,IF(R33="D+",1.5,IF(R33="D",1,0)))))))</f>
        <v>1.5</v>
      </c>
      <c r="T33" s="15" t="str">
        <f>TEXT(S33,"0.0")</f>
        <v>1.5</v>
      </c>
      <c r="U33" s="19">
        <v>3</v>
      </c>
      <c r="V33" s="28">
        <v>7.3</v>
      </c>
      <c r="W33" s="26">
        <v>6</v>
      </c>
      <c r="X33" s="27"/>
      <c r="Y33" s="82"/>
      <c r="Z33" s="82">
        <f t="shared" si="61"/>
        <v>6</v>
      </c>
      <c r="AA33" s="21">
        <f t="shared" si="62"/>
        <v>6.5</v>
      </c>
      <c r="AB33" s="21" t="str">
        <f>TEXT(AA33,"0.0")</f>
        <v>6.5</v>
      </c>
      <c r="AC33" s="13" t="str">
        <f>IF(AA33&gt;=8.5,"A",IF(AA33&gt;=8,"B+",IF(AA33&gt;=7,"B",IF(AA33&gt;=6.5,"C+",IF(AA33&gt;=5.5,"C",IF(AA33&gt;=5,"D+",IF(AA33&gt;=4,"D","F")))))))</f>
        <v>C+</v>
      </c>
      <c r="AD33" s="18">
        <f>IF(AC33="A",4,IF(AC33="B+",3.5,IF(AC33="B",3,IF(AC33="C+",2.5,IF(AC33="C",2,IF(AC33="D+",1.5,IF(AC33="D",1,0)))))))</f>
        <v>2.5</v>
      </c>
      <c r="AE33" s="15" t="str">
        <f>TEXT(AD33,"0.0")</f>
        <v>2.5</v>
      </c>
      <c r="AF33" s="19">
        <v>4</v>
      </c>
      <c r="AG33" s="68">
        <v>4</v>
      </c>
      <c r="AH33" s="28">
        <v>8</v>
      </c>
      <c r="AI33" s="26">
        <v>6</v>
      </c>
      <c r="AJ33" s="27"/>
      <c r="AK33" s="82"/>
      <c r="AL33" s="82">
        <f t="shared" si="65"/>
        <v>6</v>
      </c>
      <c r="AM33" s="21">
        <f t="shared" si="66"/>
        <v>6.8</v>
      </c>
      <c r="AN33" s="21" t="str">
        <f t="shared" si="67"/>
        <v>6.8</v>
      </c>
      <c r="AO33" s="13" t="str">
        <f t="shared" si="6"/>
        <v>C+</v>
      </c>
      <c r="AP33" s="18">
        <f t="shared" si="7"/>
        <v>2.5</v>
      </c>
      <c r="AQ33" s="15" t="str">
        <f t="shared" si="68"/>
        <v>2.5</v>
      </c>
      <c r="AR33" s="19">
        <v>2</v>
      </c>
      <c r="AS33" s="68">
        <v>2</v>
      </c>
      <c r="AT33" s="28">
        <v>5</v>
      </c>
      <c r="AU33" s="26">
        <v>2</v>
      </c>
      <c r="AV33" s="27">
        <v>4</v>
      </c>
      <c r="AW33" s="27">
        <v>5</v>
      </c>
      <c r="AX33" s="27">
        <f t="shared" si="69"/>
        <v>5</v>
      </c>
      <c r="AY33" s="21">
        <f t="shared" si="70"/>
        <v>5</v>
      </c>
      <c r="AZ33" s="21" t="str">
        <f t="shared" si="71"/>
        <v>5.0</v>
      </c>
      <c r="BA33" s="13" t="str">
        <f t="shared" si="8"/>
        <v>D+</v>
      </c>
      <c r="BB33" s="18">
        <f t="shared" si="9"/>
        <v>1.5</v>
      </c>
      <c r="BC33" s="15" t="str">
        <f t="shared" si="72"/>
        <v>1.5</v>
      </c>
      <c r="BD33" s="19">
        <v>3</v>
      </c>
      <c r="BE33" s="68">
        <v>3</v>
      </c>
      <c r="BF33" s="100">
        <v>5.3</v>
      </c>
      <c r="BG33" s="101">
        <v>4</v>
      </c>
      <c r="BH33" s="102">
        <v>4</v>
      </c>
      <c r="BI33" s="102">
        <v>5</v>
      </c>
      <c r="BJ33" s="82">
        <f t="shared" si="73"/>
        <v>5</v>
      </c>
      <c r="BK33" s="21">
        <f t="shared" si="74"/>
        <v>5.0999999999999996</v>
      </c>
      <c r="BL33" s="21" t="str">
        <f t="shared" si="75"/>
        <v>5.1</v>
      </c>
      <c r="BM33" s="13" t="str">
        <f t="shared" si="10"/>
        <v>D+</v>
      </c>
      <c r="BN33" s="18">
        <f t="shared" si="11"/>
        <v>1.5</v>
      </c>
      <c r="BO33" s="15" t="str">
        <f t="shared" si="76"/>
        <v>1.5</v>
      </c>
      <c r="BP33" s="19">
        <v>2</v>
      </c>
      <c r="BQ33" s="68">
        <v>2</v>
      </c>
      <c r="BR33" s="108">
        <v>6.9</v>
      </c>
      <c r="BS33" s="109">
        <v>6</v>
      </c>
      <c r="BT33" s="110"/>
      <c r="BU33" s="110"/>
      <c r="BV33" s="27">
        <f t="shared" si="77"/>
        <v>6</v>
      </c>
      <c r="BW33" s="21">
        <f t="shared" si="78"/>
        <v>6.4</v>
      </c>
      <c r="BX33" s="21" t="str">
        <f t="shared" si="79"/>
        <v>6.4</v>
      </c>
      <c r="BY33" s="13" t="str">
        <f t="shared" si="12"/>
        <v>C</v>
      </c>
      <c r="BZ33" s="18">
        <f t="shared" si="13"/>
        <v>2</v>
      </c>
      <c r="CA33" s="15" t="str">
        <f t="shared" si="80"/>
        <v>2.0</v>
      </c>
      <c r="CB33" s="19">
        <v>3</v>
      </c>
      <c r="CC33" s="68">
        <v>3</v>
      </c>
      <c r="CD33" s="28">
        <v>6</v>
      </c>
      <c r="CE33" s="26">
        <v>5</v>
      </c>
      <c r="CF33" s="27"/>
      <c r="CG33" s="82"/>
      <c r="CH33" s="82">
        <f t="shared" si="81"/>
        <v>5</v>
      </c>
      <c r="CI33" s="21">
        <f t="shared" si="82"/>
        <v>5.4</v>
      </c>
      <c r="CJ33" s="21" t="str">
        <f t="shared" si="83"/>
        <v>5.4</v>
      </c>
      <c r="CK33" s="13" t="str">
        <f t="shared" si="14"/>
        <v>D+</v>
      </c>
      <c r="CL33" s="18">
        <f t="shared" si="15"/>
        <v>1.5</v>
      </c>
      <c r="CM33" s="15" t="str">
        <f t="shared" si="84"/>
        <v>1.5</v>
      </c>
      <c r="CN33" s="19">
        <v>3</v>
      </c>
      <c r="CO33" s="68">
        <v>3</v>
      </c>
      <c r="CP33" s="69">
        <f t="shared" si="85"/>
        <v>17</v>
      </c>
      <c r="CQ33" s="22">
        <f t="shared" si="16"/>
        <v>5.8941176470588239</v>
      </c>
      <c r="CR33" s="24" t="str">
        <f t="shared" si="86"/>
        <v>5.89</v>
      </c>
      <c r="CS33" s="22">
        <f t="shared" si="17"/>
        <v>1.9411764705882353</v>
      </c>
      <c r="CT33" s="24" t="str">
        <f t="shared" si="87"/>
        <v>1.94</v>
      </c>
      <c r="CU33" s="77" t="str">
        <f t="shared" si="88"/>
        <v>Lên lớp</v>
      </c>
      <c r="CV33" s="77">
        <f t="shared" si="18"/>
        <v>17</v>
      </c>
      <c r="CW33" s="22">
        <f t="shared" si="89"/>
        <v>5.8941176470588239</v>
      </c>
      <c r="CX33" s="77" t="str">
        <f t="shared" si="90"/>
        <v>5.89</v>
      </c>
      <c r="CY33" s="22">
        <f t="shared" si="91"/>
        <v>1.9411764705882353</v>
      </c>
      <c r="CZ33" s="77" t="str">
        <f t="shared" si="92"/>
        <v>1.94</v>
      </c>
      <c r="DA33" s="28">
        <v>6.8</v>
      </c>
      <c r="DB33" s="26">
        <v>5</v>
      </c>
      <c r="DC33" s="27"/>
      <c r="DD33" s="82"/>
      <c r="DE33" s="82">
        <f t="shared" si="93"/>
        <v>5</v>
      </c>
      <c r="DF33" s="21">
        <f t="shared" si="19"/>
        <v>5.7</v>
      </c>
      <c r="DG33" s="21" t="str">
        <f t="shared" si="20"/>
        <v>5.7</v>
      </c>
      <c r="DH33" s="13" t="str">
        <f t="shared" si="21"/>
        <v>C</v>
      </c>
      <c r="DI33" s="18">
        <f t="shared" si="22"/>
        <v>2</v>
      </c>
      <c r="DJ33" s="15" t="str">
        <f t="shared" si="23"/>
        <v>2.0</v>
      </c>
      <c r="DK33" s="19">
        <v>1.5</v>
      </c>
      <c r="DL33" s="68">
        <v>1.5</v>
      </c>
      <c r="DM33" s="28">
        <v>6</v>
      </c>
      <c r="DN33" s="26">
        <v>8</v>
      </c>
      <c r="DO33" s="27"/>
      <c r="DP33" s="82"/>
      <c r="DQ33" s="82">
        <f t="shared" si="94"/>
        <v>8</v>
      </c>
      <c r="DR33" s="21">
        <f t="shared" si="24"/>
        <v>7.2</v>
      </c>
      <c r="DS33" s="21" t="str">
        <f t="shared" si="25"/>
        <v>7.2</v>
      </c>
      <c r="DT33" s="13" t="str">
        <f t="shared" si="26"/>
        <v>B</v>
      </c>
      <c r="DU33" s="18">
        <f t="shared" si="27"/>
        <v>3</v>
      </c>
      <c r="DV33" s="15" t="str">
        <f t="shared" si="28"/>
        <v>3.0</v>
      </c>
      <c r="DW33" s="19">
        <v>1.5</v>
      </c>
      <c r="DX33" s="68">
        <v>1.5</v>
      </c>
      <c r="DY33" s="21">
        <f t="shared" si="95"/>
        <v>6.45</v>
      </c>
      <c r="DZ33" s="21" t="str">
        <f t="shared" si="29"/>
        <v>6.5</v>
      </c>
      <c r="EA33" s="13" t="str">
        <f t="shared" si="30"/>
        <v>C</v>
      </c>
      <c r="EB33" s="18">
        <f t="shared" si="31"/>
        <v>2</v>
      </c>
      <c r="EC33" s="18" t="str">
        <f t="shared" si="32"/>
        <v>2.0</v>
      </c>
      <c r="ED33" s="19">
        <v>3</v>
      </c>
      <c r="EE33" s="152">
        <v>3</v>
      </c>
      <c r="EF33" s="20">
        <v>6.2</v>
      </c>
      <c r="EG33" s="20">
        <v>7</v>
      </c>
      <c r="EH33" s="27"/>
      <c r="EI33" s="82"/>
      <c r="EJ33" s="82">
        <f t="shared" si="96"/>
        <v>7</v>
      </c>
      <c r="EK33" s="21">
        <f t="shared" si="33"/>
        <v>6.7</v>
      </c>
      <c r="EL33" s="21" t="str">
        <f t="shared" si="34"/>
        <v>6.7</v>
      </c>
      <c r="EM33" s="13" t="str">
        <f t="shared" si="35"/>
        <v>C+</v>
      </c>
      <c r="EN33" s="18">
        <f t="shared" si="36"/>
        <v>2.5</v>
      </c>
      <c r="EO33" s="15" t="str">
        <f t="shared" si="37"/>
        <v>2.5</v>
      </c>
      <c r="EP33" s="19">
        <v>3</v>
      </c>
      <c r="EQ33" s="68">
        <v>3</v>
      </c>
      <c r="ER33" s="70">
        <v>6</v>
      </c>
      <c r="ES33" s="16">
        <v>5</v>
      </c>
      <c r="ET33" s="17"/>
      <c r="EU33" s="82"/>
      <c r="EV33" s="82">
        <f t="shared" si="97"/>
        <v>5</v>
      </c>
      <c r="EW33" s="21">
        <f t="shared" si="98"/>
        <v>5.4</v>
      </c>
      <c r="EX33" s="21" t="str">
        <f t="shared" si="99"/>
        <v>5.4</v>
      </c>
      <c r="EY33" s="13" t="str">
        <f t="shared" si="100"/>
        <v>D+</v>
      </c>
      <c r="EZ33" s="18">
        <f t="shared" si="101"/>
        <v>1.5</v>
      </c>
      <c r="FA33" s="15" t="str">
        <f t="shared" si="102"/>
        <v>1.5</v>
      </c>
      <c r="FB33" s="19">
        <v>3</v>
      </c>
      <c r="FC33" s="68">
        <v>3</v>
      </c>
      <c r="FD33" s="28">
        <v>6.7</v>
      </c>
      <c r="FE33" s="26">
        <v>7</v>
      </c>
      <c r="FF33" s="27"/>
      <c r="FG33" s="27"/>
      <c r="FH33" s="27">
        <f t="shared" si="103"/>
        <v>7</v>
      </c>
      <c r="FI33" s="21">
        <f t="shared" si="104"/>
        <v>6.9</v>
      </c>
      <c r="FJ33" s="21" t="str">
        <f t="shared" si="105"/>
        <v>6.9</v>
      </c>
      <c r="FK33" s="13" t="str">
        <f t="shared" si="106"/>
        <v>C+</v>
      </c>
      <c r="FL33" s="18">
        <f t="shared" si="107"/>
        <v>2.5</v>
      </c>
      <c r="FM33" s="15" t="str">
        <f t="shared" si="108"/>
        <v>2.5</v>
      </c>
      <c r="FN33" s="19">
        <v>2</v>
      </c>
      <c r="FO33" s="68">
        <v>2</v>
      </c>
      <c r="FP33" s="95">
        <v>6.7</v>
      </c>
      <c r="FQ33" s="96">
        <v>3</v>
      </c>
      <c r="FR33" s="97"/>
      <c r="FS33" s="97"/>
      <c r="FT33" s="97">
        <f t="shared" si="109"/>
        <v>3</v>
      </c>
      <c r="FU33" s="21">
        <f t="shared" si="110"/>
        <v>4.5</v>
      </c>
      <c r="FV33" s="21" t="str">
        <f t="shared" si="111"/>
        <v>4.5</v>
      </c>
      <c r="FW33" s="13" t="str">
        <f t="shared" si="112"/>
        <v>D</v>
      </c>
      <c r="FX33" s="18">
        <f t="shared" si="113"/>
        <v>1</v>
      </c>
      <c r="FY33" s="15" t="str">
        <f t="shared" si="114"/>
        <v>1.0</v>
      </c>
      <c r="FZ33" s="19">
        <v>3</v>
      </c>
      <c r="GA33" s="68">
        <v>3</v>
      </c>
      <c r="GB33" s="28">
        <v>5</v>
      </c>
      <c r="GC33" s="26">
        <v>6</v>
      </c>
      <c r="GD33" s="27"/>
      <c r="GE33" s="82"/>
      <c r="GF33" s="82">
        <f t="shared" si="115"/>
        <v>6</v>
      </c>
      <c r="GG33" s="21">
        <f t="shared" si="116"/>
        <v>5.6</v>
      </c>
      <c r="GH33" s="21" t="str">
        <f t="shared" si="131"/>
        <v>5.6</v>
      </c>
      <c r="GI33" s="13" t="str">
        <f t="shared" si="117"/>
        <v>C</v>
      </c>
      <c r="GJ33" s="18">
        <f t="shared" si="118"/>
        <v>2</v>
      </c>
      <c r="GK33" s="15" t="str">
        <f t="shared" si="119"/>
        <v>2.0</v>
      </c>
      <c r="GL33" s="19">
        <v>2</v>
      </c>
      <c r="GM33" s="68">
        <v>2</v>
      </c>
      <c r="GN33" s="28">
        <v>8</v>
      </c>
      <c r="GO33" s="26">
        <v>5</v>
      </c>
      <c r="GP33" s="27"/>
      <c r="GQ33" s="27"/>
      <c r="GR33" s="27">
        <f t="shared" si="120"/>
        <v>5</v>
      </c>
      <c r="GS33" s="21">
        <f t="shared" si="121"/>
        <v>6.2</v>
      </c>
      <c r="GT33" s="21" t="str">
        <f t="shared" si="122"/>
        <v>6.2</v>
      </c>
      <c r="GU33" s="13" t="str">
        <f t="shared" si="123"/>
        <v>C</v>
      </c>
      <c r="GV33" s="18">
        <f t="shared" si="124"/>
        <v>2</v>
      </c>
      <c r="GW33" s="15" t="str">
        <f t="shared" si="125"/>
        <v>2.0</v>
      </c>
      <c r="GX33" s="19">
        <v>2</v>
      </c>
      <c r="GY33" s="68">
        <v>2</v>
      </c>
      <c r="GZ33" s="69">
        <f t="shared" si="126"/>
        <v>18</v>
      </c>
      <c r="HA33" s="22">
        <f t="shared" si="127"/>
        <v>5.9194444444444452</v>
      </c>
      <c r="HB33" s="24" t="str">
        <f t="shared" si="128"/>
        <v>5.92</v>
      </c>
      <c r="HC33" s="22">
        <f t="shared" si="129"/>
        <v>1.9722222222222223</v>
      </c>
      <c r="HD33" s="24" t="str">
        <f t="shared" si="130"/>
        <v>1.97</v>
      </c>
    </row>
    <row r="34" spans="1:212" s="4" customFormat="1" ht="28.5">
      <c r="A34" s="2">
        <v>33</v>
      </c>
      <c r="B34" s="5" t="s">
        <v>454</v>
      </c>
      <c r="C34" s="6" t="s">
        <v>527</v>
      </c>
      <c r="D34" s="7" t="s">
        <v>528</v>
      </c>
      <c r="E34" s="8" t="s">
        <v>529</v>
      </c>
      <c r="F34" s="44"/>
      <c r="G34" s="3" t="s">
        <v>437</v>
      </c>
      <c r="H34" s="36" t="s">
        <v>89</v>
      </c>
      <c r="I34" s="3" t="s">
        <v>198</v>
      </c>
      <c r="J34" s="139">
        <v>7.7</v>
      </c>
      <c r="K34" s="21" t="str">
        <f>TEXT(J34,"0.0")</f>
        <v>7.7</v>
      </c>
      <c r="L34" s="13" t="str">
        <f>IF(J34&gt;=8.5,"A",IF(J34&gt;=8,"B+",IF(J34&gt;=7,"B",IF(J34&gt;=6.5,"C+",IF(J34&gt;=5.5,"C",IF(J34&gt;=5,"D+",IF(J34&gt;=4,"D","F")))))))</f>
        <v>B</v>
      </c>
      <c r="M34" s="14">
        <f>IF(L34="A",4,IF(L34="B+",3.5,IF(L34="B",3,IF(L34="C+",2.5,IF(L34="C",2,IF(L34="D+",1.5,IF(L34="D",1,0)))))))</f>
        <v>3</v>
      </c>
      <c r="N34" s="15" t="str">
        <f>TEXT(M34,"0.0")</f>
        <v>3.0</v>
      </c>
      <c r="O34" s="19">
        <v>2</v>
      </c>
      <c r="P34" s="12">
        <v>6</v>
      </c>
      <c r="Q34" s="21" t="str">
        <f>TEXT(P34,"0.0")</f>
        <v>6.0</v>
      </c>
      <c r="R34" s="13" t="str">
        <f>IF(P34&gt;=8.5,"A",IF(P34&gt;=8,"B+",IF(P34&gt;=7,"B",IF(P34&gt;=6.5,"C+",IF(P34&gt;=5.5,"C",IF(P34&gt;=5,"D+",IF(P34&gt;=4,"D","F")))))))</f>
        <v>C</v>
      </c>
      <c r="S34" s="14">
        <f>IF(R34="A",4,IF(R34="B+",3.5,IF(R34="B",3,IF(R34="C+",2.5,IF(R34="C",2,IF(R34="D+",1.5,IF(R34="D",1,0)))))))</f>
        <v>2</v>
      </c>
      <c r="T34" s="15" t="str">
        <f>TEXT(S34,"0.0")</f>
        <v>2.0</v>
      </c>
      <c r="U34" s="19">
        <v>3</v>
      </c>
      <c r="V34" s="28">
        <v>8</v>
      </c>
      <c r="W34" s="26">
        <v>5</v>
      </c>
      <c r="X34" s="27"/>
      <c r="Y34" s="82"/>
      <c r="Z34" s="82">
        <f t="shared" si="61"/>
        <v>5</v>
      </c>
      <c r="AA34" s="21">
        <f t="shared" si="62"/>
        <v>6.2</v>
      </c>
      <c r="AB34" s="21" t="str">
        <f>TEXT(AA34,"0.0")</f>
        <v>6.2</v>
      </c>
      <c r="AC34" s="13" t="str">
        <f>IF(AA34&gt;=8.5,"A",IF(AA34&gt;=8,"B+",IF(AA34&gt;=7,"B",IF(AA34&gt;=6.5,"C+",IF(AA34&gt;=5.5,"C",IF(AA34&gt;=5,"D+",IF(AA34&gt;=4,"D","F")))))))</f>
        <v>C</v>
      </c>
      <c r="AD34" s="18">
        <f>IF(AC34="A",4,IF(AC34="B+",3.5,IF(AC34="B",3,IF(AC34="C+",2.5,IF(AC34="C",2,IF(AC34="D+",1.5,IF(AC34="D",1,0)))))))</f>
        <v>2</v>
      </c>
      <c r="AE34" s="15" t="str">
        <f>TEXT(AD34,"0.0")</f>
        <v>2.0</v>
      </c>
      <c r="AF34" s="19">
        <v>4</v>
      </c>
      <c r="AG34" s="68">
        <v>4</v>
      </c>
      <c r="AH34" s="28">
        <v>7</v>
      </c>
      <c r="AI34" s="26">
        <v>9</v>
      </c>
      <c r="AJ34" s="27"/>
      <c r="AK34" s="82"/>
      <c r="AL34" s="82">
        <f t="shared" si="65"/>
        <v>9</v>
      </c>
      <c r="AM34" s="21">
        <f t="shared" si="66"/>
        <v>8.1999999999999993</v>
      </c>
      <c r="AN34" s="21" t="str">
        <f t="shared" si="67"/>
        <v>8.2</v>
      </c>
      <c r="AO34" s="13" t="str">
        <f t="shared" si="6"/>
        <v>B+</v>
      </c>
      <c r="AP34" s="18">
        <f t="shared" si="7"/>
        <v>3.5</v>
      </c>
      <c r="AQ34" s="15" t="str">
        <f t="shared" si="68"/>
        <v>3.5</v>
      </c>
      <c r="AR34" s="19">
        <v>2</v>
      </c>
      <c r="AS34" s="68">
        <v>2</v>
      </c>
      <c r="AT34" s="28">
        <v>5</v>
      </c>
      <c r="AU34" s="26">
        <v>7</v>
      </c>
      <c r="AV34" s="27"/>
      <c r="AW34" s="82"/>
      <c r="AX34" s="27">
        <f t="shared" si="69"/>
        <v>7</v>
      </c>
      <c r="AY34" s="21">
        <f t="shared" si="70"/>
        <v>6.2</v>
      </c>
      <c r="AZ34" s="21" t="str">
        <f t="shared" si="71"/>
        <v>6.2</v>
      </c>
      <c r="BA34" s="13" t="str">
        <f t="shared" si="8"/>
        <v>C</v>
      </c>
      <c r="BB34" s="18">
        <f t="shared" si="9"/>
        <v>2</v>
      </c>
      <c r="BC34" s="15" t="str">
        <f t="shared" si="72"/>
        <v>2.0</v>
      </c>
      <c r="BD34" s="19">
        <v>3</v>
      </c>
      <c r="BE34" s="68">
        <v>3</v>
      </c>
      <c r="BF34" s="28">
        <v>6.1</v>
      </c>
      <c r="BG34" s="26">
        <v>6</v>
      </c>
      <c r="BH34" s="27"/>
      <c r="BI34" s="82"/>
      <c r="BJ34" s="82">
        <f t="shared" si="73"/>
        <v>6</v>
      </c>
      <c r="BK34" s="21">
        <f t="shared" si="74"/>
        <v>6</v>
      </c>
      <c r="BL34" s="21" t="str">
        <f t="shared" si="75"/>
        <v>6.0</v>
      </c>
      <c r="BM34" s="13" t="str">
        <f t="shared" si="10"/>
        <v>C</v>
      </c>
      <c r="BN34" s="18">
        <f t="shared" si="11"/>
        <v>2</v>
      </c>
      <c r="BO34" s="15" t="str">
        <f t="shared" si="76"/>
        <v>2.0</v>
      </c>
      <c r="BP34" s="19">
        <v>2</v>
      </c>
      <c r="BQ34" s="68">
        <v>2</v>
      </c>
      <c r="BR34" s="100">
        <v>7</v>
      </c>
      <c r="BS34" s="101">
        <v>3</v>
      </c>
      <c r="BT34" s="102">
        <v>6</v>
      </c>
      <c r="BU34" s="102"/>
      <c r="BV34" s="27">
        <f t="shared" si="77"/>
        <v>6</v>
      </c>
      <c r="BW34" s="21">
        <f t="shared" si="78"/>
        <v>6.4</v>
      </c>
      <c r="BX34" s="21" t="str">
        <f t="shared" si="79"/>
        <v>6.4</v>
      </c>
      <c r="BY34" s="13" t="str">
        <f t="shared" si="12"/>
        <v>C</v>
      </c>
      <c r="BZ34" s="18">
        <f t="shared" si="13"/>
        <v>2</v>
      </c>
      <c r="CA34" s="15" t="str">
        <f t="shared" si="80"/>
        <v>2.0</v>
      </c>
      <c r="CB34" s="19">
        <v>3</v>
      </c>
      <c r="CC34" s="68">
        <v>3</v>
      </c>
      <c r="CD34" s="28">
        <v>6.7</v>
      </c>
      <c r="CE34" s="26">
        <v>6</v>
      </c>
      <c r="CF34" s="27"/>
      <c r="CG34" s="82"/>
      <c r="CH34" s="82">
        <f t="shared" si="81"/>
        <v>6</v>
      </c>
      <c r="CI34" s="21">
        <f t="shared" si="82"/>
        <v>6.3</v>
      </c>
      <c r="CJ34" s="21" t="str">
        <f t="shared" si="83"/>
        <v>6.3</v>
      </c>
      <c r="CK34" s="13" t="str">
        <f t="shared" si="14"/>
        <v>C</v>
      </c>
      <c r="CL34" s="18">
        <f t="shared" si="15"/>
        <v>2</v>
      </c>
      <c r="CM34" s="15" t="str">
        <f t="shared" si="84"/>
        <v>2.0</v>
      </c>
      <c r="CN34" s="19">
        <v>3</v>
      </c>
      <c r="CO34" s="68">
        <v>3</v>
      </c>
      <c r="CP34" s="69">
        <f t="shared" si="85"/>
        <v>17</v>
      </c>
      <c r="CQ34" s="22">
        <f t="shared" si="16"/>
        <v>6.4647058823529413</v>
      </c>
      <c r="CR34" s="24" t="str">
        <f t="shared" si="86"/>
        <v>6.46</v>
      </c>
      <c r="CS34" s="22">
        <f t="shared" si="17"/>
        <v>2.1764705882352939</v>
      </c>
      <c r="CT34" s="24" t="str">
        <f t="shared" si="87"/>
        <v>2.18</v>
      </c>
      <c r="CU34" s="77" t="str">
        <f t="shared" si="88"/>
        <v>Lên lớp</v>
      </c>
      <c r="CV34" s="77">
        <f t="shared" si="18"/>
        <v>17</v>
      </c>
      <c r="CW34" s="22">
        <f t="shared" si="89"/>
        <v>6.4647058823529413</v>
      </c>
      <c r="CX34" s="77" t="str">
        <f t="shared" si="90"/>
        <v>6.46</v>
      </c>
      <c r="CY34" s="22">
        <f t="shared" si="91"/>
        <v>2.1764705882352939</v>
      </c>
      <c r="CZ34" s="77" t="str">
        <f t="shared" si="92"/>
        <v>2.18</v>
      </c>
      <c r="DA34" s="28">
        <v>6.8</v>
      </c>
      <c r="DB34" s="26">
        <v>5</v>
      </c>
      <c r="DC34" s="27"/>
      <c r="DD34" s="82"/>
      <c r="DE34" s="82">
        <f t="shared" si="93"/>
        <v>5</v>
      </c>
      <c r="DF34" s="21">
        <f t="shared" si="19"/>
        <v>5.7</v>
      </c>
      <c r="DG34" s="21" t="str">
        <f t="shared" si="20"/>
        <v>5.7</v>
      </c>
      <c r="DH34" s="13" t="str">
        <f t="shared" si="21"/>
        <v>C</v>
      </c>
      <c r="DI34" s="18">
        <f t="shared" si="22"/>
        <v>2</v>
      </c>
      <c r="DJ34" s="15" t="str">
        <f t="shared" si="23"/>
        <v>2.0</v>
      </c>
      <c r="DK34" s="19">
        <v>1.5</v>
      </c>
      <c r="DL34" s="68">
        <v>1.5</v>
      </c>
      <c r="DM34" s="28">
        <v>6.6</v>
      </c>
      <c r="DN34" s="26">
        <v>2</v>
      </c>
      <c r="DO34" s="27">
        <v>7</v>
      </c>
      <c r="DP34" s="27"/>
      <c r="DQ34" s="82">
        <f t="shared" si="94"/>
        <v>7</v>
      </c>
      <c r="DR34" s="21">
        <f t="shared" si="24"/>
        <v>6.8</v>
      </c>
      <c r="DS34" s="21" t="str">
        <f t="shared" si="25"/>
        <v>6.8</v>
      </c>
      <c r="DT34" s="13" t="str">
        <f t="shared" si="26"/>
        <v>C+</v>
      </c>
      <c r="DU34" s="18">
        <f t="shared" si="27"/>
        <v>2.5</v>
      </c>
      <c r="DV34" s="15" t="str">
        <f t="shared" si="28"/>
        <v>2.5</v>
      </c>
      <c r="DW34" s="19">
        <v>1.5</v>
      </c>
      <c r="DX34" s="68">
        <v>1.5</v>
      </c>
      <c r="DY34" s="21">
        <f t="shared" si="95"/>
        <v>6.25</v>
      </c>
      <c r="DZ34" s="21" t="str">
        <f t="shared" si="29"/>
        <v>6.3</v>
      </c>
      <c r="EA34" s="13" t="str">
        <f t="shared" si="30"/>
        <v>C</v>
      </c>
      <c r="EB34" s="18">
        <f t="shared" si="31"/>
        <v>2</v>
      </c>
      <c r="EC34" s="18" t="str">
        <f t="shared" si="32"/>
        <v>2.0</v>
      </c>
      <c r="ED34" s="19">
        <v>3</v>
      </c>
      <c r="EE34" s="152">
        <v>3</v>
      </c>
      <c r="EF34" s="20">
        <v>5.8</v>
      </c>
      <c r="EG34" s="20">
        <v>6</v>
      </c>
      <c r="EH34" s="27"/>
      <c r="EI34" s="82"/>
      <c r="EJ34" s="82">
        <f t="shared" si="96"/>
        <v>6</v>
      </c>
      <c r="EK34" s="21">
        <f t="shared" si="33"/>
        <v>5.9</v>
      </c>
      <c r="EL34" s="21" t="str">
        <f t="shared" si="34"/>
        <v>5.9</v>
      </c>
      <c r="EM34" s="13" t="str">
        <f t="shared" si="35"/>
        <v>C</v>
      </c>
      <c r="EN34" s="18">
        <f t="shared" si="36"/>
        <v>2</v>
      </c>
      <c r="EO34" s="15" t="str">
        <f t="shared" si="37"/>
        <v>2.0</v>
      </c>
      <c r="EP34" s="19">
        <v>3</v>
      </c>
      <c r="EQ34" s="68">
        <v>3</v>
      </c>
      <c r="ER34" s="70">
        <v>6.1</v>
      </c>
      <c r="ES34" s="16">
        <v>5</v>
      </c>
      <c r="ET34" s="17"/>
      <c r="EU34" s="82"/>
      <c r="EV34" s="82">
        <f t="shared" si="97"/>
        <v>5</v>
      </c>
      <c r="EW34" s="21">
        <f t="shared" si="98"/>
        <v>5.4</v>
      </c>
      <c r="EX34" s="21" t="str">
        <f t="shared" si="99"/>
        <v>5.4</v>
      </c>
      <c r="EY34" s="13" t="str">
        <f t="shared" si="100"/>
        <v>D+</v>
      </c>
      <c r="EZ34" s="18">
        <f t="shared" si="101"/>
        <v>1.5</v>
      </c>
      <c r="FA34" s="15" t="str">
        <f t="shared" si="102"/>
        <v>1.5</v>
      </c>
      <c r="FB34" s="19">
        <v>3</v>
      </c>
      <c r="FC34" s="68">
        <v>3</v>
      </c>
      <c r="FD34" s="28">
        <v>5.3</v>
      </c>
      <c r="FE34" s="26">
        <v>1</v>
      </c>
      <c r="FF34" s="27">
        <v>7</v>
      </c>
      <c r="FG34" s="27"/>
      <c r="FH34" s="27">
        <f t="shared" si="103"/>
        <v>7</v>
      </c>
      <c r="FI34" s="21">
        <f t="shared" si="104"/>
        <v>6.3</v>
      </c>
      <c r="FJ34" s="21" t="str">
        <f t="shared" si="105"/>
        <v>6.3</v>
      </c>
      <c r="FK34" s="13" t="str">
        <f t="shared" si="106"/>
        <v>C</v>
      </c>
      <c r="FL34" s="18">
        <f t="shared" si="107"/>
        <v>2</v>
      </c>
      <c r="FM34" s="15" t="str">
        <f t="shared" si="108"/>
        <v>2.0</v>
      </c>
      <c r="FN34" s="19">
        <v>2</v>
      </c>
      <c r="FO34" s="68">
        <v>2</v>
      </c>
      <c r="FP34" s="95">
        <v>6.1</v>
      </c>
      <c r="FQ34" s="96">
        <v>1</v>
      </c>
      <c r="FR34" s="97"/>
      <c r="FS34" s="97"/>
      <c r="FT34" s="97">
        <f t="shared" si="109"/>
        <v>1</v>
      </c>
      <c r="FU34" s="21">
        <f t="shared" si="110"/>
        <v>3</v>
      </c>
      <c r="FV34" s="21" t="str">
        <f t="shared" si="111"/>
        <v>3.0</v>
      </c>
      <c r="FW34" s="13" t="str">
        <f t="shared" si="112"/>
        <v>F</v>
      </c>
      <c r="FX34" s="18">
        <f t="shared" si="113"/>
        <v>0</v>
      </c>
      <c r="FY34" s="15" t="str">
        <f t="shared" si="114"/>
        <v>0.0</v>
      </c>
      <c r="FZ34" s="19">
        <v>3</v>
      </c>
      <c r="GA34" s="68">
        <v>3</v>
      </c>
      <c r="GB34" s="28">
        <v>5.2</v>
      </c>
      <c r="GC34" s="26">
        <v>5</v>
      </c>
      <c r="GD34" s="27"/>
      <c r="GE34" s="82"/>
      <c r="GF34" s="82">
        <f t="shared" si="115"/>
        <v>5</v>
      </c>
      <c r="GG34" s="21">
        <f t="shared" si="116"/>
        <v>5.0999999999999996</v>
      </c>
      <c r="GH34" s="21" t="str">
        <f t="shared" si="131"/>
        <v>5.1</v>
      </c>
      <c r="GI34" s="13" t="str">
        <f t="shared" si="117"/>
        <v>D+</v>
      </c>
      <c r="GJ34" s="18">
        <f t="shared" si="118"/>
        <v>1.5</v>
      </c>
      <c r="GK34" s="15" t="str">
        <f t="shared" si="119"/>
        <v>1.5</v>
      </c>
      <c r="GL34" s="19">
        <v>2</v>
      </c>
      <c r="GM34" s="68">
        <v>2</v>
      </c>
      <c r="GN34" s="28">
        <v>8.6999999999999993</v>
      </c>
      <c r="GO34" s="26">
        <v>9</v>
      </c>
      <c r="GP34" s="27"/>
      <c r="GQ34" s="27"/>
      <c r="GR34" s="27">
        <f t="shared" si="120"/>
        <v>9</v>
      </c>
      <c r="GS34" s="21">
        <f t="shared" si="121"/>
        <v>8.9</v>
      </c>
      <c r="GT34" s="21" t="str">
        <f t="shared" si="122"/>
        <v>8.9</v>
      </c>
      <c r="GU34" s="13" t="str">
        <f t="shared" si="123"/>
        <v>A</v>
      </c>
      <c r="GV34" s="18">
        <f t="shared" si="124"/>
        <v>4</v>
      </c>
      <c r="GW34" s="15" t="str">
        <f t="shared" si="125"/>
        <v>4.0</v>
      </c>
      <c r="GX34" s="19">
        <v>2</v>
      </c>
      <c r="GY34" s="68">
        <v>2</v>
      </c>
      <c r="GZ34" s="69">
        <f t="shared" si="126"/>
        <v>18</v>
      </c>
      <c r="HA34" s="22">
        <f t="shared" si="127"/>
        <v>5.6805555555555554</v>
      </c>
      <c r="HB34" s="24" t="str">
        <f t="shared" si="128"/>
        <v>5.68</v>
      </c>
      <c r="HC34" s="22">
        <f t="shared" si="129"/>
        <v>1.7916666666666667</v>
      </c>
      <c r="HD34" s="24" t="str">
        <f t="shared" si="130"/>
        <v>1.79</v>
      </c>
    </row>
    <row r="35" spans="1:212" s="4" customFormat="1" ht="28.5">
      <c r="A35" s="2">
        <v>34</v>
      </c>
      <c r="B35" s="5" t="s">
        <v>454</v>
      </c>
      <c r="C35" s="6" t="s">
        <v>530</v>
      </c>
      <c r="D35" s="7" t="s">
        <v>50</v>
      </c>
      <c r="E35" s="8" t="s">
        <v>531</v>
      </c>
      <c r="F35" s="44"/>
      <c r="G35" s="3" t="s">
        <v>568</v>
      </c>
      <c r="H35" s="36" t="s">
        <v>89</v>
      </c>
      <c r="I35" s="3" t="s">
        <v>316</v>
      </c>
      <c r="J35" s="139">
        <v>6.3</v>
      </c>
      <c r="K35" s="21" t="str">
        <f>TEXT(J35,"0.0")</f>
        <v>6.3</v>
      </c>
      <c r="L35" s="13" t="str">
        <f>IF(J35&gt;=8.5,"A",IF(J35&gt;=8,"B+",IF(J35&gt;=7,"B",IF(J35&gt;=6.5,"C+",IF(J35&gt;=5.5,"C",IF(J35&gt;=5,"D+",IF(J35&gt;=4,"D","F")))))))</f>
        <v>C</v>
      </c>
      <c r="M35" s="14">
        <f>IF(L35="A",4,IF(L35="B+",3.5,IF(L35="B",3,IF(L35="C+",2.5,IF(L35="C",2,IF(L35="D+",1.5,IF(L35="D",1,0)))))))</f>
        <v>2</v>
      </c>
      <c r="N35" s="15" t="str">
        <f>TEXT(M35,"0.0")</f>
        <v>2.0</v>
      </c>
      <c r="O35" s="19">
        <v>2</v>
      </c>
      <c r="P35" s="12">
        <v>6</v>
      </c>
      <c r="Q35" s="21" t="str">
        <f>TEXT(P35,"0.0")</f>
        <v>6.0</v>
      </c>
      <c r="R35" s="13" t="str">
        <f>IF(P35&gt;=8.5,"A",IF(P35&gt;=8,"B+",IF(P35&gt;=7,"B",IF(P35&gt;=6.5,"C+",IF(P35&gt;=5.5,"C",IF(P35&gt;=5,"D+",IF(P35&gt;=4,"D","F")))))))</f>
        <v>C</v>
      </c>
      <c r="S35" s="14">
        <f>IF(R35="A",4,IF(R35="B+",3.5,IF(R35="B",3,IF(R35="C+",2.5,IF(R35="C",2,IF(R35="D+",1.5,IF(R35="D",1,0)))))))</f>
        <v>2</v>
      </c>
      <c r="T35" s="15" t="str">
        <f>TEXT(S35,"0.0")</f>
        <v>2.0</v>
      </c>
      <c r="U35" s="19">
        <v>3</v>
      </c>
      <c r="V35" s="28">
        <v>7.8</v>
      </c>
      <c r="W35" s="26">
        <v>6</v>
      </c>
      <c r="X35" s="27"/>
      <c r="Y35" s="82"/>
      <c r="Z35" s="82">
        <f t="shared" si="61"/>
        <v>6</v>
      </c>
      <c r="AA35" s="21">
        <f t="shared" si="62"/>
        <v>6.7</v>
      </c>
      <c r="AB35" s="21" t="str">
        <f>TEXT(AA35,"0.0")</f>
        <v>6.7</v>
      </c>
      <c r="AC35" s="13" t="str">
        <f>IF(AA35&gt;=8.5,"A",IF(AA35&gt;=8,"B+",IF(AA35&gt;=7,"B",IF(AA35&gt;=6.5,"C+",IF(AA35&gt;=5.5,"C",IF(AA35&gt;=5,"D+",IF(AA35&gt;=4,"D","F")))))))</f>
        <v>C+</v>
      </c>
      <c r="AD35" s="18">
        <f>IF(AC35="A",4,IF(AC35="B+",3.5,IF(AC35="B",3,IF(AC35="C+",2.5,IF(AC35="C",2,IF(AC35="D+",1.5,IF(AC35="D",1,0)))))))</f>
        <v>2.5</v>
      </c>
      <c r="AE35" s="15" t="str">
        <f>TEXT(AD35,"0.0")</f>
        <v>2.5</v>
      </c>
      <c r="AF35" s="19">
        <v>4</v>
      </c>
      <c r="AG35" s="68">
        <v>4</v>
      </c>
      <c r="AH35" s="28">
        <v>8.3000000000000007</v>
      </c>
      <c r="AI35" s="26">
        <v>9</v>
      </c>
      <c r="AJ35" s="27"/>
      <c r="AK35" s="82"/>
      <c r="AL35" s="82">
        <f t="shared" si="65"/>
        <v>9</v>
      </c>
      <c r="AM35" s="21">
        <f t="shared" si="66"/>
        <v>8.6999999999999993</v>
      </c>
      <c r="AN35" s="21" t="str">
        <f t="shared" si="67"/>
        <v>8.7</v>
      </c>
      <c r="AO35" s="13" t="str">
        <f t="shared" si="6"/>
        <v>A</v>
      </c>
      <c r="AP35" s="18">
        <f t="shared" si="7"/>
        <v>4</v>
      </c>
      <c r="AQ35" s="15" t="str">
        <f t="shared" si="68"/>
        <v>4.0</v>
      </c>
      <c r="AR35" s="19">
        <v>2</v>
      </c>
      <c r="AS35" s="68">
        <v>2</v>
      </c>
      <c r="AT35" s="108">
        <v>7.2</v>
      </c>
      <c r="AU35" s="109">
        <v>6</v>
      </c>
      <c r="AV35" s="110"/>
      <c r="AW35" s="110"/>
      <c r="AX35" s="27">
        <f t="shared" si="69"/>
        <v>6</v>
      </c>
      <c r="AY35" s="21">
        <f t="shared" si="70"/>
        <v>6.5</v>
      </c>
      <c r="AZ35" s="21" t="str">
        <f t="shared" si="71"/>
        <v>6.5</v>
      </c>
      <c r="BA35" s="13" t="str">
        <f t="shared" si="8"/>
        <v>C+</v>
      </c>
      <c r="BB35" s="18">
        <f t="shared" si="9"/>
        <v>2.5</v>
      </c>
      <c r="BC35" s="15" t="str">
        <f t="shared" si="72"/>
        <v>2.5</v>
      </c>
      <c r="BD35" s="19">
        <v>3</v>
      </c>
      <c r="BE35" s="68">
        <v>3</v>
      </c>
      <c r="BF35" s="28">
        <v>5.4</v>
      </c>
      <c r="BG35" s="26">
        <v>5</v>
      </c>
      <c r="BH35" s="27"/>
      <c r="BI35" s="82"/>
      <c r="BJ35" s="82">
        <f t="shared" si="73"/>
        <v>5</v>
      </c>
      <c r="BK35" s="21">
        <f t="shared" si="74"/>
        <v>5.2</v>
      </c>
      <c r="BL35" s="21" t="str">
        <f t="shared" si="75"/>
        <v>5.2</v>
      </c>
      <c r="BM35" s="13" t="str">
        <f t="shared" si="10"/>
        <v>D+</v>
      </c>
      <c r="BN35" s="18">
        <f t="shared" si="11"/>
        <v>1.5</v>
      </c>
      <c r="BO35" s="15" t="str">
        <f t="shared" si="76"/>
        <v>1.5</v>
      </c>
      <c r="BP35" s="19">
        <v>2</v>
      </c>
      <c r="BQ35" s="68">
        <v>2</v>
      </c>
      <c r="BR35" s="28">
        <v>6.6</v>
      </c>
      <c r="BS35" s="26">
        <v>4</v>
      </c>
      <c r="BT35" s="27">
        <v>3</v>
      </c>
      <c r="BU35" s="27">
        <v>7</v>
      </c>
      <c r="BV35" s="27">
        <f t="shared" si="77"/>
        <v>7</v>
      </c>
      <c r="BW35" s="21">
        <f t="shared" si="78"/>
        <v>6.8</v>
      </c>
      <c r="BX35" s="21" t="str">
        <f t="shared" si="79"/>
        <v>6.8</v>
      </c>
      <c r="BY35" s="13" t="str">
        <f t="shared" si="12"/>
        <v>C+</v>
      </c>
      <c r="BZ35" s="18">
        <f t="shared" si="13"/>
        <v>2.5</v>
      </c>
      <c r="CA35" s="15" t="str">
        <f t="shared" si="80"/>
        <v>2.5</v>
      </c>
      <c r="CB35" s="19">
        <v>3</v>
      </c>
      <c r="CC35" s="68">
        <v>3</v>
      </c>
      <c r="CD35" s="28">
        <v>6.7</v>
      </c>
      <c r="CE35" s="26">
        <v>7</v>
      </c>
      <c r="CF35" s="27"/>
      <c r="CG35" s="82"/>
      <c r="CH35" s="82">
        <f t="shared" si="81"/>
        <v>7</v>
      </c>
      <c r="CI35" s="21">
        <f t="shared" si="82"/>
        <v>6.9</v>
      </c>
      <c r="CJ35" s="21" t="str">
        <f t="shared" si="83"/>
        <v>6.9</v>
      </c>
      <c r="CK35" s="13" t="str">
        <f t="shared" si="14"/>
        <v>C+</v>
      </c>
      <c r="CL35" s="18">
        <f t="shared" si="15"/>
        <v>2.5</v>
      </c>
      <c r="CM35" s="15" t="str">
        <f t="shared" si="84"/>
        <v>2.5</v>
      </c>
      <c r="CN35" s="19">
        <v>3</v>
      </c>
      <c r="CO35" s="68">
        <v>3</v>
      </c>
      <c r="CP35" s="69">
        <f t="shared" si="85"/>
        <v>17</v>
      </c>
      <c r="CQ35" s="22">
        <f t="shared" si="16"/>
        <v>6.776470588235294</v>
      </c>
      <c r="CR35" s="24" t="str">
        <f t="shared" si="86"/>
        <v>6.78</v>
      </c>
      <c r="CS35" s="22">
        <f t="shared" si="17"/>
        <v>2.5588235294117645</v>
      </c>
      <c r="CT35" s="24" t="str">
        <f t="shared" si="87"/>
        <v>2.56</v>
      </c>
      <c r="CU35" s="77" t="str">
        <f t="shared" si="88"/>
        <v>Lên lớp</v>
      </c>
      <c r="CV35" s="77">
        <f t="shared" si="18"/>
        <v>17</v>
      </c>
      <c r="CW35" s="22">
        <f t="shared" si="89"/>
        <v>6.776470588235294</v>
      </c>
      <c r="CX35" s="77" t="str">
        <f t="shared" si="90"/>
        <v>6.78</v>
      </c>
      <c r="CY35" s="22">
        <f t="shared" si="91"/>
        <v>2.5588235294117645</v>
      </c>
      <c r="CZ35" s="77" t="str">
        <f t="shared" si="92"/>
        <v>2.56</v>
      </c>
      <c r="DA35" s="28">
        <v>7.8</v>
      </c>
      <c r="DB35" s="26">
        <v>5</v>
      </c>
      <c r="DC35" s="27"/>
      <c r="DD35" s="82"/>
      <c r="DE35" s="82">
        <f t="shared" si="93"/>
        <v>5</v>
      </c>
      <c r="DF35" s="21">
        <f t="shared" si="19"/>
        <v>6.1</v>
      </c>
      <c r="DG35" s="21" t="str">
        <f t="shared" si="20"/>
        <v>6.1</v>
      </c>
      <c r="DH35" s="13" t="str">
        <f t="shared" si="21"/>
        <v>C</v>
      </c>
      <c r="DI35" s="18">
        <f t="shared" si="22"/>
        <v>2</v>
      </c>
      <c r="DJ35" s="15" t="str">
        <f t="shared" si="23"/>
        <v>2.0</v>
      </c>
      <c r="DK35" s="19">
        <v>1.5</v>
      </c>
      <c r="DL35" s="68">
        <v>1.5</v>
      </c>
      <c r="DM35" s="28">
        <v>7.2</v>
      </c>
      <c r="DN35" s="26">
        <v>8</v>
      </c>
      <c r="DO35" s="27"/>
      <c r="DP35" s="82"/>
      <c r="DQ35" s="82">
        <f t="shared" si="94"/>
        <v>8</v>
      </c>
      <c r="DR35" s="21">
        <f t="shared" si="24"/>
        <v>7.7</v>
      </c>
      <c r="DS35" s="21" t="str">
        <f t="shared" si="25"/>
        <v>7.7</v>
      </c>
      <c r="DT35" s="13" t="str">
        <f t="shared" si="26"/>
        <v>B</v>
      </c>
      <c r="DU35" s="18">
        <f t="shared" si="27"/>
        <v>3</v>
      </c>
      <c r="DV35" s="15" t="str">
        <f t="shared" si="28"/>
        <v>3.0</v>
      </c>
      <c r="DW35" s="19">
        <v>1.5</v>
      </c>
      <c r="DX35" s="68">
        <v>1.5</v>
      </c>
      <c r="DY35" s="21">
        <f t="shared" si="95"/>
        <v>6.9</v>
      </c>
      <c r="DZ35" s="21" t="str">
        <f t="shared" si="29"/>
        <v>6.9</v>
      </c>
      <c r="EA35" s="13" t="str">
        <f t="shared" si="30"/>
        <v>C+</v>
      </c>
      <c r="EB35" s="18">
        <f t="shared" si="31"/>
        <v>2.5</v>
      </c>
      <c r="EC35" s="18" t="str">
        <f t="shared" si="32"/>
        <v>2.5</v>
      </c>
      <c r="ED35" s="19">
        <v>3</v>
      </c>
      <c r="EE35" s="152">
        <v>3</v>
      </c>
      <c r="EF35" s="20">
        <v>6</v>
      </c>
      <c r="EG35" s="20">
        <v>5</v>
      </c>
      <c r="EH35" s="27"/>
      <c r="EI35" s="82"/>
      <c r="EJ35" s="82">
        <f t="shared" si="96"/>
        <v>5</v>
      </c>
      <c r="EK35" s="21">
        <f t="shared" si="33"/>
        <v>5.4</v>
      </c>
      <c r="EL35" s="21" t="str">
        <f t="shared" si="34"/>
        <v>5.4</v>
      </c>
      <c r="EM35" s="13" t="str">
        <f t="shared" si="35"/>
        <v>D+</v>
      </c>
      <c r="EN35" s="18">
        <f t="shared" si="36"/>
        <v>1.5</v>
      </c>
      <c r="EO35" s="15" t="str">
        <f t="shared" si="37"/>
        <v>1.5</v>
      </c>
      <c r="EP35" s="19">
        <v>3</v>
      </c>
      <c r="EQ35" s="68">
        <v>3</v>
      </c>
      <c r="ER35" s="28">
        <v>5</v>
      </c>
      <c r="ES35" s="26">
        <v>3</v>
      </c>
      <c r="ET35" s="27">
        <v>7</v>
      </c>
      <c r="EU35" s="27"/>
      <c r="EV35" s="27">
        <f t="shared" si="97"/>
        <v>7</v>
      </c>
      <c r="EW35" s="21">
        <f t="shared" si="98"/>
        <v>6.2</v>
      </c>
      <c r="EX35" s="21" t="str">
        <f t="shared" si="99"/>
        <v>6.2</v>
      </c>
      <c r="EY35" s="13" t="str">
        <f t="shared" si="100"/>
        <v>C</v>
      </c>
      <c r="EZ35" s="18">
        <f t="shared" si="101"/>
        <v>2</v>
      </c>
      <c r="FA35" s="15" t="str">
        <f t="shared" si="102"/>
        <v>2.0</v>
      </c>
      <c r="FB35" s="19">
        <v>3</v>
      </c>
      <c r="FC35" s="68">
        <v>3</v>
      </c>
      <c r="FD35" s="100">
        <v>5.7</v>
      </c>
      <c r="FE35" s="101">
        <v>3</v>
      </c>
      <c r="FF35" s="102">
        <v>2</v>
      </c>
      <c r="FG35" s="102"/>
      <c r="FH35" s="102">
        <f t="shared" si="103"/>
        <v>3</v>
      </c>
      <c r="FI35" s="21">
        <f t="shared" si="104"/>
        <v>4.0999999999999996</v>
      </c>
      <c r="FJ35" s="21" t="str">
        <f t="shared" si="105"/>
        <v>4.1</v>
      </c>
      <c r="FK35" s="13" t="str">
        <f t="shared" si="106"/>
        <v>D</v>
      </c>
      <c r="FL35" s="18">
        <f t="shared" si="107"/>
        <v>1</v>
      </c>
      <c r="FM35" s="15" t="str">
        <f t="shared" si="108"/>
        <v>1.0</v>
      </c>
      <c r="FN35" s="19">
        <v>2</v>
      </c>
      <c r="FO35" s="68">
        <v>2</v>
      </c>
      <c r="FP35" s="28">
        <v>6</v>
      </c>
      <c r="FQ35" s="26">
        <v>5</v>
      </c>
      <c r="FR35" s="27"/>
      <c r="FS35" s="27"/>
      <c r="FT35" s="27">
        <f t="shared" si="109"/>
        <v>5</v>
      </c>
      <c r="FU35" s="21">
        <f t="shared" si="110"/>
        <v>5.4</v>
      </c>
      <c r="FV35" s="21" t="str">
        <f t="shared" si="111"/>
        <v>5.4</v>
      </c>
      <c r="FW35" s="13" t="str">
        <f t="shared" si="112"/>
        <v>D+</v>
      </c>
      <c r="FX35" s="18">
        <f t="shared" si="113"/>
        <v>1.5</v>
      </c>
      <c r="FY35" s="15" t="str">
        <f t="shared" si="114"/>
        <v>1.5</v>
      </c>
      <c r="FZ35" s="19">
        <v>3</v>
      </c>
      <c r="GA35" s="68">
        <v>3</v>
      </c>
      <c r="GB35" s="28">
        <v>5</v>
      </c>
      <c r="GC35" s="26">
        <v>5</v>
      </c>
      <c r="GD35" s="27"/>
      <c r="GE35" s="82"/>
      <c r="GF35" s="82">
        <f t="shared" si="115"/>
        <v>5</v>
      </c>
      <c r="GG35" s="21">
        <f t="shared" si="116"/>
        <v>5</v>
      </c>
      <c r="GH35" s="21" t="str">
        <f t="shared" si="131"/>
        <v>5.0</v>
      </c>
      <c r="GI35" s="13" t="str">
        <f t="shared" si="117"/>
        <v>D+</v>
      </c>
      <c r="GJ35" s="18">
        <f t="shared" si="118"/>
        <v>1.5</v>
      </c>
      <c r="GK35" s="15" t="str">
        <f t="shared" si="119"/>
        <v>1.5</v>
      </c>
      <c r="GL35" s="19">
        <v>2</v>
      </c>
      <c r="GM35" s="68">
        <v>2</v>
      </c>
      <c r="GN35" s="28">
        <v>7.3</v>
      </c>
      <c r="GO35" s="26">
        <v>9</v>
      </c>
      <c r="GP35" s="27"/>
      <c r="GQ35" s="27"/>
      <c r="GR35" s="27">
        <f t="shared" si="120"/>
        <v>9</v>
      </c>
      <c r="GS35" s="21">
        <f t="shared" si="121"/>
        <v>8.3000000000000007</v>
      </c>
      <c r="GT35" s="21" t="str">
        <f t="shared" si="122"/>
        <v>8.3</v>
      </c>
      <c r="GU35" s="13" t="str">
        <f t="shared" si="123"/>
        <v>B+</v>
      </c>
      <c r="GV35" s="18">
        <f t="shared" si="124"/>
        <v>3.5</v>
      </c>
      <c r="GW35" s="15" t="str">
        <f t="shared" si="125"/>
        <v>3.5</v>
      </c>
      <c r="GX35" s="19">
        <v>2</v>
      </c>
      <c r="GY35" s="68">
        <v>2</v>
      </c>
      <c r="GZ35" s="69">
        <f t="shared" si="126"/>
        <v>18</v>
      </c>
      <c r="HA35" s="22">
        <f t="shared" si="127"/>
        <v>5.916666666666667</v>
      </c>
      <c r="HB35" s="24" t="str">
        <f t="shared" si="128"/>
        <v>5.92</v>
      </c>
      <c r="HC35" s="22">
        <f t="shared" si="129"/>
        <v>1.9166666666666667</v>
      </c>
      <c r="HD35" s="24" t="str">
        <f t="shared" si="130"/>
        <v>1.92</v>
      </c>
    </row>
    <row r="36" spans="1:212" s="4" customFormat="1" ht="28.5">
      <c r="A36" s="2">
        <v>35</v>
      </c>
      <c r="B36" s="5" t="s">
        <v>454</v>
      </c>
      <c r="C36" s="6" t="s">
        <v>532</v>
      </c>
      <c r="D36" s="7" t="s">
        <v>60</v>
      </c>
      <c r="E36" s="8" t="s">
        <v>533</v>
      </c>
      <c r="F36" s="44"/>
      <c r="G36" s="3" t="s">
        <v>569</v>
      </c>
      <c r="H36" s="36" t="s">
        <v>89</v>
      </c>
      <c r="I36" s="3" t="s">
        <v>198</v>
      </c>
      <c r="J36" s="139">
        <v>6.1</v>
      </c>
      <c r="K36" s="21" t="str">
        <f t="shared" ref="K36:K46" si="137">TEXT(J36,"0.0")</f>
        <v>6.1</v>
      </c>
      <c r="L36" s="13" t="str">
        <f t="shared" ref="L36:L46" si="138">IF(J36&gt;=8.5,"A",IF(J36&gt;=8,"B+",IF(J36&gt;=7,"B",IF(J36&gt;=6.5,"C+",IF(J36&gt;=5.5,"C",IF(J36&gt;=5,"D+",IF(J36&gt;=4,"D","F")))))))</f>
        <v>C</v>
      </c>
      <c r="M36" s="14">
        <f t="shared" ref="M36:M46" si="139">IF(L36="A",4,IF(L36="B+",3.5,IF(L36="B",3,IF(L36="C+",2.5,IF(L36="C",2,IF(L36="D+",1.5,IF(L36="D",1,0)))))))</f>
        <v>2</v>
      </c>
      <c r="N36" s="15" t="str">
        <f t="shared" ref="N36:N46" si="140">TEXT(M36,"0.0")</f>
        <v>2.0</v>
      </c>
      <c r="O36" s="19">
        <v>2</v>
      </c>
      <c r="P36" s="12">
        <v>7</v>
      </c>
      <c r="Q36" s="21" t="str">
        <f t="shared" ref="Q36:Q46" si="141">TEXT(P36,"0.0")</f>
        <v>7.0</v>
      </c>
      <c r="R36" s="13" t="str">
        <f t="shared" ref="R36:R46" si="142">IF(P36&gt;=8.5,"A",IF(P36&gt;=8,"B+",IF(P36&gt;=7,"B",IF(P36&gt;=6.5,"C+",IF(P36&gt;=5.5,"C",IF(P36&gt;=5,"D+",IF(P36&gt;=4,"D","F")))))))</f>
        <v>B</v>
      </c>
      <c r="S36" s="14">
        <f t="shared" ref="S36:S46" si="143">IF(R36="A",4,IF(R36="B+",3.5,IF(R36="B",3,IF(R36="C+",2.5,IF(R36="C",2,IF(R36="D+",1.5,IF(R36="D",1,0)))))))</f>
        <v>3</v>
      </c>
      <c r="T36" s="15" t="str">
        <f t="shared" ref="T36:T46" si="144">TEXT(S36,"0.0")</f>
        <v>3.0</v>
      </c>
      <c r="U36" s="19">
        <v>3</v>
      </c>
      <c r="V36" s="28">
        <v>7.2</v>
      </c>
      <c r="W36" s="26">
        <v>5</v>
      </c>
      <c r="X36" s="27"/>
      <c r="Y36" s="82"/>
      <c r="Z36" s="82">
        <f t="shared" si="61"/>
        <v>5</v>
      </c>
      <c r="AA36" s="21">
        <f t="shared" si="62"/>
        <v>5.9</v>
      </c>
      <c r="AB36" s="21" t="str">
        <f t="shared" ref="AB36:AB46" si="145">TEXT(AA36,"0.0")</f>
        <v>5.9</v>
      </c>
      <c r="AC36" s="13" t="str">
        <f t="shared" ref="AC36:AC46" si="146">IF(AA36&gt;=8.5,"A",IF(AA36&gt;=8,"B+",IF(AA36&gt;=7,"B",IF(AA36&gt;=6.5,"C+",IF(AA36&gt;=5.5,"C",IF(AA36&gt;=5,"D+",IF(AA36&gt;=4,"D","F")))))))</f>
        <v>C</v>
      </c>
      <c r="AD36" s="18">
        <f t="shared" ref="AD36:AD46" si="147">IF(AC36="A",4,IF(AC36="B+",3.5,IF(AC36="B",3,IF(AC36="C+",2.5,IF(AC36="C",2,IF(AC36="D+",1.5,IF(AC36="D",1,0)))))))</f>
        <v>2</v>
      </c>
      <c r="AE36" s="15" t="str">
        <f t="shared" ref="AE36:AE46" si="148">TEXT(AD36,"0.0")</f>
        <v>2.0</v>
      </c>
      <c r="AF36" s="19">
        <v>4</v>
      </c>
      <c r="AG36" s="68">
        <v>4</v>
      </c>
      <c r="AH36" s="28">
        <v>7.7</v>
      </c>
      <c r="AI36" s="26">
        <v>8</v>
      </c>
      <c r="AJ36" s="27"/>
      <c r="AK36" s="82"/>
      <c r="AL36" s="82">
        <f t="shared" si="65"/>
        <v>8</v>
      </c>
      <c r="AM36" s="21">
        <f t="shared" si="66"/>
        <v>7.9</v>
      </c>
      <c r="AN36" s="21" t="str">
        <f t="shared" si="67"/>
        <v>7.9</v>
      </c>
      <c r="AO36" s="13" t="str">
        <f t="shared" si="6"/>
        <v>B</v>
      </c>
      <c r="AP36" s="18">
        <f t="shared" si="7"/>
        <v>3</v>
      </c>
      <c r="AQ36" s="15" t="str">
        <f t="shared" si="68"/>
        <v>3.0</v>
      </c>
      <c r="AR36" s="19">
        <v>2</v>
      </c>
      <c r="AS36" s="68">
        <v>2</v>
      </c>
      <c r="AT36" s="95">
        <v>6</v>
      </c>
      <c r="AU36" s="96">
        <v>4</v>
      </c>
      <c r="AV36" s="97">
        <v>5</v>
      </c>
      <c r="AW36" s="97"/>
      <c r="AX36" s="27">
        <f t="shared" si="69"/>
        <v>5</v>
      </c>
      <c r="AY36" s="21">
        <f t="shared" si="70"/>
        <v>5.4</v>
      </c>
      <c r="AZ36" s="21" t="str">
        <f t="shared" si="71"/>
        <v>5.4</v>
      </c>
      <c r="BA36" s="13" t="str">
        <f t="shared" si="8"/>
        <v>D+</v>
      </c>
      <c r="BB36" s="18">
        <f t="shared" si="9"/>
        <v>1.5</v>
      </c>
      <c r="BC36" s="15" t="str">
        <f t="shared" si="72"/>
        <v>1.5</v>
      </c>
      <c r="BD36" s="19">
        <v>3</v>
      </c>
      <c r="BE36" s="68">
        <v>3</v>
      </c>
      <c r="BF36" s="28">
        <v>6.3</v>
      </c>
      <c r="BG36" s="26">
        <v>6</v>
      </c>
      <c r="BH36" s="27"/>
      <c r="BI36" s="82"/>
      <c r="BJ36" s="82">
        <f t="shared" si="73"/>
        <v>6</v>
      </c>
      <c r="BK36" s="21">
        <f t="shared" si="74"/>
        <v>6.1</v>
      </c>
      <c r="BL36" s="21" t="str">
        <f t="shared" si="75"/>
        <v>6.1</v>
      </c>
      <c r="BM36" s="13" t="str">
        <f t="shared" si="10"/>
        <v>C</v>
      </c>
      <c r="BN36" s="18">
        <f t="shared" si="11"/>
        <v>2</v>
      </c>
      <c r="BO36" s="15" t="str">
        <f t="shared" si="76"/>
        <v>2.0</v>
      </c>
      <c r="BP36" s="19">
        <v>2</v>
      </c>
      <c r="BQ36" s="68">
        <v>2</v>
      </c>
      <c r="BR36" s="28">
        <v>7.6</v>
      </c>
      <c r="BS36" s="26">
        <v>3</v>
      </c>
      <c r="BT36" s="27">
        <v>4</v>
      </c>
      <c r="BU36" s="27">
        <v>6</v>
      </c>
      <c r="BV36" s="27">
        <f t="shared" si="77"/>
        <v>6</v>
      </c>
      <c r="BW36" s="21">
        <f t="shared" si="78"/>
        <v>6.6</v>
      </c>
      <c r="BX36" s="21" t="str">
        <f t="shared" si="79"/>
        <v>6.6</v>
      </c>
      <c r="BY36" s="13" t="str">
        <f t="shared" si="12"/>
        <v>C+</v>
      </c>
      <c r="BZ36" s="18">
        <f t="shared" si="13"/>
        <v>2.5</v>
      </c>
      <c r="CA36" s="15" t="str">
        <f t="shared" si="80"/>
        <v>2.5</v>
      </c>
      <c r="CB36" s="19">
        <v>3</v>
      </c>
      <c r="CC36" s="68">
        <v>3</v>
      </c>
      <c r="CD36" s="28">
        <v>6.8</v>
      </c>
      <c r="CE36" s="26">
        <v>5</v>
      </c>
      <c r="CF36" s="27"/>
      <c r="CG36" s="82"/>
      <c r="CH36" s="82">
        <f t="shared" si="81"/>
        <v>5</v>
      </c>
      <c r="CI36" s="21">
        <f t="shared" si="82"/>
        <v>5.7</v>
      </c>
      <c r="CJ36" s="21" t="str">
        <f t="shared" si="83"/>
        <v>5.7</v>
      </c>
      <c r="CK36" s="13" t="str">
        <f t="shared" si="14"/>
        <v>C</v>
      </c>
      <c r="CL36" s="18">
        <f t="shared" si="15"/>
        <v>2</v>
      </c>
      <c r="CM36" s="15" t="str">
        <f t="shared" si="84"/>
        <v>2.0</v>
      </c>
      <c r="CN36" s="19">
        <v>3</v>
      </c>
      <c r="CO36" s="68">
        <v>3</v>
      </c>
      <c r="CP36" s="69">
        <f t="shared" si="85"/>
        <v>17</v>
      </c>
      <c r="CQ36" s="22">
        <f t="shared" si="16"/>
        <v>6.1588235294117659</v>
      </c>
      <c r="CR36" s="24" t="str">
        <f t="shared" si="86"/>
        <v>6.16</v>
      </c>
      <c r="CS36" s="22">
        <f t="shared" si="17"/>
        <v>2.1176470588235294</v>
      </c>
      <c r="CT36" s="24" t="str">
        <f t="shared" si="87"/>
        <v>2.12</v>
      </c>
      <c r="CU36" s="77" t="str">
        <f t="shared" si="88"/>
        <v>Lên lớp</v>
      </c>
      <c r="CV36" s="77">
        <f t="shared" si="18"/>
        <v>17</v>
      </c>
      <c r="CW36" s="22">
        <f t="shared" si="89"/>
        <v>6.1588235294117659</v>
      </c>
      <c r="CX36" s="77" t="str">
        <f t="shared" si="90"/>
        <v>6.16</v>
      </c>
      <c r="CY36" s="22">
        <f t="shared" si="91"/>
        <v>2.1176470588235294</v>
      </c>
      <c r="CZ36" s="77" t="str">
        <f t="shared" si="92"/>
        <v>2.12</v>
      </c>
      <c r="DA36" s="28">
        <v>5.6</v>
      </c>
      <c r="DB36" s="26">
        <v>3</v>
      </c>
      <c r="DC36" s="27">
        <v>8</v>
      </c>
      <c r="DD36" s="27"/>
      <c r="DE36" s="27">
        <f t="shared" si="93"/>
        <v>8</v>
      </c>
      <c r="DF36" s="21">
        <f t="shared" si="19"/>
        <v>7</v>
      </c>
      <c r="DG36" s="21" t="str">
        <f t="shared" si="20"/>
        <v>7.0</v>
      </c>
      <c r="DH36" s="13" t="str">
        <f t="shared" si="21"/>
        <v>B</v>
      </c>
      <c r="DI36" s="18">
        <f t="shared" si="22"/>
        <v>3</v>
      </c>
      <c r="DJ36" s="15" t="str">
        <f t="shared" si="23"/>
        <v>3.0</v>
      </c>
      <c r="DK36" s="19">
        <v>1.5</v>
      </c>
      <c r="DL36" s="68">
        <v>1.5</v>
      </c>
      <c r="DM36" s="28">
        <v>6.6</v>
      </c>
      <c r="DN36" s="26">
        <v>8</v>
      </c>
      <c r="DO36" s="27"/>
      <c r="DP36" s="82"/>
      <c r="DQ36" s="82">
        <f t="shared" si="94"/>
        <v>8</v>
      </c>
      <c r="DR36" s="21">
        <f t="shared" si="24"/>
        <v>7.4</v>
      </c>
      <c r="DS36" s="21" t="str">
        <f t="shared" si="25"/>
        <v>7.4</v>
      </c>
      <c r="DT36" s="13" t="str">
        <f t="shared" si="26"/>
        <v>B</v>
      </c>
      <c r="DU36" s="18">
        <f t="shared" si="27"/>
        <v>3</v>
      </c>
      <c r="DV36" s="15" t="str">
        <f t="shared" si="28"/>
        <v>3.0</v>
      </c>
      <c r="DW36" s="19">
        <v>1.5</v>
      </c>
      <c r="DX36" s="68">
        <v>1.5</v>
      </c>
      <c r="DY36" s="21">
        <f t="shared" si="95"/>
        <v>7.2</v>
      </c>
      <c r="DZ36" s="21" t="str">
        <f t="shared" si="29"/>
        <v>7.2</v>
      </c>
      <c r="EA36" s="13" t="str">
        <f t="shared" si="30"/>
        <v>B</v>
      </c>
      <c r="EB36" s="18">
        <f t="shared" si="31"/>
        <v>3</v>
      </c>
      <c r="EC36" s="18" t="str">
        <f t="shared" si="32"/>
        <v>3.0</v>
      </c>
      <c r="ED36" s="19">
        <v>3</v>
      </c>
      <c r="EE36" s="152">
        <v>3</v>
      </c>
      <c r="EF36" s="20">
        <v>6.5</v>
      </c>
      <c r="EG36" s="20">
        <v>6</v>
      </c>
      <c r="EH36" s="27"/>
      <c r="EI36" s="82"/>
      <c r="EJ36" s="82">
        <f t="shared" si="96"/>
        <v>6</v>
      </c>
      <c r="EK36" s="21">
        <f t="shared" si="33"/>
        <v>6.2</v>
      </c>
      <c r="EL36" s="21" t="str">
        <f t="shared" si="34"/>
        <v>6.2</v>
      </c>
      <c r="EM36" s="13" t="str">
        <f t="shared" si="35"/>
        <v>C</v>
      </c>
      <c r="EN36" s="18">
        <f t="shared" si="36"/>
        <v>2</v>
      </c>
      <c r="EO36" s="15" t="str">
        <f t="shared" si="37"/>
        <v>2.0</v>
      </c>
      <c r="EP36" s="19">
        <v>3</v>
      </c>
      <c r="EQ36" s="68">
        <v>3</v>
      </c>
      <c r="ER36" s="28">
        <v>5.4</v>
      </c>
      <c r="ES36" s="26">
        <v>3</v>
      </c>
      <c r="ET36" s="27">
        <v>5</v>
      </c>
      <c r="EU36" s="27"/>
      <c r="EV36" s="27">
        <f t="shared" si="97"/>
        <v>5</v>
      </c>
      <c r="EW36" s="21">
        <f t="shared" si="98"/>
        <v>5.2</v>
      </c>
      <c r="EX36" s="21" t="str">
        <f t="shared" si="99"/>
        <v>5.2</v>
      </c>
      <c r="EY36" s="13" t="str">
        <f t="shared" si="100"/>
        <v>D+</v>
      </c>
      <c r="EZ36" s="18">
        <f t="shared" si="101"/>
        <v>1.5</v>
      </c>
      <c r="FA36" s="15" t="str">
        <f t="shared" si="102"/>
        <v>1.5</v>
      </c>
      <c r="FB36" s="19">
        <v>3</v>
      </c>
      <c r="FC36" s="68">
        <v>3</v>
      </c>
      <c r="FD36" s="100">
        <v>6.3</v>
      </c>
      <c r="FE36" s="101">
        <v>4</v>
      </c>
      <c r="FF36" s="102">
        <v>3</v>
      </c>
      <c r="FG36" s="102"/>
      <c r="FH36" s="102">
        <f t="shared" si="103"/>
        <v>4</v>
      </c>
      <c r="FI36" s="21">
        <f t="shared" si="104"/>
        <v>4.9000000000000004</v>
      </c>
      <c r="FJ36" s="21" t="str">
        <f t="shared" si="105"/>
        <v>4.9</v>
      </c>
      <c r="FK36" s="13" t="str">
        <f t="shared" si="106"/>
        <v>D</v>
      </c>
      <c r="FL36" s="18">
        <f t="shared" si="107"/>
        <v>1</v>
      </c>
      <c r="FM36" s="15" t="str">
        <f t="shared" si="108"/>
        <v>1.0</v>
      </c>
      <c r="FN36" s="19">
        <v>2</v>
      </c>
      <c r="FO36" s="68">
        <v>2</v>
      </c>
      <c r="FP36" s="95">
        <v>5.9</v>
      </c>
      <c r="FQ36" s="96"/>
      <c r="FR36" s="97"/>
      <c r="FS36" s="97"/>
      <c r="FT36" s="97">
        <f t="shared" si="109"/>
        <v>0</v>
      </c>
      <c r="FU36" s="21">
        <f t="shared" si="110"/>
        <v>2.4</v>
      </c>
      <c r="FV36" s="21" t="str">
        <f t="shared" si="111"/>
        <v>2.4</v>
      </c>
      <c r="FW36" s="13" t="str">
        <f t="shared" si="112"/>
        <v>F</v>
      </c>
      <c r="FX36" s="18">
        <f t="shared" si="113"/>
        <v>0</v>
      </c>
      <c r="FY36" s="15" t="str">
        <f t="shared" si="114"/>
        <v>0.0</v>
      </c>
      <c r="FZ36" s="19">
        <v>3</v>
      </c>
      <c r="GA36" s="68">
        <v>3</v>
      </c>
      <c r="GB36" s="42">
        <v>1.2</v>
      </c>
      <c r="GC36" s="99"/>
      <c r="GD36" s="30"/>
      <c r="GE36" s="30"/>
      <c r="GF36" s="30">
        <f t="shared" si="115"/>
        <v>0</v>
      </c>
      <c r="GG36" s="21">
        <f t="shared" si="116"/>
        <v>0.5</v>
      </c>
      <c r="GH36" s="21" t="str">
        <f t="shared" si="131"/>
        <v>0.5</v>
      </c>
      <c r="GI36" s="13" t="str">
        <f t="shared" si="117"/>
        <v>F</v>
      </c>
      <c r="GJ36" s="18">
        <f t="shared" si="118"/>
        <v>0</v>
      </c>
      <c r="GK36" s="15" t="str">
        <f t="shared" si="119"/>
        <v>0.0</v>
      </c>
      <c r="GL36" s="19">
        <v>2</v>
      </c>
      <c r="GM36" s="68">
        <v>2</v>
      </c>
      <c r="GN36" s="28">
        <v>8</v>
      </c>
      <c r="GO36" s="26">
        <v>9</v>
      </c>
      <c r="GP36" s="27"/>
      <c r="GQ36" s="27"/>
      <c r="GR36" s="27">
        <f t="shared" si="120"/>
        <v>9</v>
      </c>
      <c r="GS36" s="21">
        <f t="shared" si="121"/>
        <v>8.6</v>
      </c>
      <c r="GT36" s="21" t="str">
        <f t="shared" si="122"/>
        <v>8.6</v>
      </c>
      <c r="GU36" s="13" t="str">
        <f t="shared" si="123"/>
        <v>A</v>
      </c>
      <c r="GV36" s="18">
        <f t="shared" si="124"/>
        <v>4</v>
      </c>
      <c r="GW36" s="15" t="str">
        <f t="shared" si="125"/>
        <v>4.0</v>
      </c>
      <c r="GX36" s="19">
        <v>2</v>
      </c>
      <c r="GY36" s="68">
        <v>2</v>
      </c>
      <c r="GZ36" s="69">
        <f t="shared" si="126"/>
        <v>18</v>
      </c>
      <c r="HA36" s="22">
        <f t="shared" si="127"/>
        <v>5.0555555555555554</v>
      </c>
      <c r="HB36" s="24" t="str">
        <f t="shared" si="128"/>
        <v>5.06</v>
      </c>
      <c r="HC36" s="22">
        <f t="shared" si="129"/>
        <v>1.6388888888888888</v>
      </c>
      <c r="HD36" s="24" t="str">
        <f t="shared" si="130"/>
        <v>1.64</v>
      </c>
    </row>
    <row r="37" spans="1:212" s="4" customFormat="1" ht="28.5">
      <c r="A37" s="2">
        <v>36</v>
      </c>
      <c r="B37" s="5" t="s">
        <v>454</v>
      </c>
      <c r="C37" s="6" t="s">
        <v>534</v>
      </c>
      <c r="D37" s="7" t="s">
        <v>60</v>
      </c>
      <c r="E37" s="8" t="s">
        <v>87</v>
      </c>
      <c r="F37" s="44"/>
      <c r="G37" s="3" t="s">
        <v>302</v>
      </c>
      <c r="H37" s="36" t="s">
        <v>89</v>
      </c>
      <c r="I37" s="3" t="s">
        <v>200</v>
      </c>
      <c r="J37" s="139">
        <v>6.9</v>
      </c>
      <c r="K37" s="21" t="str">
        <f t="shared" si="137"/>
        <v>6.9</v>
      </c>
      <c r="L37" s="13" t="str">
        <f t="shared" si="138"/>
        <v>C+</v>
      </c>
      <c r="M37" s="14">
        <f t="shared" si="139"/>
        <v>2.5</v>
      </c>
      <c r="N37" s="15" t="str">
        <f t="shared" si="140"/>
        <v>2.5</v>
      </c>
      <c r="O37" s="19">
        <v>2</v>
      </c>
      <c r="P37" s="12">
        <v>5</v>
      </c>
      <c r="Q37" s="21" t="str">
        <f t="shared" si="141"/>
        <v>5.0</v>
      </c>
      <c r="R37" s="13" t="str">
        <f t="shared" si="142"/>
        <v>D+</v>
      </c>
      <c r="S37" s="14">
        <f t="shared" si="143"/>
        <v>1.5</v>
      </c>
      <c r="T37" s="15" t="str">
        <f t="shared" si="144"/>
        <v>1.5</v>
      </c>
      <c r="U37" s="19">
        <v>3</v>
      </c>
      <c r="V37" s="28">
        <v>7.3</v>
      </c>
      <c r="W37" s="26">
        <v>5</v>
      </c>
      <c r="X37" s="27"/>
      <c r="Y37" s="82"/>
      <c r="Z37" s="82">
        <f t="shared" si="61"/>
        <v>5</v>
      </c>
      <c r="AA37" s="21">
        <f t="shared" si="62"/>
        <v>5.9</v>
      </c>
      <c r="AB37" s="21" t="str">
        <f t="shared" si="145"/>
        <v>5.9</v>
      </c>
      <c r="AC37" s="13" t="str">
        <f t="shared" si="146"/>
        <v>C</v>
      </c>
      <c r="AD37" s="18">
        <f t="shared" si="147"/>
        <v>2</v>
      </c>
      <c r="AE37" s="15" t="str">
        <f t="shared" si="148"/>
        <v>2.0</v>
      </c>
      <c r="AF37" s="19">
        <v>4</v>
      </c>
      <c r="AG37" s="68">
        <v>4</v>
      </c>
      <c r="AH37" s="28">
        <v>7</v>
      </c>
      <c r="AI37" s="26">
        <v>9</v>
      </c>
      <c r="AJ37" s="27"/>
      <c r="AK37" s="82"/>
      <c r="AL37" s="82">
        <f t="shared" si="65"/>
        <v>9</v>
      </c>
      <c r="AM37" s="21">
        <f t="shared" si="66"/>
        <v>8.1999999999999993</v>
      </c>
      <c r="AN37" s="21" t="str">
        <f t="shared" si="67"/>
        <v>8.2</v>
      </c>
      <c r="AO37" s="13" t="str">
        <f t="shared" si="6"/>
        <v>B+</v>
      </c>
      <c r="AP37" s="18">
        <f t="shared" si="7"/>
        <v>3.5</v>
      </c>
      <c r="AQ37" s="15" t="str">
        <f t="shared" si="68"/>
        <v>3.5</v>
      </c>
      <c r="AR37" s="19">
        <v>2</v>
      </c>
      <c r="AS37" s="68">
        <v>2</v>
      </c>
      <c r="AT37" s="28">
        <v>6.2</v>
      </c>
      <c r="AU37" s="26">
        <v>3</v>
      </c>
      <c r="AV37" s="27">
        <v>4</v>
      </c>
      <c r="AW37" s="27">
        <v>6</v>
      </c>
      <c r="AX37" s="27">
        <f t="shared" si="69"/>
        <v>6</v>
      </c>
      <c r="AY37" s="21">
        <f t="shared" si="70"/>
        <v>6.1</v>
      </c>
      <c r="AZ37" s="21" t="str">
        <f t="shared" si="71"/>
        <v>6.1</v>
      </c>
      <c r="BA37" s="13" t="str">
        <f t="shared" si="8"/>
        <v>C</v>
      </c>
      <c r="BB37" s="18">
        <f t="shared" si="9"/>
        <v>2</v>
      </c>
      <c r="BC37" s="15" t="str">
        <f t="shared" si="72"/>
        <v>2.0</v>
      </c>
      <c r="BD37" s="19">
        <v>3</v>
      </c>
      <c r="BE37" s="68">
        <v>3</v>
      </c>
      <c r="BF37" s="28">
        <v>6.12</v>
      </c>
      <c r="BG37" s="26">
        <v>5</v>
      </c>
      <c r="BH37" s="27"/>
      <c r="BI37" s="82"/>
      <c r="BJ37" s="82">
        <f t="shared" si="73"/>
        <v>5</v>
      </c>
      <c r="BK37" s="21">
        <f t="shared" si="74"/>
        <v>5.4</v>
      </c>
      <c r="BL37" s="21" t="str">
        <f t="shared" si="75"/>
        <v>5.4</v>
      </c>
      <c r="BM37" s="13" t="str">
        <f t="shared" si="10"/>
        <v>D+</v>
      </c>
      <c r="BN37" s="18">
        <f t="shared" si="11"/>
        <v>1.5</v>
      </c>
      <c r="BO37" s="15" t="str">
        <f t="shared" si="76"/>
        <v>1.5</v>
      </c>
      <c r="BP37" s="19">
        <v>2</v>
      </c>
      <c r="BQ37" s="68">
        <v>2</v>
      </c>
      <c r="BR37" s="100">
        <v>5.3</v>
      </c>
      <c r="BS37" s="101">
        <v>3</v>
      </c>
      <c r="BT37" s="102">
        <v>5</v>
      </c>
      <c r="BU37" s="102"/>
      <c r="BV37" s="27">
        <f t="shared" si="77"/>
        <v>5</v>
      </c>
      <c r="BW37" s="21">
        <f t="shared" si="78"/>
        <v>5.0999999999999996</v>
      </c>
      <c r="BX37" s="21" t="str">
        <f t="shared" si="79"/>
        <v>5.1</v>
      </c>
      <c r="BY37" s="13" t="str">
        <f t="shared" si="12"/>
        <v>D+</v>
      </c>
      <c r="BZ37" s="18">
        <f t="shared" si="13"/>
        <v>1.5</v>
      </c>
      <c r="CA37" s="15" t="str">
        <f t="shared" si="80"/>
        <v>1.5</v>
      </c>
      <c r="CB37" s="19">
        <v>3</v>
      </c>
      <c r="CC37" s="68">
        <v>3</v>
      </c>
      <c r="CD37" s="28">
        <v>7.3</v>
      </c>
      <c r="CE37" s="26">
        <v>6</v>
      </c>
      <c r="CF37" s="27"/>
      <c r="CG37" s="82"/>
      <c r="CH37" s="82">
        <f t="shared" si="81"/>
        <v>6</v>
      </c>
      <c r="CI37" s="21">
        <f t="shared" si="82"/>
        <v>6.5</v>
      </c>
      <c r="CJ37" s="21" t="str">
        <f t="shared" si="83"/>
        <v>6.5</v>
      </c>
      <c r="CK37" s="13" t="str">
        <f t="shared" si="14"/>
        <v>C+</v>
      </c>
      <c r="CL37" s="18">
        <f t="shared" si="15"/>
        <v>2.5</v>
      </c>
      <c r="CM37" s="15" t="str">
        <f t="shared" si="84"/>
        <v>2.5</v>
      </c>
      <c r="CN37" s="19">
        <v>3</v>
      </c>
      <c r="CO37" s="68">
        <v>3</v>
      </c>
      <c r="CP37" s="69">
        <f t="shared" si="85"/>
        <v>17</v>
      </c>
      <c r="CQ37" s="22">
        <f t="shared" si="16"/>
        <v>6.1117647058823525</v>
      </c>
      <c r="CR37" s="24" t="str">
        <f t="shared" si="86"/>
        <v>6.11</v>
      </c>
      <c r="CS37" s="22">
        <f t="shared" si="17"/>
        <v>2.1176470588235294</v>
      </c>
      <c r="CT37" s="24" t="str">
        <f t="shared" si="87"/>
        <v>2.12</v>
      </c>
      <c r="CU37" s="77" t="str">
        <f t="shared" si="88"/>
        <v>Lên lớp</v>
      </c>
      <c r="CV37" s="77">
        <f t="shared" si="18"/>
        <v>17</v>
      </c>
      <c r="CW37" s="22">
        <f t="shared" si="89"/>
        <v>6.1117647058823525</v>
      </c>
      <c r="CX37" s="77" t="str">
        <f t="shared" si="90"/>
        <v>6.11</v>
      </c>
      <c r="CY37" s="22">
        <f t="shared" si="91"/>
        <v>2.1176470588235294</v>
      </c>
      <c r="CZ37" s="77" t="str">
        <f t="shared" si="92"/>
        <v>2.12</v>
      </c>
      <c r="DA37" s="28">
        <v>6.2</v>
      </c>
      <c r="DB37" s="26">
        <v>6</v>
      </c>
      <c r="DC37" s="27"/>
      <c r="DD37" s="82"/>
      <c r="DE37" s="82">
        <f t="shared" si="93"/>
        <v>6</v>
      </c>
      <c r="DF37" s="21">
        <f t="shared" si="19"/>
        <v>6.1</v>
      </c>
      <c r="DG37" s="21" t="str">
        <f t="shared" si="20"/>
        <v>6.1</v>
      </c>
      <c r="DH37" s="13" t="str">
        <f t="shared" si="21"/>
        <v>C</v>
      </c>
      <c r="DI37" s="18">
        <f t="shared" si="22"/>
        <v>2</v>
      </c>
      <c r="DJ37" s="15" t="str">
        <f t="shared" si="23"/>
        <v>2.0</v>
      </c>
      <c r="DK37" s="19">
        <v>1.5</v>
      </c>
      <c r="DL37" s="68">
        <v>1.5</v>
      </c>
      <c r="DM37" s="28">
        <v>6</v>
      </c>
      <c r="DN37" s="26">
        <v>9</v>
      </c>
      <c r="DO37" s="27"/>
      <c r="DP37" s="82"/>
      <c r="DQ37" s="82">
        <f t="shared" si="94"/>
        <v>9</v>
      </c>
      <c r="DR37" s="21">
        <f t="shared" si="24"/>
        <v>7.8</v>
      </c>
      <c r="DS37" s="21" t="str">
        <f t="shared" si="25"/>
        <v>7.8</v>
      </c>
      <c r="DT37" s="13" t="str">
        <f t="shared" si="26"/>
        <v>B</v>
      </c>
      <c r="DU37" s="18">
        <f t="shared" si="27"/>
        <v>3</v>
      </c>
      <c r="DV37" s="15" t="str">
        <f t="shared" si="28"/>
        <v>3.0</v>
      </c>
      <c r="DW37" s="19">
        <v>1.5</v>
      </c>
      <c r="DX37" s="68">
        <v>1.5</v>
      </c>
      <c r="DY37" s="21">
        <f t="shared" si="95"/>
        <v>6.9499999999999993</v>
      </c>
      <c r="DZ37" s="21" t="str">
        <f t="shared" si="29"/>
        <v>7.0</v>
      </c>
      <c r="EA37" s="13" t="str">
        <f t="shared" si="30"/>
        <v>C+</v>
      </c>
      <c r="EB37" s="18">
        <f t="shared" si="31"/>
        <v>2.5</v>
      </c>
      <c r="EC37" s="18" t="str">
        <f t="shared" si="32"/>
        <v>2.5</v>
      </c>
      <c r="ED37" s="19">
        <v>3</v>
      </c>
      <c r="EE37" s="152">
        <v>3</v>
      </c>
      <c r="EF37" s="28">
        <v>6.2</v>
      </c>
      <c r="EG37" s="28">
        <v>4.5</v>
      </c>
      <c r="EH37" s="27">
        <v>6</v>
      </c>
      <c r="EI37" s="27"/>
      <c r="EJ37" s="82">
        <f t="shared" si="96"/>
        <v>6</v>
      </c>
      <c r="EK37" s="21">
        <f t="shared" si="33"/>
        <v>6.1</v>
      </c>
      <c r="EL37" s="21" t="str">
        <f t="shared" si="34"/>
        <v>6.1</v>
      </c>
      <c r="EM37" s="13" t="str">
        <f t="shared" si="35"/>
        <v>C</v>
      </c>
      <c r="EN37" s="18">
        <f t="shared" si="36"/>
        <v>2</v>
      </c>
      <c r="EO37" s="15" t="str">
        <f t="shared" si="37"/>
        <v>2.0</v>
      </c>
      <c r="EP37" s="19">
        <v>3</v>
      </c>
      <c r="EQ37" s="68">
        <v>3</v>
      </c>
      <c r="ER37" s="70">
        <v>5.6</v>
      </c>
      <c r="ES37" s="16">
        <v>5</v>
      </c>
      <c r="ET37" s="17"/>
      <c r="EU37" s="82"/>
      <c r="EV37" s="82">
        <f t="shared" si="97"/>
        <v>5</v>
      </c>
      <c r="EW37" s="21">
        <f t="shared" si="98"/>
        <v>5.2</v>
      </c>
      <c r="EX37" s="21" t="str">
        <f t="shared" si="99"/>
        <v>5.2</v>
      </c>
      <c r="EY37" s="13" t="str">
        <f t="shared" si="100"/>
        <v>D+</v>
      </c>
      <c r="EZ37" s="18">
        <f t="shared" si="101"/>
        <v>1.5</v>
      </c>
      <c r="FA37" s="15" t="str">
        <f t="shared" si="102"/>
        <v>1.5</v>
      </c>
      <c r="FB37" s="19">
        <v>3</v>
      </c>
      <c r="FC37" s="68">
        <v>3</v>
      </c>
      <c r="FD37" s="28">
        <v>5.7</v>
      </c>
      <c r="FE37" s="26">
        <v>5</v>
      </c>
      <c r="FF37" s="27"/>
      <c r="FG37" s="27"/>
      <c r="FH37" s="27">
        <f t="shared" si="103"/>
        <v>5</v>
      </c>
      <c r="FI37" s="21">
        <f t="shared" si="104"/>
        <v>5.3</v>
      </c>
      <c r="FJ37" s="21" t="str">
        <f t="shared" si="105"/>
        <v>5.3</v>
      </c>
      <c r="FK37" s="13" t="str">
        <f t="shared" si="106"/>
        <v>D+</v>
      </c>
      <c r="FL37" s="18">
        <f t="shared" si="107"/>
        <v>1.5</v>
      </c>
      <c r="FM37" s="15" t="str">
        <f t="shared" si="108"/>
        <v>1.5</v>
      </c>
      <c r="FN37" s="19">
        <v>2</v>
      </c>
      <c r="FO37" s="68">
        <v>2</v>
      </c>
      <c r="FP37" s="95">
        <v>6.4</v>
      </c>
      <c r="FQ37" s="96">
        <v>1</v>
      </c>
      <c r="FR37" s="97"/>
      <c r="FS37" s="97"/>
      <c r="FT37" s="97">
        <f t="shared" si="109"/>
        <v>1</v>
      </c>
      <c r="FU37" s="21">
        <f t="shared" si="110"/>
        <v>3.2</v>
      </c>
      <c r="FV37" s="21" t="str">
        <f t="shared" si="111"/>
        <v>3.2</v>
      </c>
      <c r="FW37" s="13" t="str">
        <f t="shared" si="112"/>
        <v>F</v>
      </c>
      <c r="FX37" s="18">
        <f t="shared" si="113"/>
        <v>0</v>
      </c>
      <c r="FY37" s="15" t="str">
        <f t="shared" si="114"/>
        <v>0.0</v>
      </c>
      <c r="FZ37" s="19">
        <v>3</v>
      </c>
      <c r="GA37" s="68">
        <v>3</v>
      </c>
      <c r="GB37" s="28">
        <v>5.2</v>
      </c>
      <c r="GC37" s="26">
        <v>6</v>
      </c>
      <c r="GD37" s="27"/>
      <c r="GE37" s="82"/>
      <c r="GF37" s="82">
        <f t="shared" si="115"/>
        <v>6</v>
      </c>
      <c r="GG37" s="21">
        <f t="shared" si="116"/>
        <v>5.7</v>
      </c>
      <c r="GH37" s="21" t="str">
        <f t="shared" si="131"/>
        <v>5.7</v>
      </c>
      <c r="GI37" s="13" t="str">
        <f t="shared" si="117"/>
        <v>C</v>
      </c>
      <c r="GJ37" s="18">
        <f t="shared" si="118"/>
        <v>2</v>
      </c>
      <c r="GK37" s="15" t="str">
        <f t="shared" si="119"/>
        <v>2.0</v>
      </c>
      <c r="GL37" s="19">
        <v>2</v>
      </c>
      <c r="GM37" s="68">
        <v>2</v>
      </c>
      <c r="GN37" s="28">
        <v>7.7</v>
      </c>
      <c r="GO37" s="26">
        <v>8</v>
      </c>
      <c r="GP37" s="27"/>
      <c r="GQ37" s="27"/>
      <c r="GR37" s="27">
        <f t="shared" si="120"/>
        <v>8</v>
      </c>
      <c r="GS37" s="21">
        <f t="shared" si="121"/>
        <v>7.9</v>
      </c>
      <c r="GT37" s="21" t="str">
        <f t="shared" si="122"/>
        <v>7.9</v>
      </c>
      <c r="GU37" s="13" t="str">
        <f t="shared" si="123"/>
        <v>B</v>
      </c>
      <c r="GV37" s="18">
        <f t="shared" si="124"/>
        <v>3</v>
      </c>
      <c r="GW37" s="15" t="str">
        <f t="shared" si="125"/>
        <v>3.0</v>
      </c>
      <c r="GX37" s="19">
        <v>2</v>
      </c>
      <c r="GY37" s="68">
        <v>2</v>
      </c>
      <c r="GZ37" s="69">
        <f t="shared" si="126"/>
        <v>18</v>
      </c>
      <c r="HA37" s="22">
        <f t="shared" si="127"/>
        <v>5.6750000000000007</v>
      </c>
      <c r="HB37" s="24" t="str">
        <f t="shared" si="128"/>
        <v>5.68</v>
      </c>
      <c r="HC37" s="22">
        <f t="shared" si="129"/>
        <v>1.7222222222222223</v>
      </c>
      <c r="HD37" s="24" t="str">
        <f t="shared" si="130"/>
        <v>1.72</v>
      </c>
    </row>
    <row r="38" spans="1:212" s="4" customFormat="1" ht="28.5">
      <c r="A38" s="2">
        <v>37</v>
      </c>
      <c r="B38" s="5" t="s">
        <v>454</v>
      </c>
      <c r="C38" s="6" t="s">
        <v>535</v>
      </c>
      <c r="D38" s="7" t="s">
        <v>363</v>
      </c>
      <c r="E38" s="8" t="s">
        <v>84</v>
      </c>
      <c r="F38" s="44"/>
      <c r="G38" s="3" t="s">
        <v>286</v>
      </c>
      <c r="H38" s="36" t="s">
        <v>89</v>
      </c>
      <c r="I38" s="3" t="s">
        <v>199</v>
      </c>
      <c r="J38" s="139">
        <v>6.3</v>
      </c>
      <c r="K38" s="21" t="str">
        <f t="shared" si="137"/>
        <v>6.3</v>
      </c>
      <c r="L38" s="13" t="str">
        <f t="shared" si="138"/>
        <v>C</v>
      </c>
      <c r="M38" s="14">
        <f t="shared" si="139"/>
        <v>2</v>
      </c>
      <c r="N38" s="15" t="str">
        <f t="shared" si="140"/>
        <v>2.0</v>
      </c>
      <c r="O38" s="19">
        <v>2</v>
      </c>
      <c r="P38" s="12">
        <v>6</v>
      </c>
      <c r="Q38" s="21" t="str">
        <f t="shared" si="141"/>
        <v>6.0</v>
      </c>
      <c r="R38" s="13" t="str">
        <f t="shared" si="142"/>
        <v>C</v>
      </c>
      <c r="S38" s="14">
        <f t="shared" si="143"/>
        <v>2</v>
      </c>
      <c r="T38" s="15" t="str">
        <f t="shared" si="144"/>
        <v>2.0</v>
      </c>
      <c r="U38" s="19">
        <v>3</v>
      </c>
      <c r="V38" s="28">
        <v>8.1999999999999993</v>
      </c>
      <c r="W38" s="26">
        <v>8</v>
      </c>
      <c r="X38" s="27"/>
      <c r="Y38" s="82"/>
      <c r="Z38" s="82">
        <f t="shared" si="61"/>
        <v>8</v>
      </c>
      <c r="AA38" s="21">
        <f t="shared" si="62"/>
        <v>8.1</v>
      </c>
      <c r="AB38" s="21" t="str">
        <f t="shared" si="145"/>
        <v>8.1</v>
      </c>
      <c r="AC38" s="13" t="str">
        <f t="shared" si="146"/>
        <v>B+</v>
      </c>
      <c r="AD38" s="18">
        <f t="shared" si="147"/>
        <v>3.5</v>
      </c>
      <c r="AE38" s="15" t="str">
        <f t="shared" si="148"/>
        <v>3.5</v>
      </c>
      <c r="AF38" s="19">
        <v>4</v>
      </c>
      <c r="AG38" s="68">
        <v>4</v>
      </c>
      <c r="AH38" s="28">
        <v>7.3</v>
      </c>
      <c r="AI38" s="26">
        <v>6</v>
      </c>
      <c r="AJ38" s="27"/>
      <c r="AK38" s="82"/>
      <c r="AL38" s="82">
        <f t="shared" si="65"/>
        <v>6</v>
      </c>
      <c r="AM38" s="21">
        <f t="shared" si="66"/>
        <v>6.5</v>
      </c>
      <c r="AN38" s="21" t="str">
        <f t="shared" si="67"/>
        <v>6.5</v>
      </c>
      <c r="AO38" s="13" t="str">
        <f t="shared" si="6"/>
        <v>C+</v>
      </c>
      <c r="AP38" s="18">
        <f t="shared" si="7"/>
        <v>2.5</v>
      </c>
      <c r="AQ38" s="15" t="str">
        <f t="shared" si="68"/>
        <v>2.5</v>
      </c>
      <c r="AR38" s="19">
        <v>2</v>
      </c>
      <c r="AS38" s="68">
        <v>2</v>
      </c>
      <c r="AT38" s="28">
        <v>5</v>
      </c>
      <c r="AU38" s="26">
        <v>4</v>
      </c>
      <c r="AV38" s="27">
        <v>5</v>
      </c>
      <c r="AW38" s="27"/>
      <c r="AX38" s="27">
        <f t="shared" si="69"/>
        <v>5</v>
      </c>
      <c r="AY38" s="21">
        <f t="shared" si="70"/>
        <v>5</v>
      </c>
      <c r="AZ38" s="21" t="str">
        <f t="shared" si="71"/>
        <v>5.0</v>
      </c>
      <c r="BA38" s="13" t="str">
        <f t="shared" si="8"/>
        <v>D+</v>
      </c>
      <c r="BB38" s="18">
        <f t="shared" si="9"/>
        <v>1.5</v>
      </c>
      <c r="BC38" s="15" t="str">
        <f t="shared" si="72"/>
        <v>1.5</v>
      </c>
      <c r="BD38" s="19">
        <v>3</v>
      </c>
      <c r="BE38" s="68">
        <v>3</v>
      </c>
      <c r="BF38" s="28">
        <v>6</v>
      </c>
      <c r="BG38" s="26">
        <v>7</v>
      </c>
      <c r="BH38" s="27"/>
      <c r="BI38" s="82"/>
      <c r="BJ38" s="82">
        <f t="shared" si="73"/>
        <v>7</v>
      </c>
      <c r="BK38" s="21">
        <f t="shared" si="74"/>
        <v>6.6</v>
      </c>
      <c r="BL38" s="21" t="str">
        <f t="shared" si="75"/>
        <v>6.6</v>
      </c>
      <c r="BM38" s="13" t="str">
        <f t="shared" si="10"/>
        <v>C+</v>
      </c>
      <c r="BN38" s="18">
        <f t="shared" si="11"/>
        <v>2.5</v>
      </c>
      <c r="BO38" s="15" t="str">
        <f t="shared" si="76"/>
        <v>2.5</v>
      </c>
      <c r="BP38" s="19">
        <v>2</v>
      </c>
      <c r="BQ38" s="68">
        <v>2</v>
      </c>
      <c r="BR38" s="108">
        <v>5.9</v>
      </c>
      <c r="BS38" s="109"/>
      <c r="BT38" s="110">
        <v>6</v>
      </c>
      <c r="BU38" s="110"/>
      <c r="BV38" s="27">
        <f t="shared" si="77"/>
        <v>6</v>
      </c>
      <c r="BW38" s="21">
        <f t="shared" si="78"/>
        <v>6</v>
      </c>
      <c r="BX38" s="21" t="str">
        <f t="shared" si="79"/>
        <v>6.0</v>
      </c>
      <c r="BY38" s="13" t="str">
        <f t="shared" si="12"/>
        <v>C</v>
      </c>
      <c r="BZ38" s="18">
        <f t="shared" si="13"/>
        <v>2</v>
      </c>
      <c r="CA38" s="15" t="str">
        <f t="shared" si="80"/>
        <v>2.0</v>
      </c>
      <c r="CB38" s="19">
        <v>3</v>
      </c>
      <c r="CC38" s="68">
        <v>3</v>
      </c>
      <c r="CD38" s="28">
        <v>6.3</v>
      </c>
      <c r="CE38" s="26">
        <v>7</v>
      </c>
      <c r="CF38" s="27"/>
      <c r="CG38" s="82"/>
      <c r="CH38" s="82">
        <f t="shared" si="81"/>
        <v>7</v>
      </c>
      <c r="CI38" s="21">
        <f t="shared" si="82"/>
        <v>6.7</v>
      </c>
      <c r="CJ38" s="21" t="str">
        <f t="shared" si="83"/>
        <v>6.7</v>
      </c>
      <c r="CK38" s="13" t="str">
        <f t="shared" si="14"/>
        <v>C+</v>
      </c>
      <c r="CL38" s="18">
        <f t="shared" si="15"/>
        <v>2.5</v>
      </c>
      <c r="CM38" s="15" t="str">
        <f t="shared" si="84"/>
        <v>2.5</v>
      </c>
      <c r="CN38" s="19">
        <v>3</v>
      </c>
      <c r="CO38" s="68">
        <v>3</v>
      </c>
      <c r="CP38" s="69">
        <f t="shared" si="85"/>
        <v>17</v>
      </c>
      <c r="CQ38" s="22">
        <f t="shared" si="16"/>
        <v>6.5705882352941174</v>
      </c>
      <c r="CR38" s="24" t="str">
        <f t="shared" si="86"/>
        <v>6.57</v>
      </c>
      <c r="CS38" s="22">
        <f t="shared" si="17"/>
        <v>2.4705882352941178</v>
      </c>
      <c r="CT38" s="24" t="str">
        <f t="shared" si="87"/>
        <v>2.47</v>
      </c>
      <c r="CU38" s="77" t="str">
        <f t="shared" si="88"/>
        <v>Lên lớp</v>
      </c>
      <c r="CV38" s="77">
        <f t="shared" si="18"/>
        <v>17</v>
      </c>
      <c r="CW38" s="22">
        <f t="shared" si="89"/>
        <v>6.5705882352941174</v>
      </c>
      <c r="CX38" s="77" t="str">
        <f t="shared" si="90"/>
        <v>6.57</v>
      </c>
      <c r="CY38" s="22">
        <f t="shared" si="91"/>
        <v>2.4705882352941178</v>
      </c>
      <c r="CZ38" s="77" t="str">
        <f t="shared" si="92"/>
        <v>2.47</v>
      </c>
      <c r="DA38" s="28">
        <v>6.6</v>
      </c>
      <c r="DB38" s="26">
        <v>6</v>
      </c>
      <c r="DC38" s="27"/>
      <c r="DD38" s="82"/>
      <c r="DE38" s="82">
        <f t="shared" si="93"/>
        <v>6</v>
      </c>
      <c r="DF38" s="21">
        <f t="shared" si="19"/>
        <v>6.2</v>
      </c>
      <c r="DG38" s="21" t="str">
        <f t="shared" si="20"/>
        <v>6.2</v>
      </c>
      <c r="DH38" s="13" t="str">
        <f t="shared" si="21"/>
        <v>C</v>
      </c>
      <c r="DI38" s="18">
        <f t="shared" si="22"/>
        <v>2</v>
      </c>
      <c r="DJ38" s="15" t="str">
        <f t="shared" si="23"/>
        <v>2.0</v>
      </c>
      <c r="DK38" s="19">
        <v>1.5</v>
      </c>
      <c r="DL38" s="68">
        <v>1.5</v>
      </c>
      <c r="DM38" s="28">
        <v>6</v>
      </c>
      <c r="DN38" s="26">
        <v>7</v>
      </c>
      <c r="DO38" s="27"/>
      <c r="DP38" s="82"/>
      <c r="DQ38" s="82">
        <f t="shared" si="94"/>
        <v>7</v>
      </c>
      <c r="DR38" s="21">
        <f t="shared" si="24"/>
        <v>6.6</v>
      </c>
      <c r="DS38" s="21" t="str">
        <f t="shared" si="25"/>
        <v>6.6</v>
      </c>
      <c r="DT38" s="13" t="str">
        <f t="shared" si="26"/>
        <v>C+</v>
      </c>
      <c r="DU38" s="18">
        <f t="shared" si="27"/>
        <v>2.5</v>
      </c>
      <c r="DV38" s="15" t="str">
        <f t="shared" si="28"/>
        <v>2.5</v>
      </c>
      <c r="DW38" s="19">
        <v>1.5</v>
      </c>
      <c r="DX38" s="68">
        <v>1.5</v>
      </c>
      <c r="DY38" s="21">
        <f t="shared" si="95"/>
        <v>6.4</v>
      </c>
      <c r="DZ38" s="21" t="str">
        <f t="shared" si="29"/>
        <v>6.4</v>
      </c>
      <c r="EA38" s="13" t="str">
        <f t="shared" si="30"/>
        <v>C</v>
      </c>
      <c r="EB38" s="18">
        <f t="shared" si="31"/>
        <v>2</v>
      </c>
      <c r="EC38" s="18" t="str">
        <f t="shared" si="32"/>
        <v>2.0</v>
      </c>
      <c r="ED38" s="19">
        <v>3</v>
      </c>
      <c r="EE38" s="152">
        <v>3</v>
      </c>
      <c r="EF38" s="20">
        <v>6.8</v>
      </c>
      <c r="EG38" s="20">
        <v>7</v>
      </c>
      <c r="EH38" s="27"/>
      <c r="EI38" s="82"/>
      <c r="EJ38" s="82">
        <f t="shared" si="96"/>
        <v>7</v>
      </c>
      <c r="EK38" s="21">
        <f t="shared" si="33"/>
        <v>6.9</v>
      </c>
      <c r="EL38" s="21" t="str">
        <f t="shared" si="34"/>
        <v>6.9</v>
      </c>
      <c r="EM38" s="13" t="str">
        <f t="shared" si="35"/>
        <v>C+</v>
      </c>
      <c r="EN38" s="18">
        <f t="shared" si="36"/>
        <v>2.5</v>
      </c>
      <c r="EO38" s="15" t="str">
        <f t="shared" si="37"/>
        <v>2.5</v>
      </c>
      <c r="EP38" s="19">
        <v>3</v>
      </c>
      <c r="EQ38" s="68">
        <v>3</v>
      </c>
      <c r="ER38" s="70">
        <v>6.1</v>
      </c>
      <c r="ES38" s="16">
        <v>8</v>
      </c>
      <c r="ET38" s="17"/>
      <c r="EU38" s="82"/>
      <c r="EV38" s="82">
        <f t="shared" si="97"/>
        <v>8</v>
      </c>
      <c r="EW38" s="21">
        <f t="shared" si="98"/>
        <v>7.2</v>
      </c>
      <c r="EX38" s="21" t="str">
        <f t="shared" si="99"/>
        <v>7.2</v>
      </c>
      <c r="EY38" s="13" t="str">
        <f t="shared" si="100"/>
        <v>B</v>
      </c>
      <c r="EZ38" s="18">
        <f t="shared" si="101"/>
        <v>3</v>
      </c>
      <c r="FA38" s="15" t="str">
        <f t="shared" si="102"/>
        <v>3.0</v>
      </c>
      <c r="FB38" s="19">
        <v>3</v>
      </c>
      <c r="FC38" s="68">
        <v>3</v>
      </c>
      <c r="FD38" s="100">
        <v>5.7</v>
      </c>
      <c r="FE38" s="101">
        <v>2</v>
      </c>
      <c r="FF38" s="102">
        <v>3</v>
      </c>
      <c r="FG38" s="102"/>
      <c r="FH38" s="102">
        <f t="shared" si="103"/>
        <v>3</v>
      </c>
      <c r="FI38" s="21">
        <f t="shared" si="104"/>
        <v>4.0999999999999996</v>
      </c>
      <c r="FJ38" s="21" t="str">
        <f t="shared" si="105"/>
        <v>4.1</v>
      </c>
      <c r="FK38" s="13" t="str">
        <f t="shared" si="106"/>
        <v>D</v>
      </c>
      <c r="FL38" s="18">
        <f t="shared" si="107"/>
        <v>1</v>
      </c>
      <c r="FM38" s="15" t="str">
        <f t="shared" si="108"/>
        <v>1.0</v>
      </c>
      <c r="FN38" s="19">
        <v>2</v>
      </c>
      <c r="FO38" s="68">
        <v>2</v>
      </c>
      <c r="FP38" s="95">
        <v>6.3</v>
      </c>
      <c r="FQ38" s="96">
        <v>0</v>
      </c>
      <c r="FR38" s="97"/>
      <c r="FS38" s="97"/>
      <c r="FT38" s="97">
        <f t="shared" si="109"/>
        <v>0</v>
      </c>
      <c r="FU38" s="21">
        <f t="shared" si="110"/>
        <v>2.5</v>
      </c>
      <c r="FV38" s="21" t="str">
        <f t="shared" si="111"/>
        <v>2.5</v>
      </c>
      <c r="FW38" s="13" t="str">
        <f t="shared" si="112"/>
        <v>F</v>
      </c>
      <c r="FX38" s="18">
        <f t="shared" si="113"/>
        <v>0</v>
      </c>
      <c r="FY38" s="15" t="str">
        <f t="shared" si="114"/>
        <v>0.0</v>
      </c>
      <c r="FZ38" s="19">
        <v>3</v>
      </c>
      <c r="GA38" s="68">
        <v>3</v>
      </c>
      <c r="GB38" s="28">
        <v>5.4</v>
      </c>
      <c r="GC38" s="26">
        <v>6</v>
      </c>
      <c r="GD38" s="27"/>
      <c r="GE38" s="82"/>
      <c r="GF38" s="82">
        <f t="shared" si="115"/>
        <v>6</v>
      </c>
      <c r="GG38" s="21">
        <f t="shared" si="116"/>
        <v>5.8</v>
      </c>
      <c r="GH38" s="21" t="str">
        <f t="shared" si="131"/>
        <v>5.8</v>
      </c>
      <c r="GI38" s="13" t="str">
        <f t="shared" si="117"/>
        <v>C</v>
      </c>
      <c r="GJ38" s="18">
        <f t="shared" si="118"/>
        <v>2</v>
      </c>
      <c r="GK38" s="15" t="str">
        <f t="shared" si="119"/>
        <v>2.0</v>
      </c>
      <c r="GL38" s="19">
        <v>2</v>
      </c>
      <c r="GM38" s="68">
        <v>2</v>
      </c>
      <c r="GN38" s="28">
        <v>8.3000000000000007</v>
      </c>
      <c r="GO38" s="26">
        <v>8</v>
      </c>
      <c r="GP38" s="27"/>
      <c r="GQ38" s="27"/>
      <c r="GR38" s="27">
        <f t="shared" si="120"/>
        <v>8</v>
      </c>
      <c r="GS38" s="21">
        <f t="shared" si="121"/>
        <v>8.1</v>
      </c>
      <c r="GT38" s="21" t="str">
        <f t="shared" si="122"/>
        <v>8.1</v>
      </c>
      <c r="GU38" s="13" t="str">
        <f t="shared" si="123"/>
        <v>B+</v>
      </c>
      <c r="GV38" s="18">
        <f t="shared" si="124"/>
        <v>3.5</v>
      </c>
      <c r="GW38" s="15" t="str">
        <f t="shared" si="125"/>
        <v>3.5</v>
      </c>
      <c r="GX38" s="19">
        <v>2</v>
      </c>
      <c r="GY38" s="68">
        <v>2</v>
      </c>
      <c r="GZ38" s="69">
        <f t="shared" ref="GZ38:GZ39" si="149">FB38+EP38+FN38+FZ38+GL38+GX38+DW38+DK38</f>
        <v>18</v>
      </c>
      <c r="HA38" s="22">
        <f t="shared" ref="HA38:HA39" si="150">(EW38*FB38+EK38*EP38+FI38*FN38+FU38*FZ38+GG38*GL38+GS38*GX38+DW38*DR38+DK38*DF38)/GZ38</f>
        <v>5.8333333333333321</v>
      </c>
      <c r="HB38" s="24" t="str">
        <f t="shared" si="128"/>
        <v>5.83</v>
      </c>
      <c r="HC38" s="22">
        <f t="shared" ref="HC38:HC39" si="151">(EZ38*FB38+EN38*EP38+FL38*FN38+FX38*FZ38+GJ38*GL38+GV38*GX38+DW38*DU38+DK38*DI38)/GZ38</f>
        <v>2.0138888888888888</v>
      </c>
      <c r="HD38" s="24" t="str">
        <f t="shared" si="130"/>
        <v>2.01</v>
      </c>
    </row>
    <row r="39" spans="1:212" s="4" customFormat="1" ht="28.5">
      <c r="A39" s="2">
        <v>38</v>
      </c>
      <c r="B39" s="5" t="s">
        <v>454</v>
      </c>
      <c r="C39" s="6" t="s">
        <v>612</v>
      </c>
      <c r="D39" s="7" t="s">
        <v>613</v>
      </c>
      <c r="E39" s="8" t="s">
        <v>614</v>
      </c>
      <c r="F39" s="3" t="s">
        <v>953</v>
      </c>
      <c r="G39" s="10" t="s">
        <v>714</v>
      </c>
      <c r="H39" s="36" t="s">
        <v>89</v>
      </c>
      <c r="I39" s="36" t="s">
        <v>203</v>
      </c>
      <c r="J39" s="25">
        <v>6.4</v>
      </c>
      <c r="K39" s="21" t="str">
        <f>TEXT(J39,"0.0")</f>
        <v>6.4</v>
      </c>
      <c r="L39" s="13" t="str">
        <f>IF(J39&gt;=8.5,"A",IF(J39&gt;=8,"B+",IF(J39&gt;=7,"B",IF(J39&gt;=6.5,"C+",IF(J39&gt;=5.5,"C",IF(J39&gt;=5,"D+",IF(J39&gt;=4,"D","F")))))))</f>
        <v>C</v>
      </c>
      <c r="M39" s="14">
        <f>IF(L39="A",4,IF(L39="B+",3.5,IF(L39="B",3,IF(L39="C+",2.5,IF(L39="C",2,IF(L39="D+",1.5,IF(L39="D",1,0)))))))</f>
        <v>2</v>
      </c>
      <c r="N39" s="15" t="str">
        <f>TEXT(M39,"0.0")</f>
        <v>2.0</v>
      </c>
      <c r="O39" s="19">
        <v>2</v>
      </c>
      <c r="P39" s="12">
        <v>5</v>
      </c>
      <c r="Q39" s="21" t="str">
        <f>TEXT(P39,"0.0")</f>
        <v>5.0</v>
      </c>
      <c r="R39" s="13" t="str">
        <f>IF(P39&gt;=8.5,"A",IF(P39&gt;=8,"B+",IF(P39&gt;=7,"B",IF(P39&gt;=6.5,"C+",IF(P39&gt;=5.5,"C",IF(P39&gt;=5,"D+",IF(P39&gt;=4,"D","F")))))))</f>
        <v>D+</v>
      </c>
      <c r="S39" s="14">
        <f>IF(R39="A",4,IF(R39="B+",3.5,IF(R39="B",3,IF(R39="C+",2.5,IF(R39="C",2,IF(R39="D+",1.5,IF(R39="D",1,0)))))))</f>
        <v>1.5</v>
      </c>
      <c r="T39" s="15" t="str">
        <f>TEXT(S39,"0.0")</f>
        <v>1.5</v>
      </c>
      <c r="U39" s="19">
        <v>3</v>
      </c>
      <c r="V39" s="28">
        <v>7.3</v>
      </c>
      <c r="W39" s="26">
        <v>6</v>
      </c>
      <c r="X39" s="27"/>
      <c r="Y39" s="82"/>
      <c r="Z39" s="82">
        <f t="shared" si="61"/>
        <v>6</v>
      </c>
      <c r="AA39" s="21">
        <f>ROUND(MAX((V39*0.4+W39*0.6),(V39*0.4+X39*0.6),(V39*0.4+Y39*0.6)),1)</f>
        <v>6.5</v>
      </c>
      <c r="AB39" s="21" t="str">
        <f>TEXT(AA39,"0.0")</f>
        <v>6.5</v>
      </c>
      <c r="AC39" s="13" t="str">
        <f>IF(AA39&gt;=8.5,"A",IF(AA39&gt;=8,"B+",IF(AA39&gt;=7,"B",IF(AA39&gt;=6.5,"C+",IF(AA39&gt;=5.5,"C",IF(AA39&gt;=5,"D+",IF(AA39&gt;=4,"D","F")))))))</f>
        <v>C+</v>
      </c>
      <c r="AD39" s="18">
        <f>IF(AC39="A",4,IF(AC39="B+",3.5,IF(AC39="B",3,IF(AC39="C+",2.5,IF(AC39="C",2,IF(AC39="D+",1.5,IF(AC39="D",1,0)))))))</f>
        <v>2.5</v>
      </c>
      <c r="AE39" s="15" t="str">
        <f>TEXT(AD39,"0.0")</f>
        <v>2.5</v>
      </c>
      <c r="AF39" s="19">
        <v>4</v>
      </c>
      <c r="AG39" s="68">
        <v>4</v>
      </c>
      <c r="AH39" s="28">
        <v>7.3</v>
      </c>
      <c r="AI39" s="26">
        <v>8</v>
      </c>
      <c r="AJ39" s="27"/>
      <c r="AK39" s="82"/>
      <c r="AL39" s="82">
        <f t="shared" si="65"/>
        <v>8</v>
      </c>
      <c r="AM39" s="21">
        <f>ROUND(MAX((AH39*0.4+AI39*0.6),(AH39*0.4+AJ39*0.6),(AH39*0.4+AK39*0.6)),1)</f>
        <v>7.7</v>
      </c>
      <c r="AN39" s="21" t="str">
        <f>TEXT(AM39,"0.0")</f>
        <v>7.7</v>
      </c>
      <c r="AO39" s="13" t="str">
        <f>IF(AM39&gt;=8.5,"A",IF(AM39&gt;=8,"B+",IF(AM39&gt;=7,"B",IF(AM39&gt;=6.5,"C+",IF(AM39&gt;=5.5,"C",IF(AM39&gt;=5,"D+",IF(AM39&gt;=4,"D","F")))))))</f>
        <v>B</v>
      </c>
      <c r="AP39" s="18">
        <f>IF(AO39="A",4,IF(AO39="B+",3.5,IF(AO39="B",3,IF(AO39="C+",2.5,IF(AO39="C",2,IF(AO39="D+",1.5,IF(AO39="D",1,0)))))))</f>
        <v>3</v>
      </c>
      <c r="AQ39" s="15" t="str">
        <f>TEXT(AP39,"0.0")</f>
        <v>3.0</v>
      </c>
      <c r="AR39" s="19">
        <v>2</v>
      </c>
      <c r="AS39" s="68">
        <v>2</v>
      </c>
      <c r="AT39" s="28">
        <v>5.6</v>
      </c>
      <c r="AU39" s="26">
        <v>2</v>
      </c>
      <c r="AV39" s="27"/>
      <c r="AW39" s="27">
        <v>6</v>
      </c>
      <c r="AX39" s="27">
        <f t="shared" si="69"/>
        <v>6</v>
      </c>
      <c r="AY39" s="21">
        <f>ROUND(MAX((AT39*0.4+AU39*0.6),(AT39*0.4+AV39*0.6),(AT39*0.4+AW39*0.6)),1)</f>
        <v>5.8</v>
      </c>
      <c r="AZ39" s="21" t="str">
        <f>TEXT(AY39,"0.0")</f>
        <v>5.8</v>
      </c>
      <c r="BA39" s="13" t="str">
        <f>IF(AY39&gt;=8.5,"A",IF(AY39&gt;=8,"B+",IF(AY39&gt;=7,"B",IF(AY39&gt;=6.5,"C+",IF(AY39&gt;=5.5,"C",IF(AY39&gt;=5,"D+",IF(AY39&gt;=4,"D","F")))))))</f>
        <v>C</v>
      </c>
      <c r="BB39" s="18">
        <f>IF(BA39="A",4,IF(BA39="B+",3.5,IF(BA39="B",3,IF(BA39="C+",2.5,IF(BA39="C",2,IF(BA39="D+",1.5,IF(BA39="D",1,0)))))))</f>
        <v>2</v>
      </c>
      <c r="BC39" s="15" t="str">
        <f>TEXT(BB39,"0.0")</f>
        <v>2.0</v>
      </c>
      <c r="BD39" s="19">
        <v>3</v>
      </c>
      <c r="BE39" s="68">
        <v>3</v>
      </c>
      <c r="BF39" s="28">
        <v>6.9</v>
      </c>
      <c r="BG39" s="26">
        <v>5</v>
      </c>
      <c r="BH39" s="27"/>
      <c r="BI39" s="82"/>
      <c r="BJ39" s="82">
        <f t="shared" si="73"/>
        <v>5</v>
      </c>
      <c r="BK39" s="21">
        <f>ROUND(MAX((BF39*0.4+BG39*0.6),(BF39*0.4+BH39*0.6),(BF39*0.4+BI39*0.6)),1)</f>
        <v>5.8</v>
      </c>
      <c r="BL39" s="21" t="str">
        <f>TEXT(BK39,"0.0")</f>
        <v>5.8</v>
      </c>
      <c r="BM39" s="13" t="str">
        <f>IF(BK39&gt;=8.5,"A",IF(BK39&gt;=8,"B+",IF(BK39&gt;=7,"B",IF(BK39&gt;=6.5,"C+",IF(BK39&gt;=5.5,"C",IF(BK39&gt;=5,"D+",IF(BK39&gt;=4,"D","F")))))))</f>
        <v>C</v>
      </c>
      <c r="BN39" s="18">
        <f>IF(BM39="A",4,IF(BM39="B+",3.5,IF(BM39="B",3,IF(BM39="C+",2.5,IF(BM39="C",2,IF(BM39="D+",1.5,IF(BM39="D",1,0)))))))</f>
        <v>2</v>
      </c>
      <c r="BO39" s="15" t="str">
        <f>TEXT(BN39,"0.0")</f>
        <v>2.0</v>
      </c>
      <c r="BP39" s="19">
        <v>2</v>
      </c>
      <c r="BQ39" s="68">
        <v>2</v>
      </c>
      <c r="BR39" s="28">
        <v>5.9</v>
      </c>
      <c r="BS39" s="26">
        <v>5</v>
      </c>
      <c r="BT39" s="27"/>
      <c r="BU39" s="82"/>
      <c r="BV39" s="27">
        <f t="shared" si="77"/>
        <v>5</v>
      </c>
      <c r="BW39" s="21">
        <f>ROUND(MAX((BR39*0.4+BS39*0.6),(BR39*0.4+BT39*0.6),(BR39*0.4+BU39*0.6)),1)</f>
        <v>5.4</v>
      </c>
      <c r="BX39" s="21" t="str">
        <f>TEXT(BW39,"0.0")</f>
        <v>5.4</v>
      </c>
      <c r="BY39" s="13" t="str">
        <f>IF(BW39&gt;=8.5,"A",IF(BW39&gt;=8,"B+",IF(BW39&gt;=7,"B",IF(BW39&gt;=6.5,"C+",IF(BW39&gt;=5.5,"C",IF(BW39&gt;=5,"D+",IF(BW39&gt;=4,"D","F")))))))</f>
        <v>D+</v>
      </c>
      <c r="BZ39" s="18">
        <f>IF(BY39="A",4,IF(BY39="B+",3.5,IF(BY39="B",3,IF(BY39="C+",2.5,IF(BY39="C",2,IF(BY39="D+",1.5,IF(BY39="D",1,0)))))))</f>
        <v>1.5</v>
      </c>
      <c r="CA39" s="15" t="str">
        <f>TEXT(BZ39,"0.0")</f>
        <v>1.5</v>
      </c>
      <c r="CB39" s="19">
        <v>3</v>
      </c>
      <c r="CC39" s="68">
        <v>3</v>
      </c>
      <c r="CD39" s="39">
        <v>8.3000000000000007</v>
      </c>
      <c r="CE39" s="28">
        <v>5</v>
      </c>
      <c r="CF39" s="28"/>
      <c r="CG39" s="20"/>
      <c r="CH39" s="82">
        <f t="shared" si="81"/>
        <v>5</v>
      </c>
      <c r="CI39" s="21">
        <f>ROUND(MAX((CD39*0.4+CE39*0.6),(CD39*0.4+CF39*0.6),(CD39*0.4+CG39*0.6)),1)</f>
        <v>6.3</v>
      </c>
      <c r="CJ39" s="21" t="str">
        <f>TEXT(CI39,"0.0")</f>
        <v>6.3</v>
      </c>
      <c r="CK39" s="13" t="str">
        <f>IF(CI39&gt;=8.5,"A",IF(CI39&gt;=8,"B+",IF(CI39&gt;=7,"B",IF(CI39&gt;=6.5,"C+",IF(CI39&gt;=5.5,"C",IF(CI39&gt;=5,"D+",IF(CI39&gt;=4,"D","F")))))))</f>
        <v>C</v>
      </c>
      <c r="CL39" s="18">
        <f>IF(CK39="A",4,IF(CK39="B+",3.5,IF(CK39="B",3,IF(CK39="C+",2.5,IF(CK39="C",2,IF(CK39="D+",1.5,IF(CK39="D",1,0)))))))</f>
        <v>2</v>
      </c>
      <c r="CM39" s="15" t="str">
        <f>TEXT(CL39,"0.0")</f>
        <v>2.0</v>
      </c>
      <c r="CN39" s="19">
        <v>3</v>
      </c>
      <c r="CO39" s="68">
        <v>3</v>
      </c>
      <c r="CP39" s="69">
        <f>AR39+AF39+BD39+BP39+CB39+CN39</f>
        <v>17</v>
      </c>
      <c r="CQ39" s="22">
        <f>(AM39*AR39+AA39*AF39+AY39*BD39+BK39*BP39+BW39*CB39+CI39*CN39)/CP39</f>
        <v>6.2058823529411766</v>
      </c>
      <c r="CR39" s="24" t="str">
        <f>TEXT(CQ39,"0.00")</f>
        <v>6.21</v>
      </c>
      <c r="CS39" s="22">
        <f>(AP39*AR39+AD39*AF39+BB39*BD39+BN39*BP39+BZ39*CB39+CL39*CN39)/CP39</f>
        <v>2.1470588235294117</v>
      </c>
      <c r="CT39" s="24" t="str">
        <f>TEXT(CS39,"0.00")</f>
        <v>2.15</v>
      </c>
      <c r="CU39" s="77" t="str">
        <f>IF(OR(CV39&lt;CP39/2,CS39&lt;1.2),"Cảnh báo KQHT","Lên lớp")</f>
        <v>Lên lớp</v>
      </c>
      <c r="CV39" s="77">
        <f>CO39+CC39+BQ39+BE39+AG39+AS39</f>
        <v>17</v>
      </c>
      <c r="CW39" s="22">
        <f>(AM39*AS39+AA39*AG39+AY39*BE39+BK39*BQ39+BW39*CC39+CI39*CO39)/CV39</f>
        <v>6.2058823529411766</v>
      </c>
      <c r="CX39" s="77" t="str">
        <f>TEXT(CW39,"0.00")</f>
        <v>6.21</v>
      </c>
      <c r="CY39" s="22">
        <f>(AP39*AS39+AD39*AG39+BB39*BE39+BN39*BQ39+BZ39*CC39+CL39*CO39)/CV39</f>
        <v>2.1470588235294117</v>
      </c>
      <c r="CZ39" s="77" t="str">
        <f>TEXT(CY39,"0.00")</f>
        <v>2.15</v>
      </c>
      <c r="DA39" s="28">
        <v>6.8</v>
      </c>
      <c r="DB39" s="26">
        <v>4</v>
      </c>
      <c r="DC39" s="27">
        <v>5</v>
      </c>
      <c r="DD39" s="27"/>
      <c r="DE39" s="27">
        <f t="shared" si="93"/>
        <v>5</v>
      </c>
      <c r="DF39" s="21">
        <f t="shared" si="19"/>
        <v>5.7</v>
      </c>
      <c r="DG39" s="21" t="str">
        <f t="shared" si="20"/>
        <v>5.7</v>
      </c>
      <c r="DH39" s="13" t="str">
        <f t="shared" si="21"/>
        <v>C</v>
      </c>
      <c r="DI39" s="18">
        <f t="shared" si="22"/>
        <v>2</v>
      </c>
      <c r="DJ39" s="15" t="str">
        <f t="shared" si="23"/>
        <v>2.0</v>
      </c>
      <c r="DK39" s="19">
        <v>1.5</v>
      </c>
      <c r="DL39" s="68">
        <v>1.5</v>
      </c>
      <c r="DM39" s="28">
        <v>8</v>
      </c>
      <c r="DN39" s="26">
        <v>5</v>
      </c>
      <c r="DO39" s="27"/>
      <c r="DP39" s="82"/>
      <c r="DQ39" s="82">
        <f t="shared" si="94"/>
        <v>5</v>
      </c>
      <c r="DR39" s="21">
        <f t="shared" si="24"/>
        <v>6.2</v>
      </c>
      <c r="DS39" s="21" t="str">
        <f t="shared" si="25"/>
        <v>6.2</v>
      </c>
      <c r="DT39" s="13" t="str">
        <f t="shared" si="26"/>
        <v>C</v>
      </c>
      <c r="DU39" s="18">
        <f t="shared" si="27"/>
        <v>2</v>
      </c>
      <c r="DV39" s="15" t="str">
        <f t="shared" si="28"/>
        <v>2.0</v>
      </c>
      <c r="DW39" s="19">
        <v>1.5</v>
      </c>
      <c r="DX39" s="68">
        <v>1.5</v>
      </c>
      <c r="DY39" s="21">
        <f t="shared" si="95"/>
        <v>5.95</v>
      </c>
      <c r="DZ39" s="21" t="str">
        <f t="shared" si="29"/>
        <v>6.0</v>
      </c>
      <c r="EA39" s="13" t="str">
        <f t="shared" si="30"/>
        <v>C</v>
      </c>
      <c r="EB39" s="18">
        <f t="shared" si="31"/>
        <v>2</v>
      </c>
      <c r="EC39" s="18" t="str">
        <f t="shared" si="32"/>
        <v>2.0</v>
      </c>
      <c r="ED39" s="19">
        <v>3</v>
      </c>
      <c r="EE39" s="152">
        <v>3</v>
      </c>
      <c r="EF39" s="28">
        <v>6</v>
      </c>
      <c r="EG39" s="28">
        <v>4</v>
      </c>
      <c r="EH39" s="28">
        <v>5.5</v>
      </c>
      <c r="EI39" s="27"/>
      <c r="EJ39" s="82">
        <f t="shared" si="96"/>
        <v>5.5</v>
      </c>
      <c r="EK39" s="21">
        <f t="shared" si="33"/>
        <v>5.7</v>
      </c>
      <c r="EL39" s="21" t="str">
        <f t="shared" si="34"/>
        <v>5.7</v>
      </c>
      <c r="EM39" s="13" t="str">
        <f t="shared" si="35"/>
        <v>C</v>
      </c>
      <c r="EN39" s="18">
        <f t="shared" si="36"/>
        <v>2</v>
      </c>
      <c r="EO39" s="15" t="str">
        <f t="shared" si="37"/>
        <v>2.0</v>
      </c>
      <c r="EP39" s="19">
        <v>3</v>
      </c>
      <c r="EQ39" s="68">
        <v>3</v>
      </c>
      <c r="ER39" s="28">
        <v>5.7</v>
      </c>
      <c r="ES39" s="26">
        <v>3</v>
      </c>
      <c r="ET39" s="27">
        <v>5</v>
      </c>
      <c r="EU39" s="27"/>
      <c r="EV39" s="27">
        <f t="shared" si="97"/>
        <v>5</v>
      </c>
      <c r="EW39" s="21">
        <f t="shared" si="98"/>
        <v>5.3</v>
      </c>
      <c r="EX39" s="21" t="str">
        <f t="shared" si="99"/>
        <v>5.3</v>
      </c>
      <c r="EY39" s="13" t="str">
        <f t="shared" si="100"/>
        <v>D+</v>
      </c>
      <c r="EZ39" s="18">
        <f t="shared" si="101"/>
        <v>1.5</v>
      </c>
      <c r="FA39" s="15" t="str">
        <f t="shared" si="102"/>
        <v>1.5</v>
      </c>
      <c r="FB39" s="19">
        <v>3</v>
      </c>
      <c r="FC39" s="68">
        <v>3</v>
      </c>
      <c r="FD39" s="100">
        <v>7</v>
      </c>
      <c r="FE39" s="101">
        <v>4</v>
      </c>
      <c r="FF39" s="102">
        <v>4</v>
      </c>
      <c r="FG39" s="102"/>
      <c r="FH39" s="102">
        <f t="shared" si="103"/>
        <v>4</v>
      </c>
      <c r="FI39" s="21">
        <f t="shared" si="104"/>
        <v>5.2</v>
      </c>
      <c r="FJ39" s="21" t="str">
        <f t="shared" si="105"/>
        <v>5.2</v>
      </c>
      <c r="FK39" s="13" t="str">
        <f t="shared" si="106"/>
        <v>D+</v>
      </c>
      <c r="FL39" s="18">
        <f t="shared" si="107"/>
        <v>1.5</v>
      </c>
      <c r="FM39" s="15" t="str">
        <f t="shared" si="108"/>
        <v>1.5</v>
      </c>
      <c r="FN39" s="19">
        <v>2</v>
      </c>
      <c r="FO39" s="68">
        <v>2</v>
      </c>
      <c r="FP39" s="95">
        <v>6.1</v>
      </c>
      <c r="FQ39" s="96">
        <v>1</v>
      </c>
      <c r="FR39" s="97"/>
      <c r="FS39" s="97"/>
      <c r="FT39" s="97">
        <f t="shared" si="109"/>
        <v>1</v>
      </c>
      <c r="FU39" s="21">
        <f t="shared" si="110"/>
        <v>3</v>
      </c>
      <c r="FV39" s="21" t="str">
        <f t="shared" si="111"/>
        <v>3.0</v>
      </c>
      <c r="FW39" s="13" t="str">
        <f t="shared" si="112"/>
        <v>F</v>
      </c>
      <c r="FX39" s="18">
        <f t="shared" si="113"/>
        <v>0</v>
      </c>
      <c r="FY39" s="15" t="str">
        <f t="shared" si="114"/>
        <v>0.0</v>
      </c>
      <c r="FZ39" s="19">
        <v>3</v>
      </c>
      <c r="GA39" s="68">
        <v>3</v>
      </c>
      <c r="GB39" s="95">
        <v>5</v>
      </c>
      <c r="GC39" s="96">
        <v>4</v>
      </c>
      <c r="GD39" s="97">
        <v>6</v>
      </c>
      <c r="GE39" s="97"/>
      <c r="GF39" s="97">
        <f t="shared" si="115"/>
        <v>6</v>
      </c>
      <c r="GG39" s="21">
        <f t="shared" si="116"/>
        <v>5.6</v>
      </c>
      <c r="GH39" s="21" t="str">
        <f t="shared" si="131"/>
        <v>5.6</v>
      </c>
      <c r="GI39" s="13" t="str">
        <f t="shared" si="117"/>
        <v>C</v>
      </c>
      <c r="GJ39" s="18">
        <f t="shared" si="118"/>
        <v>2</v>
      </c>
      <c r="GK39" s="15" t="str">
        <f t="shared" si="119"/>
        <v>2.0</v>
      </c>
      <c r="GL39" s="19">
        <v>2</v>
      </c>
      <c r="GM39" s="68">
        <v>2</v>
      </c>
      <c r="GN39" s="28">
        <v>7.3</v>
      </c>
      <c r="GO39" s="26">
        <v>5</v>
      </c>
      <c r="GP39" s="27"/>
      <c r="GQ39" s="27"/>
      <c r="GR39" s="27">
        <f t="shared" si="120"/>
        <v>5</v>
      </c>
      <c r="GS39" s="21">
        <f t="shared" si="121"/>
        <v>5.9</v>
      </c>
      <c r="GT39" s="21" t="str">
        <f t="shared" si="122"/>
        <v>5.9</v>
      </c>
      <c r="GU39" s="13" t="str">
        <f t="shared" si="123"/>
        <v>C</v>
      </c>
      <c r="GV39" s="18">
        <f t="shared" si="124"/>
        <v>2</v>
      </c>
      <c r="GW39" s="15" t="str">
        <f t="shared" si="125"/>
        <v>2.0</v>
      </c>
      <c r="GX39" s="19">
        <v>2</v>
      </c>
      <c r="GY39" s="68">
        <v>2</v>
      </c>
      <c r="GZ39" s="69">
        <f t="shared" si="149"/>
        <v>18</v>
      </c>
      <c r="HA39" s="22">
        <f t="shared" si="150"/>
        <v>5.1805555555555545</v>
      </c>
      <c r="HB39" s="24" t="str">
        <f t="shared" si="128"/>
        <v>5.18</v>
      </c>
      <c r="HC39" s="22">
        <f t="shared" si="151"/>
        <v>1.5277777777777777</v>
      </c>
      <c r="HD39" s="24" t="str">
        <f t="shared" si="130"/>
        <v>1.53</v>
      </c>
    </row>
    <row r="40" spans="1:212" s="4" customFormat="1" ht="28.5">
      <c r="A40" s="2"/>
      <c r="B40" s="5"/>
      <c r="C40" s="6"/>
      <c r="D40" s="7"/>
      <c r="E40" s="8"/>
      <c r="F40" s="44"/>
      <c r="G40" s="3"/>
      <c r="H40" s="3"/>
      <c r="I40" s="11"/>
      <c r="J40" s="139"/>
      <c r="K40" s="21" t="str">
        <f t="shared" si="137"/>
        <v>0.0</v>
      </c>
      <c r="L40" s="13" t="str">
        <f t="shared" si="138"/>
        <v>F</v>
      </c>
      <c r="M40" s="14">
        <f t="shared" si="139"/>
        <v>0</v>
      </c>
      <c r="N40" s="15" t="str">
        <f t="shared" si="140"/>
        <v>0.0</v>
      </c>
      <c r="O40" s="19">
        <v>2</v>
      </c>
      <c r="P40" s="12"/>
      <c r="Q40" s="21" t="str">
        <f t="shared" si="141"/>
        <v>0.0</v>
      </c>
      <c r="R40" s="13" t="str">
        <f t="shared" si="142"/>
        <v>F</v>
      </c>
      <c r="S40" s="14">
        <f t="shared" si="143"/>
        <v>0</v>
      </c>
      <c r="T40" s="15" t="str">
        <f t="shared" si="144"/>
        <v>0.0</v>
      </c>
      <c r="U40" s="19">
        <v>3</v>
      </c>
      <c r="V40" s="28"/>
      <c r="W40" s="26"/>
      <c r="X40" s="27"/>
      <c r="Y40" s="82"/>
      <c r="Z40" s="82">
        <f t="shared" si="61"/>
        <v>0</v>
      </c>
      <c r="AA40" s="21">
        <f t="shared" si="62"/>
        <v>0</v>
      </c>
      <c r="AB40" s="21" t="str">
        <f t="shared" si="145"/>
        <v>0.0</v>
      </c>
      <c r="AC40" s="13" t="str">
        <f t="shared" si="146"/>
        <v>F</v>
      </c>
      <c r="AD40" s="18">
        <f t="shared" si="147"/>
        <v>0</v>
      </c>
      <c r="AE40" s="15" t="str">
        <f t="shared" si="148"/>
        <v>0.0</v>
      </c>
      <c r="AF40" s="19">
        <v>4</v>
      </c>
      <c r="AG40" s="68"/>
      <c r="AH40" s="28"/>
      <c r="AI40" s="26"/>
      <c r="AJ40" s="27"/>
      <c r="AK40" s="82"/>
      <c r="AL40" s="82">
        <f t="shared" si="65"/>
        <v>0</v>
      </c>
      <c r="AM40" s="21">
        <f t="shared" si="66"/>
        <v>0</v>
      </c>
      <c r="AN40" s="21" t="str">
        <f t="shared" si="67"/>
        <v>0.0</v>
      </c>
      <c r="AO40" s="13" t="str">
        <f t="shared" si="6"/>
        <v>F</v>
      </c>
      <c r="AP40" s="18">
        <f t="shared" si="7"/>
        <v>0</v>
      </c>
      <c r="AQ40" s="15" t="str">
        <f t="shared" si="68"/>
        <v>0.0</v>
      </c>
      <c r="AR40" s="19">
        <v>2</v>
      </c>
      <c r="AS40" s="68"/>
      <c r="AT40" s="28"/>
      <c r="AU40" s="26"/>
      <c r="AV40" s="27"/>
      <c r="AW40" s="82"/>
      <c r="AX40" s="27">
        <f t="shared" si="69"/>
        <v>0</v>
      </c>
      <c r="AY40" s="21">
        <f t="shared" si="70"/>
        <v>0</v>
      </c>
      <c r="AZ40" s="21" t="str">
        <f t="shared" si="71"/>
        <v>0.0</v>
      </c>
      <c r="BA40" s="13" t="str">
        <f t="shared" si="8"/>
        <v>F</v>
      </c>
      <c r="BB40" s="18">
        <f t="shared" si="9"/>
        <v>0</v>
      </c>
      <c r="BC40" s="15" t="str">
        <f t="shared" si="72"/>
        <v>0.0</v>
      </c>
      <c r="BD40" s="19">
        <v>3</v>
      </c>
      <c r="BE40" s="68"/>
      <c r="BF40" s="28"/>
      <c r="BG40" s="26"/>
      <c r="BH40" s="27"/>
      <c r="BI40" s="82"/>
      <c r="BJ40" s="82">
        <f t="shared" si="73"/>
        <v>0</v>
      </c>
      <c r="BK40" s="21">
        <f t="shared" si="74"/>
        <v>0</v>
      </c>
      <c r="BL40" s="21" t="str">
        <f t="shared" si="75"/>
        <v>0.0</v>
      </c>
      <c r="BM40" s="13" t="str">
        <f t="shared" si="10"/>
        <v>F</v>
      </c>
      <c r="BN40" s="18">
        <f t="shared" si="11"/>
        <v>0</v>
      </c>
      <c r="BO40" s="15" t="str">
        <f t="shared" si="76"/>
        <v>0.0</v>
      </c>
      <c r="BP40" s="19">
        <v>2</v>
      </c>
      <c r="BQ40" s="68"/>
      <c r="BR40" s="28"/>
      <c r="BS40" s="26"/>
      <c r="BT40" s="27"/>
      <c r="BU40" s="82"/>
      <c r="BV40" s="27">
        <f t="shared" si="77"/>
        <v>0</v>
      </c>
      <c r="BW40" s="21">
        <f t="shared" si="78"/>
        <v>0</v>
      </c>
      <c r="BX40" s="21" t="str">
        <f t="shared" si="79"/>
        <v>0.0</v>
      </c>
      <c r="BY40" s="13" t="str">
        <f t="shared" si="12"/>
        <v>F</v>
      </c>
      <c r="BZ40" s="18">
        <f t="shared" si="13"/>
        <v>0</v>
      </c>
      <c r="CA40" s="15" t="str">
        <f t="shared" si="80"/>
        <v>0.0</v>
      </c>
      <c r="CB40" s="19">
        <v>3</v>
      </c>
      <c r="CC40" s="68"/>
      <c r="CD40" s="28"/>
      <c r="CE40" s="26"/>
      <c r="CF40" s="27"/>
      <c r="CG40" s="82"/>
      <c r="CH40" s="82">
        <f t="shared" si="81"/>
        <v>0</v>
      </c>
      <c r="CI40" s="21">
        <f t="shared" si="82"/>
        <v>0</v>
      </c>
      <c r="CJ40" s="21" t="str">
        <f t="shared" si="83"/>
        <v>0.0</v>
      </c>
      <c r="CK40" s="13" t="str">
        <f t="shared" si="14"/>
        <v>F</v>
      </c>
      <c r="CL40" s="18">
        <f t="shared" si="15"/>
        <v>0</v>
      </c>
      <c r="CM40" s="15" t="str">
        <f t="shared" si="84"/>
        <v>0.0</v>
      </c>
      <c r="CN40" s="19">
        <v>3</v>
      </c>
      <c r="CO40" s="68"/>
      <c r="CP40" s="69">
        <f t="shared" si="85"/>
        <v>17</v>
      </c>
      <c r="CQ40" s="22">
        <f t="shared" si="16"/>
        <v>0</v>
      </c>
      <c r="CR40" s="24" t="str">
        <f t="shared" si="86"/>
        <v>0.00</v>
      </c>
      <c r="CS40" s="22">
        <f t="shared" si="17"/>
        <v>0</v>
      </c>
      <c r="CT40" s="24" t="str">
        <f t="shared" si="87"/>
        <v>0.00</v>
      </c>
      <c r="CU40" s="77" t="str">
        <f t="shared" si="88"/>
        <v>Cảnh báo KQHT</v>
      </c>
      <c r="CV40" s="77">
        <f t="shared" si="18"/>
        <v>0</v>
      </c>
      <c r="CW40" s="22" t="e">
        <f t="shared" si="89"/>
        <v>#DIV/0!</v>
      </c>
      <c r="CX40" s="77" t="e">
        <f t="shared" si="90"/>
        <v>#DIV/0!</v>
      </c>
      <c r="CY40" s="22" t="e">
        <f t="shared" si="91"/>
        <v>#DIV/0!</v>
      </c>
      <c r="CZ40" s="77" t="e">
        <f t="shared" si="92"/>
        <v>#DIV/0!</v>
      </c>
      <c r="DA40" s="28"/>
      <c r="DB40" s="26"/>
      <c r="DC40" s="27"/>
      <c r="DD40" s="82"/>
      <c r="DE40" s="82">
        <f t="shared" si="93"/>
        <v>0</v>
      </c>
      <c r="DF40" s="21">
        <f t="shared" si="19"/>
        <v>0</v>
      </c>
      <c r="DG40" s="21" t="str">
        <f t="shared" si="20"/>
        <v>0.0</v>
      </c>
      <c r="DH40" s="13" t="str">
        <f t="shared" si="21"/>
        <v>F</v>
      </c>
      <c r="DI40" s="18">
        <f t="shared" si="22"/>
        <v>0</v>
      </c>
      <c r="DJ40" s="15" t="str">
        <f t="shared" si="23"/>
        <v>0.0</v>
      </c>
      <c r="DK40" s="19">
        <v>1.5</v>
      </c>
      <c r="DL40" s="68">
        <v>1.5</v>
      </c>
      <c r="DM40" s="28"/>
      <c r="DN40" s="26"/>
      <c r="DO40" s="27"/>
      <c r="DP40" s="82"/>
      <c r="DQ40" s="82">
        <f t="shared" si="94"/>
        <v>0</v>
      </c>
      <c r="DR40" s="21">
        <f t="shared" si="24"/>
        <v>0</v>
      </c>
      <c r="DS40" s="21" t="str">
        <f t="shared" si="25"/>
        <v>0.0</v>
      </c>
      <c r="DT40" s="13" t="str">
        <f t="shared" si="26"/>
        <v>F</v>
      </c>
      <c r="DU40" s="18">
        <f t="shared" si="27"/>
        <v>0</v>
      </c>
      <c r="DV40" s="15" t="str">
        <f t="shared" si="28"/>
        <v>0.0</v>
      </c>
      <c r="DW40" s="19">
        <v>1.5</v>
      </c>
      <c r="DX40" s="68">
        <v>1.5</v>
      </c>
      <c r="DY40" s="21">
        <f t="shared" si="95"/>
        <v>0</v>
      </c>
      <c r="DZ40" s="21" t="str">
        <f t="shared" si="29"/>
        <v>0.0</v>
      </c>
      <c r="EA40" s="13" t="str">
        <f t="shared" si="30"/>
        <v>F</v>
      </c>
      <c r="EB40" s="18">
        <f t="shared" si="31"/>
        <v>0</v>
      </c>
      <c r="EC40" s="18" t="str">
        <f t="shared" si="32"/>
        <v>0.0</v>
      </c>
      <c r="ED40" s="19">
        <v>3</v>
      </c>
      <c r="EE40" s="152">
        <v>3</v>
      </c>
      <c r="EF40" s="20"/>
      <c r="EG40" s="20"/>
      <c r="EH40" s="28"/>
      <c r="EI40" s="82"/>
      <c r="EJ40" s="82">
        <f t="shared" si="96"/>
        <v>0</v>
      </c>
      <c r="EK40" s="21">
        <f t="shared" si="33"/>
        <v>0</v>
      </c>
      <c r="EL40" s="21" t="str">
        <f t="shared" si="34"/>
        <v>0.0</v>
      </c>
      <c r="EM40" s="13" t="str">
        <f t="shared" si="35"/>
        <v>F</v>
      </c>
      <c r="EN40" s="18">
        <f t="shared" si="36"/>
        <v>0</v>
      </c>
      <c r="EO40" s="15" t="str">
        <f t="shared" si="37"/>
        <v>0.0</v>
      </c>
      <c r="EP40" s="19">
        <v>3</v>
      </c>
      <c r="EQ40" s="68">
        <v>3</v>
      </c>
      <c r="ER40" s="70"/>
      <c r="ES40" s="16"/>
      <c r="ET40" s="17"/>
      <c r="EU40" s="82"/>
      <c r="EV40" s="82">
        <f t="shared" si="97"/>
        <v>0</v>
      </c>
      <c r="EW40" s="21">
        <f t="shared" si="98"/>
        <v>0</v>
      </c>
      <c r="EX40" s="21" t="str">
        <f t="shared" si="99"/>
        <v>0.0</v>
      </c>
      <c r="EY40" s="13" t="str">
        <f t="shared" si="100"/>
        <v>F</v>
      </c>
      <c r="EZ40" s="18">
        <f t="shared" si="101"/>
        <v>0</v>
      </c>
      <c r="FA40" s="15" t="str">
        <f t="shared" si="102"/>
        <v>0.0</v>
      </c>
      <c r="FB40" s="19">
        <v>3</v>
      </c>
      <c r="FC40" s="68">
        <v>3</v>
      </c>
      <c r="FD40" s="28"/>
      <c r="FE40" s="26"/>
      <c r="FF40" s="27"/>
      <c r="FG40" s="27"/>
      <c r="FH40" s="27">
        <f t="shared" si="103"/>
        <v>0</v>
      </c>
      <c r="FI40" s="21">
        <f t="shared" si="104"/>
        <v>0</v>
      </c>
      <c r="FJ40" s="21" t="str">
        <f t="shared" si="105"/>
        <v>0.0</v>
      </c>
      <c r="FK40" s="13" t="str">
        <f t="shared" si="106"/>
        <v>F</v>
      </c>
      <c r="FL40" s="18">
        <f t="shared" si="107"/>
        <v>0</v>
      </c>
      <c r="FM40" s="15" t="str">
        <f t="shared" si="108"/>
        <v>0.0</v>
      </c>
      <c r="FN40" s="19">
        <v>2</v>
      </c>
      <c r="FO40" s="68">
        <v>2</v>
      </c>
      <c r="FP40" s="28"/>
      <c r="FQ40" s="26"/>
      <c r="FR40" s="27"/>
      <c r="FS40" s="27"/>
      <c r="FT40" s="27">
        <f t="shared" si="109"/>
        <v>0</v>
      </c>
      <c r="FU40" s="21">
        <f t="shared" si="110"/>
        <v>0</v>
      </c>
      <c r="FV40" s="21" t="str">
        <f t="shared" si="111"/>
        <v>0.0</v>
      </c>
      <c r="FW40" s="13" t="str">
        <f t="shared" si="112"/>
        <v>F</v>
      </c>
      <c r="FX40" s="18">
        <f t="shared" si="113"/>
        <v>0</v>
      </c>
      <c r="FY40" s="15" t="str">
        <f t="shared" si="114"/>
        <v>0.0</v>
      </c>
      <c r="FZ40" s="19">
        <v>3</v>
      </c>
      <c r="GA40" s="68">
        <v>3</v>
      </c>
      <c r="GB40" s="28"/>
      <c r="GC40" s="26"/>
      <c r="GD40" s="27"/>
      <c r="GE40" s="82"/>
      <c r="GF40" s="82">
        <f t="shared" si="115"/>
        <v>0</v>
      </c>
      <c r="GG40" s="21">
        <f t="shared" si="116"/>
        <v>0</v>
      </c>
      <c r="GH40" s="21" t="str">
        <f t="shared" si="131"/>
        <v>0.0</v>
      </c>
      <c r="GI40" s="13" t="str">
        <f t="shared" si="117"/>
        <v>F</v>
      </c>
      <c r="GJ40" s="18">
        <f t="shared" si="118"/>
        <v>0</v>
      </c>
      <c r="GK40" s="15" t="str">
        <f t="shared" si="119"/>
        <v>0.0</v>
      </c>
      <c r="GL40" s="19">
        <v>2</v>
      </c>
      <c r="GM40" s="68">
        <v>2</v>
      </c>
      <c r="GN40" s="28"/>
      <c r="GO40" s="26"/>
      <c r="GP40" s="27"/>
      <c r="GQ40" s="27"/>
      <c r="GR40" s="27">
        <f t="shared" si="120"/>
        <v>0</v>
      </c>
      <c r="GS40" s="21">
        <f t="shared" si="121"/>
        <v>0</v>
      </c>
      <c r="GT40" s="21" t="str">
        <f t="shared" si="122"/>
        <v>0.0</v>
      </c>
      <c r="GU40" s="13" t="str">
        <f t="shared" si="123"/>
        <v>F</v>
      </c>
      <c r="GV40" s="18">
        <f t="shared" si="124"/>
        <v>0</v>
      </c>
      <c r="GW40" s="15" t="str">
        <f t="shared" si="125"/>
        <v>0.0</v>
      </c>
      <c r="GX40" s="19">
        <v>2</v>
      </c>
      <c r="GY40" s="68">
        <v>2</v>
      </c>
    </row>
    <row r="41" spans="1:212" s="4" customFormat="1" ht="28.5">
      <c r="A41" s="2"/>
      <c r="B41" s="5"/>
      <c r="C41" s="6"/>
      <c r="D41" s="7"/>
      <c r="E41" s="8"/>
      <c r="F41" s="44"/>
      <c r="G41" s="3"/>
      <c r="H41" s="3"/>
      <c r="I41" s="11"/>
      <c r="J41" s="139"/>
      <c r="K41" s="21" t="str">
        <f t="shared" si="137"/>
        <v>0.0</v>
      </c>
      <c r="L41" s="13" t="str">
        <f t="shared" si="138"/>
        <v>F</v>
      </c>
      <c r="M41" s="14">
        <f t="shared" si="139"/>
        <v>0</v>
      </c>
      <c r="N41" s="15" t="str">
        <f t="shared" si="140"/>
        <v>0.0</v>
      </c>
      <c r="O41" s="19">
        <v>2</v>
      </c>
      <c r="P41" s="12"/>
      <c r="Q41" s="21" t="str">
        <f t="shared" si="141"/>
        <v>0.0</v>
      </c>
      <c r="R41" s="13" t="str">
        <f t="shared" si="142"/>
        <v>F</v>
      </c>
      <c r="S41" s="14">
        <f t="shared" si="143"/>
        <v>0</v>
      </c>
      <c r="T41" s="15" t="str">
        <f t="shared" si="144"/>
        <v>0.0</v>
      </c>
      <c r="U41" s="19">
        <v>3</v>
      </c>
      <c r="V41" s="28"/>
      <c r="W41" s="26"/>
      <c r="X41" s="27"/>
      <c r="Y41" s="82"/>
      <c r="Z41" s="82">
        <f t="shared" si="61"/>
        <v>0</v>
      </c>
      <c r="AA41" s="21">
        <f t="shared" si="62"/>
        <v>0</v>
      </c>
      <c r="AB41" s="21" t="str">
        <f t="shared" si="145"/>
        <v>0.0</v>
      </c>
      <c r="AC41" s="13" t="str">
        <f t="shared" si="146"/>
        <v>F</v>
      </c>
      <c r="AD41" s="18">
        <f t="shared" si="147"/>
        <v>0</v>
      </c>
      <c r="AE41" s="15" t="str">
        <f t="shared" si="148"/>
        <v>0.0</v>
      </c>
      <c r="AF41" s="19">
        <v>4</v>
      </c>
      <c r="AG41" s="68"/>
      <c r="AH41" s="28"/>
      <c r="AI41" s="26"/>
      <c r="AJ41" s="27"/>
      <c r="AK41" s="82"/>
      <c r="AL41" s="82">
        <f t="shared" si="65"/>
        <v>0</v>
      </c>
      <c r="AM41" s="21">
        <f t="shared" si="66"/>
        <v>0</v>
      </c>
      <c r="AN41" s="21" t="str">
        <f t="shared" si="67"/>
        <v>0.0</v>
      </c>
      <c r="AO41" s="13" t="str">
        <f t="shared" si="6"/>
        <v>F</v>
      </c>
      <c r="AP41" s="18">
        <f t="shared" si="7"/>
        <v>0</v>
      </c>
      <c r="AQ41" s="15" t="str">
        <f t="shared" si="68"/>
        <v>0.0</v>
      </c>
      <c r="AR41" s="19">
        <v>2</v>
      </c>
      <c r="AS41" s="68"/>
      <c r="AT41" s="28"/>
      <c r="AU41" s="26"/>
      <c r="AV41" s="27"/>
      <c r="AW41" s="82"/>
      <c r="AX41" s="27">
        <f t="shared" si="69"/>
        <v>0</v>
      </c>
      <c r="AY41" s="21">
        <f t="shared" si="70"/>
        <v>0</v>
      </c>
      <c r="AZ41" s="21" t="str">
        <f t="shared" si="71"/>
        <v>0.0</v>
      </c>
      <c r="BA41" s="13" t="str">
        <f t="shared" si="8"/>
        <v>F</v>
      </c>
      <c r="BB41" s="18">
        <f t="shared" si="9"/>
        <v>0</v>
      </c>
      <c r="BC41" s="15" t="str">
        <f t="shared" si="72"/>
        <v>0.0</v>
      </c>
      <c r="BD41" s="19">
        <v>3</v>
      </c>
      <c r="BE41" s="68"/>
      <c r="BF41" s="28"/>
      <c r="BG41" s="26"/>
      <c r="BH41" s="27"/>
      <c r="BI41" s="82"/>
      <c r="BJ41" s="82">
        <f t="shared" si="73"/>
        <v>0</v>
      </c>
      <c r="BK41" s="21">
        <f t="shared" si="74"/>
        <v>0</v>
      </c>
      <c r="BL41" s="21" t="str">
        <f t="shared" si="75"/>
        <v>0.0</v>
      </c>
      <c r="BM41" s="13" t="str">
        <f t="shared" si="10"/>
        <v>F</v>
      </c>
      <c r="BN41" s="18">
        <f t="shared" si="11"/>
        <v>0</v>
      </c>
      <c r="BO41" s="15" t="str">
        <f t="shared" si="76"/>
        <v>0.0</v>
      </c>
      <c r="BP41" s="19">
        <v>2</v>
      </c>
      <c r="BQ41" s="68"/>
      <c r="BR41" s="28"/>
      <c r="BS41" s="26"/>
      <c r="BT41" s="27"/>
      <c r="BU41" s="82"/>
      <c r="BV41" s="27">
        <f t="shared" si="77"/>
        <v>0</v>
      </c>
      <c r="BW41" s="21">
        <f t="shared" si="78"/>
        <v>0</v>
      </c>
      <c r="BX41" s="21" t="str">
        <f t="shared" si="79"/>
        <v>0.0</v>
      </c>
      <c r="BY41" s="13" t="str">
        <f t="shared" si="12"/>
        <v>F</v>
      </c>
      <c r="BZ41" s="18">
        <f t="shared" si="13"/>
        <v>0</v>
      </c>
      <c r="CA41" s="15" t="str">
        <f t="shared" si="80"/>
        <v>0.0</v>
      </c>
      <c r="CB41" s="19">
        <v>3</v>
      </c>
      <c r="CC41" s="68"/>
      <c r="CD41" s="28"/>
      <c r="CE41" s="26"/>
      <c r="CF41" s="27"/>
      <c r="CG41" s="82"/>
      <c r="CH41" s="82">
        <f t="shared" si="81"/>
        <v>0</v>
      </c>
      <c r="CI41" s="21">
        <f t="shared" si="82"/>
        <v>0</v>
      </c>
      <c r="CJ41" s="21" t="str">
        <f t="shared" si="83"/>
        <v>0.0</v>
      </c>
      <c r="CK41" s="13" t="str">
        <f t="shared" si="14"/>
        <v>F</v>
      </c>
      <c r="CL41" s="18">
        <f t="shared" si="15"/>
        <v>0</v>
      </c>
      <c r="CM41" s="15" t="str">
        <f t="shared" si="84"/>
        <v>0.0</v>
      </c>
      <c r="CN41" s="19">
        <v>3</v>
      </c>
      <c r="CO41" s="68"/>
      <c r="CP41" s="69">
        <f t="shared" si="85"/>
        <v>17</v>
      </c>
      <c r="CQ41" s="22">
        <f t="shared" si="16"/>
        <v>0</v>
      </c>
      <c r="CR41" s="24" t="str">
        <f t="shared" si="86"/>
        <v>0.00</v>
      </c>
      <c r="CS41" s="22">
        <f t="shared" si="17"/>
        <v>0</v>
      </c>
      <c r="CT41" s="24" t="str">
        <f t="shared" si="87"/>
        <v>0.00</v>
      </c>
      <c r="CU41" s="77" t="str">
        <f t="shared" si="88"/>
        <v>Cảnh báo KQHT</v>
      </c>
      <c r="CV41" s="77">
        <f t="shared" si="18"/>
        <v>0</v>
      </c>
      <c r="CW41" s="22" t="e">
        <f t="shared" si="89"/>
        <v>#DIV/0!</v>
      </c>
      <c r="CX41" s="77" t="e">
        <f t="shared" si="90"/>
        <v>#DIV/0!</v>
      </c>
      <c r="CY41" s="22" t="e">
        <f t="shared" si="91"/>
        <v>#DIV/0!</v>
      </c>
      <c r="CZ41" s="77" t="e">
        <f t="shared" si="92"/>
        <v>#DIV/0!</v>
      </c>
      <c r="DA41" s="28"/>
      <c r="DB41" s="26"/>
      <c r="DC41" s="27"/>
      <c r="DD41" s="82"/>
      <c r="DE41" s="82">
        <f t="shared" si="93"/>
        <v>0</v>
      </c>
      <c r="DF41" s="21">
        <f t="shared" si="19"/>
        <v>0</v>
      </c>
      <c r="DG41" s="21" t="str">
        <f t="shared" si="20"/>
        <v>0.0</v>
      </c>
      <c r="DH41" s="13" t="str">
        <f t="shared" si="21"/>
        <v>F</v>
      </c>
      <c r="DI41" s="18">
        <f t="shared" si="22"/>
        <v>0</v>
      </c>
      <c r="DJ41" s="15" t="str">
        <f t="shared" si="23"/>
        <v>0.0</v>
      </c>
      <c r="DK41" s="19">
        <v>1.5</v>
      </c>
      <c r="DL41" s="68">
        <v>1.5</v>
      </c>
      <c r="DM41" s="28"/>
      <c r="DN41" s="26"/>
      <c r="DO41" s="27"/>
      <c r="DP41" s="82"/>
      <c r="DQ41" s="82">
        <f t="shared" si="94"/>
        <v>0</v>
      </c>
      <c r="DR41" s="21">
        <f t="shared" si="24"/>
        <v>0</v>
      </c>
      <c r="DS41" s="21" t="str">
        <f t="shared" si="25"/>
        <v>0.0</v>
      </c>
      <c r="DT41" s="13" t="str">
        <f t="shared" si="26"/>
        <v>F</v>
      </c>
      <c r="DU41" s="18">
        <f t="shared" si="27"/>
        <v>0</v>
      </c>
      <c r="DV41" s="15" t="str">
        <f t="shared" si="28"/>
        <v>0.0</v>
      </c>
      <c r="DW41" s="19">
        <v>1.5</v>
      </c>
      <c r="DX41" s="68">
        <v>1.5</v>
      </c>
      <c r="DY41" s="21">
        <f t="shared" si="95"/>
        <v>0</v>
      </c>
      <c r="DZ41" s="21" t="str">
        <f t="shared" si="29"/>
        <v>0.0</v>
      </c>
      <c r="EA41" s="13" t="str">
        <f t="shared" si="30"/>
        <v>F</v>
      </c>
      <c r="EB41" s="18">
        <f t="shared" si="31"/>
        <v>0</v>
      </c>
      <c r="EC41" s="18" t="str">
        <f t="shared" si="32"/>
        <v>0.0</v>
      </c>
      <c r="ED41" s="19">
        <v>3</v>
      </c>
      <c r="EE41" s="152">
        <v>3</v>
      </c>
      <c r="EF41" s="20"/>
      <c r="EG41" s="20"/>
      <c r="EH41" s="28"/>
      <c r="EI41" s="82"/>
      <c r="EJ41" s="82">
        <f t="shared" si="96"/>
        <v>0</v>
      </c>
      <c r="EK41" s="21">
        <f t="shared" si="33"/>
        <v>0</v>
      </c>
      <c r="EL41" s="21" t="str">
        <f t="shared" si="34"/>
        <v>0.0</v>
      </c>
      <c r="EM41" s="13" t="str">
        <f t="shared" si="35"/>
        <v>F</v>
      </c>
      <c r="EN41" s="18">
        <f t="shared" si="36"/>
        <v>0</v>
      </c>
      <c r="EO41" s="15" t="str">
        <f t="shared" si="37"/>
        <v>0.0</v>
      </c>
      <c r="EP41" s="19">
        <v>3</v>
      </c>
      <c r="EQ41" s="68">
        <v>3</v>
      </c>
      <c r="ER41" s="70"/>
      <c r="ES41" s="16"/>
      <c r="ET41" s="17"/>
      <c r="EU41" s="82"/>
      <c r="EV41" s="82">
        <f t="shared" si="97"/>
        <v>0</v>
      </c>
      <c r="EW41" s="21">
        <f t="shared" si="98"/>
        <v>0</v>
      </c>
      <c r="EX41" s="21" t="str">
        <f t="shared" si="99"/>
        <v>0.0</v>
      </c>
      <c r="EY41" s="13" t="str">
        <f t="shared" si="100"/>
        <v>F</v>
      </c>
      <c r="EZ41" s="18">
        <f t="shared" si="101"/>
        <v>0</v>
      </c>
      <c r="FA41" s="15" t="str">
        <f t="shared" si="102"/>
        <v>0.0</v>
      </c>
      <c r="FB41" s="19">
        <v>3</v>
      </c>
      <c r="FC41" s="68">
        <v>3</v>
      </c>
      <c r="FD41" s="28"/>
      <c r="FE41" s="26"/>
      <c r="FF41" s="27"/>
      <c r="FG41" s="27"/>
      <c r="FH41" s="27">
        <f t="shared" si="103"/>
        <v>0</v>
      </c>
      <c r="FI41" s="21">
        <f t="shared" si="104"/>
        <v>0</v>
      </c>
      <c r="FJ41" s="21" t="str">
        <f t="shared" si="105"/>
        <v>0.0</v>
      </c>
      <c r="FK41" s="13" t="str">
        <f t="shared" si="106"/>
        <v>F</v>
      </c>
      <c r="FL41" s="18">
        <f t="shared" si="107"/>
        <v>0</v>
      </c>
      <c r="FM41" s="15" t="str">
        <f t="shared" si="108"/>
        <v>0.0</v>
      </c>
      <c r="FN41" s="19">
        <v>2</v>
      </c>
      <c r="FO41" s="68">
        <v>2</v>
      </c>
      <c r="FP41" s="28"/>
      <c r="FQ41" s="26"/>
      <c r="FR41" s="27"/>
      <c r="FS41" s="27"/>
      <c r="FT41" s="27">
        <f t="shared" si="109"/>
        <v>0</v>
      </c>
      <c r="FU41" s="21">
        <f t="shared" si="110"/>
        <v>0</v>
      </c>
      <c r="FV41" s="21" t="str">
        <f t="shared" si="111"/>
        <v>0.0</v>
      </c>
      <c r="FW41" s="13" t="str">
        <f t="shared" si="112"/>
        <v>F</v>
      </c>
      <c r="FX41" s="18">
        <f t="shared" si="113"/>
        <v>0</v>
      </c>
      <c r="FY41" s="15" t="str">
        <f t="shared" si="114"/>
        <v>0.0</v>
      </c>
      <c r="FZ41" s="19">
        <v>3</v>
      </c>
      <c r="GA41" s="68">
        <v>3</v>
      </c>
      <c r="GB41" s="28"/>
      <c r="GC41" s="26"/>
      <c r="GD41" s="27"/>
      <c r="GE41" s="82"/>
      <c r="GF41" s="82">
        <f t="shared" si="115"/>
        <v>0</v>
      </c>
      <c r="GG41" s="21">
        <f t="shared" si="116"/>
        <v>0</v>
      </c>
      <c r="GH41" s="21" t="str">
        <f t="shared" si="131"/>
        <v>0.0</v>
      </c>
      <c r="GI41" s="13" t="str">
        <f t="shared" si="117"/>
        <v>F</v>
      </c>
      <c r="GJ41" s="18">
        <f t="shared" si="118"/>
        <v>0</v>
      </c>
      <c r="GK41" s="15" t="str">
        <f t="shared" si="119"/>
        <v>0.0</v>
      </c>
      <c r="GL41" s="19">
        <v>2</v>
      </c>
      <c r="GM41" s="68">
        <v>2</v>
      </c>
      <c r="GN41" s="28"/>
      <c r="GO41" s="26"/>
      <c r="GP41" s="27"/>
      <c r="GQ41" s="27"/>
      <c r="GR41" s="27">
        <f t="shared" si="120"/>
        <v>0</v>
      </c>
      <c r="GS41" s="21">
        <f t="shared" si="121"/>
        <v>0</v>
      </c>
      <c r="GT41" s="21" t="str">
        <f t="shared" si="122"/>
        <v>0.0</v>
      </c>
      <c r="GU41" s="13" t="str">
        <f t="shared" si="123"/>
        <v>F</v>
      </c>
      <c r="GV41" s="18">
        <f t="shared" si="124"/>
        <v>0</v>
      </c>
      <c r="GW41" s="15" t="str">
        <f t="shared" si="125"/>
        <v>0.0</v>
      </c>
      <c r="GX41" s="19">
        <v>2</v>
      </c>
      <c r="GY41" s="68">
        <v>2</v>
      </c>
    </row>
    <row r="42" spans="1:212" s="4" customFormat="1" ht="28.5">
      <c r="A42" s="2"/>
      <c r="B42" s="5"/>
      <c r="C42" s="6"/>
      <c r="D42" s="7"/>
      <c r="E42" s="8"/>
      <c r="F42" s="44"/>
      <c r="G42" s="3"/>
      <c r="H42" s="3"/>
      <c r="I42" s="11"/>
      <c r="J42" s="139"/>
      <c r="K42" s="21" t="str">
        <f t="shared" si="137"/>
        <v>0.0</v>
      </c>
      <c r="L42" s="13" t="str">
        <f t="shared" si="138"/>
        <v>F</v>
      </c>
      <c r="M42" s="14">
        <f t="shared" si="139"/>
        <v>0</v>
      </c>
      <c r="N42" s="15" t="str">
        <f t="shared" si="140"/>
        <v>0.0</v>
      </c>
      <c r="O42" s="19">
        <v>2</v>
      </c>
      <c r="P42" s="12"/>
      <c r="Q42" s="21" t="str">
        <f t="shared" si="141"/>
        <v>0.0</v>
      </c>
      <c r="R42" s="13" t="str">
        <f t="shared" si="142"/>
        <v>F</v>
      </c>
      <c r="S42" s="14">
        <f t="shared" si="143"/>
        <v>0</v>
      </c>
      <c r="T42" s="15" t="str">
        <f t="shared" si="144"/>
        <v>0.0</v>
      </c>
      <c r="U42" s="19">
        <v>3</v>
      </c>
      <c r="V42" s="28"/>
      <c r="W42" s="26"/>
      <c r="X42" s="27"/>
      <c r="Y42" s="82"/>
      <c r="Z42" s="82">
        <f t="shared" si="61"/>
        <v>0</v>
      </c>
      <c r="AA42" s="21">
        <f t="shared" si="62"/>
        <v>0</v>
      </c>
      <c r="AB42" s="21" t="str">
        <f t="shared" si="145"/>
        <v>0.0</v>
      </c>
      <c r="AC42" s="13" t="str">
        <f t="shared" si="146"/>
        <v>F</v>
      </c>
      <c r="AD42" s="18">
        <f t="shared" si="147"/>
        <v>0</v>
      </c>
      <c r="AE42" s="15" t="str">
        <f t="shared" si="148"/>
        <v>0.0</v>
      </c>
      <c r="AF42" s="19">
        <v>4</v>
      </c>
      <c r="AG42" s="68"/>
      <c r="AH42" s="28"/>
      <c r="AI42" s="26"/>
      <c r="AJ42" s="27"/>
      <c r="AK42" s="82"/>
      <c r="AL42" s="82">
        <f t="shared" si="65"/>
        <v>0</v>
      </c>
      <c r="AM42" s="21">
        <f t="shared" si="66"/>
        <v>0</v>
      </c>
      <c r="AN42" s="21" t="str">
        <f t="shared" si="67"/>
        <v>0.0</v>
      </c>
      <c r="AO42" s="13" t="str">
        <f t="shared" si="6"/>
        <v>F</v>
      </c>
      <c r="AP42" s="18">
        <f t="shared" si="7"/>
        <v>0</v>
      </c>
      <c r="AQ42" s="15" t="str">
        <f t="shared" si="68"/>
        <v>0.0</v>
      </c>
      <c r="AR42" s="19">
        <v>2</v>
      </c>
      <c r="AS42" s="68"/>
      <c r="AT42" s="28"/>
      <c r="AU42" s="26"/>
      <c r="AV42" s="27"/>
      <c r="AW42" s="82"/>
      <c r="AX42" s="27">
        <f t="shared" si="69"/>
        <v>0</v>
      </c>
      <c r="AY42" s="21">
        <f t="shared" si="70"/>
        <v>0</v>
      </c>
      <c r="AZ42" s="21" t="str">
        <f t="shared" si="71"/>
        <v>0.0</v>
      </c>
      <c r="BA42" s="13" t="str">
        <f t="shared" si="8"/>
        <v>F</v>
      </c>
      <c r="BB42" s="18">
        <f t="shared" si="9"/>
        <v>0</v>
      </c>
      <c r="BC42" s="15" t="str">
        <f t="shared" si="72"/>
        <v>0.0</v>
      </c>
      <c r="BD42" s="19">
        <v>3</v>
      </c>
      <c r="BE42" s="68"/>
      <c r="BF42" s="28"/>
      <c r="BG42" s="26"/>
      <c r="BH42" s="27"/>
      <c r="BI42" s="82"/>
      <c r="BJ42" s="82">
        <f t="shared" si="73"/>
        <v>0</v>
      </c>
      <c r="BK42" s="21">
        <f t="shared" si="74"/>
        <v>0</v>
      </c>
      <c r="BL42" s="21" t="str">
        <f t="shared" si="75"/>
        <v>0.0</v>
      </c>
      <c r="BM42" s="13" t="str">
        <f t="shared" si="10"/>
        <v>F</v>
      </c>
      <c r="BN42" s="18">
        <f t="shared" si="11"/>
        <v>0</v>
      </c>
      <c r="BO42" s="15" t="str">
        <f t="shared" si="76"/>
        <v>0.0</v>
      </c>
      <c r="BP42" s="19">
        <v>2</v>
      </c>
      <c r="BQ42" s="68"/>
      <c r="BR42" s="28"/>
      <c r="BS42" s="26"/>
      <c r="BT42" s="27"/>
      <c r="BU42" s="82"/>
      <c r="BV42" s="27">
        <f t="shared" si="77"/>
        <v>0</v>
      </c>
      <c r="BW42" s="21">
        <f t="shared" si="78"/>
        <v>0</v>
      </c>
      <c r="BX42" s="21" t="str">
        <f t="shared" si="79"/>
        <v>0.0</v>
      </c>
      <c r="BY42" s="13" t="str">
        <f t="shared" si="12"/>
        <v>F</v>
      </c>
      <c r="BZ42" s="18">
        <f t="shared" si="13"/>
        <v>0</v>
      </c>
      <c r="CA42" s="15" t="str">
        <f t="shared" si="80"/>
        <v>0.0</v>
      </c>
      <c r="CB42" s="19">
        <v>3</v>
      </c>
      <c r="CC42" s="68"/>
      <c r="CD42" s="28"/>
      <c r="CE42" s="26"/>
      <c r="CF42" s="27"/>
      <c r="CG42" s="82"/>
      <c r="CH42" s="82">
        <f t="shared" si="81"/>
        <v>0</v>
      </c>
      <c r="CI42" s="21">
        <f t="shared" si="82"/>
        <v>0</v>
      </c>
      <c r="CJ42" s="21" t="str">
        <f t="shared" si="83"/>
        <v>0.0</v>
      </c>
      <c r="CK42" s="13" t="str">
        <f t="shared" si="14"/>
        <v>F</v>
      </c>
      <c r="CL42" s="18">
        <f t="shared" si="15"/>
        <v>0</v>
      </c>
      <c r="CM42" s="15" t="str">
        <f t="shared" si="84"/>
        <v>0.0</v>
      </c>
      <c r="CN42" s="19">
        <v>3</v>
      </c>
      <c r="CO42" s="68"/>
      <c r="CP42" s="69">
        <f t="shared" si="85"/>
        <v>17</v>
      </c>
      <c r="CQ42" s="22">
        <f t="shared" si="16"/>
        <v>0</v>
      </c>
      <c r="CR42" s="24" t="str">
        <f t="shared" si="86"/>
        <v>0.00</v>
      </c>
      <c r="CS42" s="22">
        <f t="shared" si="17"/>
        <v>0</v>
      </c>
      <c r="CT42" s="24" t="str">
        <f t="shared" si="87"/>
        <v>0.00</v>
      </c>
      <c r="CU42" s="77" t="str">
        <f t="shared" si="88"/>
        <v>Cảnh báo KQHT</v>
      </c>
      <c r="CV42" s="77">
        <f t="shared" si="18"/>
        <v>0</v>
      </c>
      <c r="CW42" s="22" t="e">
        <f t="shared" si="89"/>
        <v>#DIV/0!</v>
      </c>
      <c r="CX42" s="77" t="e">
        <f t="shared" si="90"/>
        <v>#DIV/0!</v>
      </c>
      <c r="CY42" s="22" t="e">
        <f t="shared" si="91"/>
        <v>#DIV/0!</v>
      </c>
      <c r="CZ42" s="77" t="e">
        <f t="shared" si="92"/>
        <v>#DIV/0!</v>
      </c>
      <c r="DA42" s="28"/>
      <c r="DB42" s="26"/>
      <c r="DC42" s="27"/>
      <c r="DD42" s="82"/>
      <c r="DE42" s="82">
        <f t="shared" si="93"/>
        <v>0</v>
      </c>
      <c r="DF42" s="21">
        <f t="shared" si="19"/>
        <v>0</v>
      </c>
      <c r="DG42" s="21" t="str">
        <f t="shared" si="20"/>
        <v>0.0</v>
      </c>
      <c r="DH42" s="13" t="str">
        <f t="shared" si="21"/>
        <v>F</v>
      </c>
      <c r="DI42" s="18">
        <f t="shared" si="22"/>
        <v>0</v>
      </c>
      <c r="DJ42" s="15" t="str">
        <f t="shared" si="23"/>
        <v>0.0</v>
      </c>
      <c r="DK42" s="19">
        <v>1.5</v>
      </c>
      <c r="DL42" s="68">
        <v>1.5</v>
      </c>
      <c r="DM42" s="28"/>
      <c r="DN42" s="26"/>
      <c r="DO42" s="27"/>
      <c r="DP42" s="82"/>
      <c r="DQ42" s="82">
        <f t="shared" si="94"/>
        <v>0</v>
      </c>
      <c r="DR42" s="21">
        <f t="shared" si="24"/>
        <v>0</v>
      </c>
      <c r="DS42" s="21" t="str">
        <f t="shared" si="25"/>
        <v>0.0</v>
      </c>
      <c r="DT42" s="13" t="str">
        <f t="shared" si="26"/>
        <v>F</v>
      </c>
      <c r="DU42" s="18">
        <f t="shared" si="27"/>
        <v>0</v>
      </c>
      <c r="DV42" s="15" t="str">
        <f t="shared" si="28"/>
        <v>0.0</v>
      </c>
      <c r="DW42" s="19">
        <v>1.5</v>
      </c>
      <c r="DX42" s="68">
        <v>1.5</v>
      </c>
      <c r="DY42" s="21">
        <f t="shared" si="95"/>
        <v>0</v>
      </c>
      <c r="DZ42" s="21" t="str">
        <f t="shared" si="29"/>
        <v>0.0</v>
      </c>
      <c r="EA42" s="13" t="str">
        <f t="shared" si="30"/>
        <v>F</v>
      </c>
      <c r="EB42" s="18">
        <f t="shared" si="31"/>
        <v>0</v>
      </c>
      <c r="EC42" s="18" t="str">
        <f t="shared" si="32"/>
        <v>0.0</v>
      </c>
      <c r="ED42" s="19">
        <v>3</v>
      </c>
      <c r="EE42" s="152">
        <v>3</v>
      </c>
      <c r="EF42" s="20"/>
      <c r="EG42" s="20"/>
      <c r="EH42" s="28"/>
      <c r="EI42" s="82"/>
      <c r="EJ42" s="82">
        <f t="shared" si="96"/>
        <v>0</v>
      </c>
      <c r="EK42" s="21">
        <f t="shared" si="33"/>
        <v>0</v>
      </c>
      <c r="EL42" s="21" t="str">
        <f t="shared" si="34"/>
        <v>0.0</v>
      </c>
      <c r="EM42" s="13" t="str">
        <f t="shared" si="35"/>
        <v>F</v>
      </c>
      <c r="EN42" s="18">
        <f t="shared" si="36"/>
        <v>0</v>
      </c>
      <c r="EO42" s="15" t="str">
        <f t="shared" si="37"/>
        <v>0.0</v>
      </c>
      <c r="EP42" s="19">
        <v>3</v>
      </c>
      <c r="EQ42" s="68">
        <v>3</v>
      </c>
      <c r="ER42" s="70"/>
      <c r="ES42" s="16"/>
      <c r="ET42" s="17"/>
      <c r="EU42" s="82"/>
      <c r="EV42" s="82">
        <f t="shared" si="97"/>
        <v>0</v>
      </c>
      <c r="EW42" s="21">
        <f t="shared" si="98"/>
        <v>0</v>
      </c>
      <c r="EX42" s="21" t="str">
        <f t="shared" si="99"/>
        <v>0.0</v>
      </c>
      <c r="EY42" s="13" t="str">
        <f t="shared" si="100"/>
        <v>F</v>
      </c>
      <c r="EZ42" s="18">
        <f t="shared" si="101"/>
        <v>0</v>
      </c>
      <c r="FA42" s="15" t="str">
        <f t="shared" si="102"/>
        <v>0.0</v>
      </c>
      <c r="FB42" s="19">
        <v>3</v>
      </c>
      <c r="FC42" s="68">
        <v>3</v>
      </c>
      <c r="FD42" s="28"/>
      <c r="FE42" s="26"/>
      <c r="FF42" s="27"/>
      <c r="FG42" s="27"/>
      <c r="FH42" s="27">
        <f t="shared" si="103"/>
        <v>0</v>
      </c>
      <c r="FI42" s="21">
        <f t="shared" si="104"/>
        <v>0</v>
      </c>
      <c r="FJ42" s="21" t="str">
        <f t="shared" si="105"/>
        <v>0.0</v>
      </c>
      <c r="FK42" s="13" t="str">
        <f t="shared" si="106"/>
        <v>F</v>
      </c>
      <c r="FL42" s="18">
        <f t="shared" si="107"/>
        <v>0</v>
      </c>
      <c r="FM42" s="15" t="str">
        <f t="shared" si="108"/>
        <v>0.0</v>
      </c>
      <c r="FN42" s="19">
        <v>2</v>
      </c>
      <c r="FO42" s="68">
        <v>2</v>
      </c>
      <c r="FP42" s="28"/>
      <c r="FQ42" s="26"/>
      <c r="FR42" s="27"/>
      <c r="FS42" s="27"/>
      <c r="FT42" s="27">
        <f t="shared" si="109"/>
        <v>0</v>
      </c>
      <c r="FU42" s="21">
        <f t="shared" si="110"/>
        <v>0</v>
      </c>
      <c r="FV42" s="21" t="str">
        <f t="shared" si="111"/>
        <v>0.0</v>
      </c>
      <c r="FW42" s="13" t="str">
        <f t="shared" si="112"/>
        <v>F</v>
      </c>
      <c r="FX42" s="18">
        <f t="shared" si="113"/>
        <v>0</v>
      </c>
      <c r="FY42" s="15" t="str">
        <f t="shared" si="114"/>
        <v>0.0</v>
      </c>
      <c r="FZ42" s="19">
        <v>3</v>
      </c>
      <c r="GA42" s="68">
        <v>3</v>
      </c>
      <c r="GB42" s="28"/>
      <c r="GC42" s="26"/>
      <c r="GD42" s="27"/>
      <c r="GE42" s="82"/>
      <c r="GF42" s="82">
        <f t="shared" si="115"/>
        <v>0</v>
      </c>
      <c r="GG42" s="21">
        <f t="shared" si="116"/>
        <v>0</v>
      </c>
      <c r="GH42" s="21" t="str">
        <f t="shared" si="131"/>
        <v>0.0</v>
      </c>
      <c r="GI42" s="13" t="str">
        <f t="shared" si="117"/>
        <v>F</v>
      </c>
      <c r="GJ42" s="18">
        <f t="shared" si="118"/>
        <v>0</v>
      </c>
      <c r="GK42" s="15" t="str">
        <f t="shared" si="119"/>
        <v>0.0</v>
      </c>
      <c r="GL42" s="19">
        <v>2</v>
      </c>
      <c r="GM42" s="68">
        <v>2</v>
      </c>
      <c r="GN42" s="28"/>
      <c r="GO42" s="26"/>
      <c r="GP42" s="27"/>
      <c r="GQ42" s="27"/>
      <c r="GR42" s="27">
        <f t="shared" si="120"/>
        <v>0</v>
      </c>
      <c r="GS42" s="21">
        <f t="shared" si="121"/>
        <v>0</v>
      </c>
      <c r="GT42" s="21" t="str">
        <f t="shared" si="122"/>
        <v>0.0</v>
      </c>
      <c r="GU42" s="13" t="str">
        <f t="shared" si="123"/>
        <v>F</v>
      </c>
      <c r="GV42" s="18">
        <f t="shared" si="124"/>
        <v>0</v>
      </c>
      <c r="GW42" s="15" t="str">
        <f t="shared" si="125"/>
        <v>0.0</v>
      </c>
      <c r="GX42" s="19">
        <v>2</v>
      </c>
      <c r="GY42" s="68">
        <v>2</v>
      </c>
    </row>
    <row r="43" spans="1:212" s="4" customFormat="1" ht="28.5">
      <c r="A43" s="2"/>
      <c r="B43" s="5"/>
      <c r="C43" s="6"/>
      <c r="D43" s="7"/>
      <c r="E43" s="8"/>
      <c r="F43" s="44"/>
      <c r="G43" s="3"/>
      <c r="H43" s="3"/>
      <c r="I43" s="11"/>
      <c r="J43" s="139"/>
      <c r="K43" s="21" t="str">
        <f t="shared" si="137"/>
        <v>0.0</v>
      </c>
      <c r="L43" s="13" t="str">
        <f t="shared" si="138"/>
        <v>F</v>
      </c>
      <c r="M43" s="14">
        <f t="shared" si="139"/>
        <v>0</v>
      </c>
      <c r="N43" s="15" t="str">
        <f t="shared" si="140"/>
        <v>0.0</v>
      </c>
      <c r="O43" s="19">
        <v>2</v>
      </c>
      <c r="P43" s="12"/>
      <c r="Q43" s="21" t="str">
        <f t="shared" si="141"/>
        <v>0.0</v>
      </c>
      <c r="R43" s="13" t="str">
        <f t="shared" si="142"/>
        <v>F</v>
      </c>
      <c r="S43" s="14">
        <f t="shared" si="143"/>
        <v>0</v>
      </c>
      <c r="T43" s="15" t="str">
        <f t="shared" si="144"/>
        <v>0.0</v>
      </c>
      <c r="U43" s="19">
        <v>3</v>
      </c>
      <c r="V43" s="28"/>
      <c r="W43" s="26"/>
      <c r="X43" s="27"/>
      <c r="Y43" s="82"/>
      <c r="Z43" s="82">
        <f t="shared" si="61"/>
        <v>0</v>
      </c>
      <c r="AA43" s="21">
        <f t="shared" si="62"/>
        <v>0</v>
      </c>
      <c r="AB43" s="21" t="str">
        <f t="shared" si="145"/>
        <v>0.0</v>
      </c>
      <c r="AC43" s="13" t="str">
        <f t="shared" si="146"/>
        <v>F</v>
      </c>
      <c r="AD43" s="18">
        <f t="shared" si="147"/>
        <v>0</v>
      </c>
      <c r="AE43" s="15" t="str">
        <f t="shared" si="148"/>
        <v>0.0</v>
      </c>
      <c r="AF43" s="19">
        <v>4</v>
      </c>
      <c r="AG43" s="68"/>
      <c r="AH43" s="28"/>
      <c r="AI43" s="26"/>
      <c r="AJ43" s="27"/>
      <c r="AK43" s="82"/>
      <c r="AL43" s="82">
        <f t="shared" si="65"/>
        <v>0</v>
      </c>
      <c r="AM43" s="21">
        <f t="shared" si="66"/>
        <v>0</v>
      </c>
      <c r="AN43" s="21" t="str">
        <f t="shared" si="67"/>
        <v>0.0</v>
      </c>
      <c r="AO43" s="13" t="str">
        <f t="shared" si="6"/>
        <v>F</v>
      </c>
      <c r="AP43" s="18">
        <f t="shared" si="7"/>
        <v>0</v>
      </c>
      <c r="AQ43" s="15" t="str">
        <f t="shared" si="68"/>
        <v>0.0</v>
      </c>
      <c r="AR43" s="19">
        <v>2</v>
      </c>
      <c r="AS43" s="68"/>
      <c r="AT43" s="28"/>
      <c r="AU43" s="26"/>
      <c r="AV43" s="27"/>
      <c r="AW43" s="82"/>
      <c r="AX43" s="27">
        <f t="shared" si="69"/>
        <v>0</v>
      </c>
      <c r="AY43" s="21">
        <f t="shared" si="70"/>
        <v>0</v>
      </c>
      <c r="AZ43" s="21" t="str">
        <f t="shared" si="71"/>
        <v>0.0</v>
      </c>
      <c r="BA43" s="13" t="str">
        <f t="shared" si="8"/>
        <v>F</v>
      </c>
      <c r="BB43" s="18">
        <f t="shared" si="9"/>
        <v>0</v>
      </c>
      <c r="BC43" s="15" t="str">
        <f t="shared" si="72"/>
        <v>0.0</v>
      </c>
      <c r="BD43" s="19">
        <v>3</v>
      </c>
      <c r="BE43" s="68"/>
      <c r="BF43" s="28"/>
      <c r="BG43" s="26"/>
      <c r="BH43" s="27"/>
      <c r="BI43" s="82"/>
      <c r="BJ43" s="82">
        <f t="shared" si="73"/>
        <v>0</v>
      </c>
      <c r="BK43" s="21">
        <f t="shared" si="74"/>
        <v>0</v>
      </c>
      <c r="BL43" s="21" t="str">
        <f t="shared" si="75"/>
        <v>0.0</v>
      </c>
      <c r="BM43" s="13" t="str">
        <f t="shared" si="10"/>
        <v>F</v>
      </c>
      <c r="BN43" s="18">
        <f t="shared" si="11"/>
        <v>0</v>
      </c>
      <c r="BO43" s="15" t="str">
        <f t="shared" si="76"/>
        <v>0.0</v>
      </c>
      <c r="BP43" s="19">
        <v>2</v>
      </c>
      <c r="BQ43" s="68"/>
      <c r="BR43" s="28"/>
      <c r="BS43" s="26"/>
      <c r="BT43" s="27"/>
      <c r="BU43" s="82"/>
      <c r="BV43" s="27">
        <f t="shared" si="77"/>
        <v>0</v>
      </c>
      <c r="BW43" s="21">
        <f t="shared" si="78"/>
        <v>0</v>
      </c>
      <c r="BX43" s="21" t="str">
        <f t="shared" si="79"/>
        <v>0.0</v>
      </c>
      <c r="BY43" s="13" t="str">
        <f t="shared" si="12"/>
        <v>F</v>
      </c>
      <c r="BZ43" s="18">
        <f t="shared" si="13"/>
        <v>0</v>
      </c>
      <c r="CA43" s="15" t="str">
        <f t="shared" si="80"/>
        <v>0.0</v>
      </c>
      <c r="CB43" s="19">
        <v>3</v>
      </c>
      <c r="CC43" s="68"/>
      <c r="CD43" s="28"/>
      <c r="CE43" s="26"/>
      <c r="CF43" s="27"/>
      <c r="CG43" s="82"/>
      <c r="CH43" s="82">
        <f t="shared" si="81"/>
        <v>0</v>
      </c>
      <c r="CI43" s="21">
        <f t="shared" si="82"/>
        <v>0</v>
      </c>
      <c r="CJ43" s="21" t="str">
        <f t="shared" si="83"/>
        <v>0.0</v>
      </c>
      <c r="CK43" s="13" t="str">
        <f t="shared" si="14"/>
        <v>F</v>
      </c>
      <c r="CL43" s="18">
        <f t="shared" si="15"/>
        <v>0</v>
      </c>
      <c r="CM43" s="15" t="str">
        <f t="shared" si="84"/>
        <v>0.0</v>
      </c>
      <c r="CN43" s="19">
        <v>3</v>
      </c>
      <c r="CO43" s="68"/>
      <c r="CP43" s="69">
        <f t="shared" si="85"/>
        <v>17</v>
      </c>
      <c r="CQ43" s="22">
        <f t="shared" si="16"/>
        <v>0</v>
      </c>
      <c r="CR43" s="24" t="str">
        <f t="shared" si="86"/>
        <v>0.00</v>
      </c>
      <c r="CS43" s="22">
        <f t="shared" si="17"/>
        <v>0</v>
      </c>
      <c r="CT43" s="24" t="str">
        <f t="shared" si="87"/>
        <v>0.00</v>
      </c>
      <c r="CU43" s="77" t="str">
        <f t="shared" si="88"/>
        <v>Cảnh báo KQHT</v>
      </c>
      <c r="CV43" s="77">
        <f t="shared" si="18"/>
        <v>0</v>
      </c>
      <c r="CW43" s="22" t="e">
        <f t="shared" si="89"/>
        <v>#DIV/0!</v>
      </c>
      <c r="CX43" s="77" t="e">
        <f t="shared" si="90"/>
        <v>#DIV/0!</v>
      </c>
      <c r="CY43" s="22" t="e">
        <f t="shared" si="91"/>
        <v>#DIV/0!</v>
      </c>
      <c r="CZ43" s="77" t="e">
        <f t="shared" si="92"/>
        <v>#DIV/0!</v>
      </c>
      <c r="DA43" s="28"/>
      <c r="DB43" s="26"/>
      <c r="DC43" s="27"/>
      <c r="DD43" s="82"/>
      <c r="DE43" s="82">
        <f t="shared" si="93"/>
        <v>0</v>
      </c>
      <c r="DF43" s="21">
        <f t="shared" si="19"/>
        <v>0</v>
      </c>
      <c r="DG43" s="21" t="str">
        <f t="shared" si="20"/>
        <v>0.0</v>
      </c>
      <c r="DH43" s="13" t="str">
        <f t="shared" si="21"/>
        <v>F</v>
      </c>
      <c r="DI43" s="18">
        <f t="shared" si="22"/>
        <v>0</v>
      </c>
      <c r="DJ43" s="15" t="str">
        <f t="shared" si="23"/>
        <v>0.0</v>
      </c>
      <c r="DK43" s="19">
        <v>1.5</v>
      </c>
      <c r="DL43" s="68">
        <v>1.5</v>
      </c>
      <c r="DM43" s="28"/>
      <c r="DN43" s="26"/>
      <c r="DO43" s="27"/>
      <c r="DP43" s="82"/>
      <c r="DQ43" s="82">
        <f t="shared" si="94"/>
        <v>0</v>
      </c>
      <c r="DR43" s="21">
        <f t="shared" si="24"/>
        <v>0</v>
      </c>
      <c r="DS43" s="21" t="str">
        <f t="shared" si="25"/>
        <v>0.0</v>
      </c>
      <c r="DT43" s="13" t="str">
        <f t="shared" si="26"/>
        <v>F</v>
      </c>
      <c r="DU43" s="18">
        <f t="shared" si="27"/>
        <v>0</v>
      </c>
      <c r="DV43" s="15" t="str">
        <f t="shared" si="28"/>
        <v>0.0</v>
      </c>
      <c r="DW43" s="19">
        <v>1.5</v>
      </c>
      <c r="DX43" s="68">
        <v>1.5</v>
      </c>
      <c r="DY43" s="21">
        <f t="shared" si="95"/>
        <v>0</v>
      </c>
      <c r="DZ43" s="21" t="str">
        <f t="shared" si="29"/>
        <v>0.0</v>
      </c>
      <c r="EA43" s="13" t="str">
        <f t="shared" si="30"/>
        <v>F</v>
      </c>
      <c r="EB43" s="18">
        <f t="shared" si="31"/>
        <v>0</v>
      </c>
      <c r="EC43" s="18" t="str">
        <f t="shared" si="32"/>
        <v>0.0</v>
      </c>
      <c r="ED43" s="19">
        <v>3</v>
      </c>
      <c r="EE43" s="152">
        <v>3</v>
      </c>
      <c r="EF43" s="20"/>
      <c r="EG43" s="20"/>
      <c r="EH43" s="28"/>
      <c r="EI43" s="82"/>
      <c r="EJ43" s="82">
        <f t="shared" si="96"/>
        <v>0</v>
      </c>
      <c r="EK43" s="21">
        <f t="shared" si="33"/>
        <v>0</v>
      </c>
      <c r="EL43" s="21" t="str">
        <f t="shared" si="34"/>
        <v>0.0</v>
      </c>
      <c r="EM43" s="13" t="str">
        <f t="shared" si="35"/>
        <v>F</v>
      </c>
      <c r="EN43" s="18">
        <f t="shared" si="36"/>
        <v>0</v>
      </c>
      <c r="EO43" s="15" t="str">
        <f t="shared" si="37"/>
        <v>0.0</v>
      </c>
      <c r="EP43" s="19">
        <v>3</v>
      </c>
      <c r="EQ43" s="68">
        <v>3</v>
      </c>
      <c r="ER43" s="70"/>
      <c r="ES43" s="16"/>
      <c r="ET43" s="17"/>
      <c r="EU43" s="82"/>
      <c r="EV43" s="82">
        <f t="shared" si="97"/>
        <v>0</v>
      </c>
      <c r="EW43" s="21">
        <f t="shared" si="98"/>
        <v>0</v>
      </c>
      <c r="EX43" s="21" t="str">
        <f t="shared" si="99"/>
        <v>0.0</v>
      </c>
      <c r="EY43" s="13" t="str">
        <f t="shared" si="100"/>
        <v>F</v>
      </c>
      <c r="EZ43" s="18">
        <f t="shared" si="101"/>
        <v>0</v>
      </c>
      <c r="FA43" s="15" t="str">
        <f t="shared" si="102"/>
        <v>0.0</v>
      </c>
      <c r="FB43" s="19">
        <v>3</v>
      </c>
      <c r="FC43" s="68">
        <v>3</v>
      </c>
      <c r="FD43" s="28"/>
      <c r="FE43" s="26"/>
      <c r="FF43" s="27"/>
      <c r="FG43" s="27"/>
      <c r="FH43" s="27">
        <f t="shared" si="103"/>
        <v>0</v>
      </c>
      <c r="FI43" s="21">
        <f t="shared" si="104"/>
        <v>0</v>
      </c>
      <c r="FJ43" s="21" t="str">
        <f t="shared" si="105"/>
        <v>0.0</v>
      </c>
      <c r="FK43" s="13" t="str">
        <f t="shared" si="106"/>
        <v>F</v>
      </c>
      <c r="FL43" s="18">
        <f t="shared" si="107"/>
        <v>0</v>
      </c>
      <c r="FM43" s="15" t="str">
        <f t="shared" si="108"/>
        <v>0.0</v>
      </c>
      <c r="FN43" s="19">
        <v>2</v>
      </c>
      <c r="FO43" s="68">
        <v>2</v>
      </c>
      <c r="FP43" s="28"/>
      <c r="FQ43" s="26"/>
      <c r="FR43" s="27"/>
      <c r="FS43" s="27"/>
      <c r="FT43" s="27">
        <f t="shared" si="109"/>
        <v>0</v>
      </c>
      <c r="FU43" s="21">
        <f t="shared" si="110"/>
        <v>0</v>
      </c>
      <c r="FV43" s="21" t="str">
        <f t="shared" si="111"/>
        <v>0.0</v>
      </c>
      <c r="FW43" s="13" t="str">
        <f t="shared" si="112"/>
        <v>F</v>
      </c>
      <c r="FX43" s="18">
        <f t="shared" si="113"/>
        <v>0</v>
      </c>
      <c r="FY43" s="15" t="str">
        <f t="shared" si="114"/>
        <v>0.0</v>
      </c>
      <c r="FZ43" s="19">
        <v>3</v>
      </c>
      <c r="GA43" s="68">
        <v>3</v>
      </c>
      <c r="GB43" s="28"/>
      <c r="GC43" s="26"/>
      <c r="GD43" s="27"/>
      <c r="GE43" s="82"/>
      <c r="GF43" s="82">
        <f t="shared" si="115"/>
        <v>0</v>
      </c>
      <c r="GG43" s="21">
        <f t="shared" si="116"/>
        <v>0</v>
      </c>
      <c r="GH43" s="21" t="str">
        <f t="shared" si="131"/>
        <v>0.0</v>
      </c>
      <c r="GI43" s="13" t="str">
        <f t="shared" si="117"/>
        <v>F</v>
      </c>
      <c r="GJ43" s="18">
        <f t="shared" si="118"/>
        <v>0</v>
      </c>
      <c r="GK43" s="15" t="str">
        <f t="shared" si="119"/>
        <v>0.0</v>
      </c>
      <c r="GL43" s="19">
        <v>2</v>
      </c>
      <c r="GM43" s="68">
        <v>2</v>
      </c>
      <c r="GN43" s="28"/>
      <c r="GO43" s="26"/>
      <c r="GP43" s="27"/>
      <c r="GQ43" s="27"/>
      <c r="GR43" s="27">
        <f t="shared" si="120"/>
        <v>0</v>
      </c>
      <c r="GS43" s="21">
        <f t="shared" si="121"/>
        <v>0</v>
      </c>
      <c r="GT43" s="21" t="str">
        <f t="shared" si="122"/>
        <v>0.0</v>
      </c>
      <c r="GU43" s="13" t="str">
        <f t="shared" si="123"/>
        <v>F</v>
      </c>
      <c r="GV43" s="18">
        <f t="shared" si="124"/>
        <v>0</v>
      </c>
      <c r="GW43" s="15" t="str">
        <f t="shared" si="125"/>
        <v>0.0</v>
      </c>
      <c r="GX43" s="19">
        <v>2</v>
      </c>
      <c r="GY43" s="68">
        <v>2</v>
      </c>
    </row>
    <row r="44" spans="1:212" s="4" customFormat="1" ht="28.5">
      <c r="A44" s="2"/>
      <c r="B44" s="5"/>
      <c r="C44" s="6"/>
      <c r="D44" s="7"/>
      <c r="E44" s="8"/>
      <c r="F44" s="44"/>
      <c r="G44" s="3"/>
      <c r="H44" s="3"/>
      <c r="I44" s="11"/>
      <c r="J44" s="139"/>
      <c r="K44" s="21" t="str">
        <f t="shared" si="137"/>
        <v>0.0</v>
      </c>
      <c r="L44" s="13" t="str">
        <f t="shared" si="138"/>
        <v>F</v>
      </c>
      <c r="M44" s="14">
        <f t="shared" si="139"/>
        <v>0</v>
      </c>
      <c r="N44" s="15" t="str">
        <f t="shared" si="140"/>
        <v>0.0</v>
      </c>
      <c r="O44" s="19">
        <v>2</v>
      </c>
      <c r="P44" s="12"/>
      <c r="Q44" s="21" t="str">
        <f t="shared" si="141"/>
        <v>0.0</v>
      </c>
      <c r="R44" s="13" t="str">
        <f t="shared" si="142"/>
        <v>F</v>
      </c>
      <c r="S44" s="14">
        <f t="shared" si="143"/>
        <v>0</v>
      </c>
      <c r="T44" s="15" t="str">
        <f t="shared" si="144"/>
        <v>0.0</v>
      </c>
      <c r="U44" s="19">
        <v>3</v>
      </c>
      <c r="V44" s="28"/>
      <c r="W44" s="26"/>
      <c r="X44" s="27"/>
      <c r="Y44" s="82"/>
      <c r="Z44" s="82"/>
      <c r="AA44" s="21">
        <f t="shared" si="62"/>
        <v>0</v>
      </c>
      <c r="AB44" s="21" t="str">
        <f t="shared" si="145"/>
        <v>0.0</v>
      </c>
      <c r="AC44" s="13" t="str">
        <f t="shared" si="146"/>
        <v>F</v>
      </c>
      <c r="AD44" s="18">
        <f t="shared" si="147"/>
        <v>0</v>
      </c>
      <c r="AE44" s="15" t="str">
        <f t="shared" si="148"/>
        <v>0.0</v>
      </c>
      <c r="AF44" s="19">
        <v>4</v>
      </c>
      <c r="AG44" s="68"/>
      <c r="AH44" s="28"/>
      <c r="AI44" s="26"/>
      <c r="AJ44" s="27"/>
      <c r="AK44" s="82"/>
      <c r="AL44" s="82"/>
      <c r="AM44" s="21">
        <f t="shared" si="66"/>
        <v>0</v>
      </c>
      <c r="AN44" s="21" t="str">
        <f t="shared" si="67"/>
        <v>0.0</v>
      </c>
      <c r="AO44" s="13" t="str">
        <f t="shared" si="6"/>
        <v>F</v>
      </c>
      <c r="AP44" s="18">
        <f t="shared" si="7"/>
        <v>0</v>
      </c>
      <c r="AQ44" s="15" t="str">
        <f t="shared" si="68"/>
        <v>0.0</v>
      </c>
      <c r="AR44" s="19">
        <v>2</v>
      </c>
      <c r="AS44" s="68"/>
      <c r="AT44" s="28"/>
      <c r="AU44" s="26"/>
      <c r="AV44" s="27"/>
      <c r="AW44" s="82"/>
      <c r="AX44" s="27"/>
      <c r="AY44" s="21">
        <f t="shared" si="70"/>
        <v>0</v>
      </c>
      <c r="AZ44" s="21" t="str">
        <f t="shared" si="71"/>
        <v>0.0</v>
      </c>
      <c r="BA44" s="13" t="str">
        <f t="shared" si="8"/>
        <v>F</v>
      </c>
      <c r="BB44" s="18">
        <f t="shared" si="9"/>
        <v>0</v>
      </c>
      <c r="BC44" s="15" t="str">
        <f t="shared" si="72"/>
        <v>0.0</v>
      </c>
      <c r="BD44" s="19">
        <v>3</v>
      </c>
      <c r="BE44" s="68"/>
      <c r="BF44" s="28"/>
      <c r="BG44" s="26"/>
      <c r="BH44" s="27"/>
      <c r="BI44" s="82"/>
      <c r="BJ44" s="82"/>
      <c r="BK44" s="21">
        <f t="shared" si="74"/>
        <v>0</v>
      </c>
      <c r="BL44" s="21" t="str">
        <f t="shared" si="75"/>
        <v>0.0</v>
      </c>
      <c r="BM44" s="13" t="str">
        <f t="shared" si="10"/>
        <v>F</v>
      </c>
      <c r="BN44" s="18">
        <f t="shared" si="11"/>
        <v>0</v>
      </c>
      <c r="BO44" s="15" t="str">
        <f t="shared" si="76"/>
        <v>0.0</v>
      </c>
      <c r="BP44" s="19">
        <v>2</v>
      </c>
      <c r="BQ44" s="68"/>
      <c r="BR44" s="28"/>
      <c r="BS44" s="26"/>
      <c r="BT44" s="27"/>
      <c r="BU44" s="82"/>
      <c r="BV44" s="27"/>
      <c r="BW44" s="21">
        <f t="shared" si="78"/>
        <v>0</v>
      </c>
      <c r="BX44" s="21" t="str">
        <f t="shared" si="79"/>
        <v>0.0</v>
      </c>
      <c r="BY44" s="13" t="str">
        <f t="shared" si="12"/>
        <v>F</v>
      </c>
      <c r="BZ44" s="18">
        <f t="shared" si="13"/>
        <v>0</v>
      </c>
      <c r="CA44" s="15" t="str">
        <f t="shared" si="80"/>
        <v>0.0</v>
      </c>
      <c r="CB44" s="19">
        <v>3</v>
      </c>
      <c r="CC44" s="68"/>
      <c r="CD44" s="28"/>
      <c r="CE44" s="26"/>
      <c r="CF44" s="27"/>
      <c r="CG44" s="82"/>
      <c r="CH44" s="82"/>
      <c r="CI44" s="21">
        <f t="shared" si="82"/>
        <v>0</v>
      </c>
      <c r="CJ44" s="21" t="str">
        <f t="shared" si="83"/>
        <v>0.0</v>
      </c>
      <c r="CK44" s="13" t="str">
        <f t="shared" si="14"/>
        <v>F</v>
      </c>
      <c r="CL44" s="18">
        <f t="shared" si="15"/>
        <v>0</v>
      </c>
      <c r="CM44" s="15" t="str">
        <f t="shared" si="84"/>
        <v>0.0</v>
      </c>
      <c r="CN44" s="19">
        <v>3</v>
      </c>
      <c r="CO44" s="68"/>
      <c r="CP44" s="69">
        <f t="shared" si="85"/>
        <v>17</v>
      </c>
      <c r="CQ44" s="22">
        <f t="shared" si="16"/>
        <v>0</v>
      </c>
      <c r="CR44" s="24" t="str">
        <f t="shared" si="86"/>
        <v>0.00</v>
      </c>
      <c r="CS44" s="22">
        <f t="shared" si="17"/>
        <v>0</v>
      </c>
      <c r="CT44" s="24" t="str">
        <f t="shared" si="87"/>
        <v>0.00</v>
      </c>
      <c r="CU44" s="77" t="str">
        <f t="shared" si="88"/>
        <v>Cảnh báo KQHT</v>
      </c>
      <c r="CV44" s="77">
        <f t="shared" si="18"/>
        <v>0</v>
      </c>
      <c r="CW44" s="22" t="e">
        <f t="shared" si="89"/>
        <v>#DIV/0!</v>
      </c>
      <c r="CX44" s="77" t="e">
        <f t="shared" si="90"/>
        <v>#DIV/0!</v>
      </c>
      <c r="CY44" s="22" t="e">
        <f t="shared" si="91"/>
        <v>#DIV/0!</v>
      </c>
      <c r="CZ44" s="77" t="e">
        <f t="shared" si="92"/>
        <v>#DIV/0!</v>
      </c>
      <c r="DA44" s="28"/>
      <c r="DB44" s="26"/>
      <c r="DC44" s="27"/>
      <c r="DD44" s="82"/>
      <c r="DE44" s="82">
        <f t="shared" si="93"/>
        <v>0</v>
      </c>
      <c r="DF44" s="21">
        <f t="shared" si="19"/>
        <v>0</v>
      </c>
      <c r="DG44" s="21" t="str">
        <f t="shared" si="20"/>
        <v>0.0</v>
      </c>
      <c r="DH44" s="13" t="str">
        <f t="shared" si="21"/>
        <v>F</v>
      </c>
      <c r="DI44" s="18">
        <f t="shared" si="22"/>
        <v>0</v>
      </c>
      <c r="DJ44" s="15" t="str">
        <f t="shared" si="23"/>
        <v>0.0</v>
      </c>
      <c r="DK44" s="19">
        <v>1.5</v>
      </c>
      <c r="DL44" s="68">
        <v>1.5</v>
      </c>
      <c r="DM44" s="28"/>
      <c r="DN44" s="26"/>
      <c r="DO44" s="27"/>
      <c r="DP44" s="82"/>
      <c r="DQ44" s="82">
        <f t="shared" si="94"/>
        <v>0</v>
      </c>
      <c r="DR44" s="21">
        <f t="shared" si="24"/>
        <v>0</v>
      </c>
      <c r="DS44" s="21" t="str">
        <f t="shared" si="25"/>
        <v>0.0</v>
      </c>
      <c r="DT44" s="13" t="str">
        <f t="shared" si="26"/>
        <v>F</v>
      </c>
      <c r="DU44" s="18">
        <f t="shared" si="27"/>
        <v>0</v>
      </c>
      <c r="DV44" s="15" t="str">
        <f t="shared" si="28"/>
        <v>0.0</v>
      </c>
      <c r="DW44" s="19">
        <v>1.5</v>
      </c>
      <c r="DX44" s="68">
        <v>1.5</v>
      </c>
      <c r="DY44" s="21">
        <f t="shared" si="95"/>
        <v>0</v>
      </c>
      <c r="DZ44" s="21" t="str">
        <f t="shared" si="29"/>
        <v>0.0</v>
      </c>
      <c r="EA44" s="13" t="str">
        <f t="shared" si="30"/>
        <v>F</v>
      </c>
      <c r="EB44" s="18">
        <f t="shared" si="31"/>
        <v>0</v>
      </c>
      <c r="EC44" s="18" t="str">
        <f t="shared" si="32"/>
        <v>0.0</v>
      </c>
      <c r="ED44" s="19">
        <v>3</v>
      </c>
      <c r="EE44" s="152">
        <v>3</v>
      </c>
      <c r="EF44" s="20"/>
      <c r="EG44" s="20"/>
      <c r="EH44" s="28"/>
      <c r="EI44" s="82"/>
      <c r="EJ44" s="82">
        <f t="shared" si="96"/>
        <v>0</v>
      </c>
      <c r="EK44" s="21">
        <f t="shared" si="33"/>
        <v>0</v>
      </c>
      <c r="EL44" s="21" t="str">
        <f t="shared" si="34"/>
        <v>0.0</v>
      </c>
      <c r="EM44" s="13" t="str">
        <f t="shared" si="35"/>
        <v>F</v>
      </c>
      <c r="EN44" s="18">
        <f t="shared" si="36"/>
        <v>0</v>
      </c>
      <c r="EO44" s="15" t="str">
        <f t="shared" si="37"/>
        <v>0.0</v>
      </c>
      <c r="EP44" s="19">
        <v>3</v>
      </c>
      <c r="EQ44" s="68">
        <v>3</v>
      </c>
      <c r="ER44" s="70"/>
      <c r="ES44" s="16"/>
      <c r="ET44" s="17"/>
      <c r="EU44" s="82"/>
      <c r="EV44" s="82">
        <f t="shared" si="97"/>
        <v>0</v>
      </c>
      <c r="EW44" s="21">
        <f t="shared" si="98"/>
        <v>0</v>
      </c>
      <c r="EX44" s="21" t="str">
        <f t="shared" si="99"/>
        <v>0.0</v>
      </c>
      <c r="EY44" s="13" t="str">
        <f t="shared" si="100"/>
        <v>F</v>
      </c>
      <c r="EZ44" s="18">
        <f t="shared" si="101"/>
        <v>0</v>
      </c>
      <c r="FA44" s="15" t="str">
        <f t="shared" si="102"/>
        <v>0.0</v>
      </c>
      <c r="FB44" s="19">
        <v>3</v>
      </c>
      <c r="FC44" s="68">
        <v>3</v>
      </c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</row>
    <row r="45" spans="1:212" s="4" customFormat="1" ht="18">
      <c r="A45" s="2"/>
      <c r="B45" s="5"/>
      <c r="C45" s="6"/>
      <c r="D45" s="7"/>
      <c r="E45" s="8"/>
      <c r="F45" s="44"/>
      <c r="G45" s="3"/>
      <c r="H45" s="3"/>
      <c r="I45" s="11"/>
      <c r="J45" s="139"/>
      <c r="K45" s="21" t="str">
        <f t="shared" si="137"/>
        <v>0.0</v>
      </c>
      <c r="L45" s="13" t="str">
        <f t="shared" si="138"/>
        <v>F</v>
      </c>
      <c r="M45" s="14">
        <f t="shared" si="139"/>
        <v>0</v>
      </c>
      <c r="N45" s="15" t="str">
        <f t="shared" si="140"/>
        <v>0.0</v>
      </c>
      <c r="O45" s="19">
        <v>2</v>
      </c>
      <c r="P45" s="12"/>
      <c r="Q45" s="21" t="str">
        <f t="shared" si="141"/>
        <v>0.0</v>
      </c>
      <c r="R45" s="13" t="str">
        <f t="shared" si="142"/>
        <v>F</v>
      </c>
      <c r="S45" s="14">
        <f t="shared" si="143"/>
        <v>0</v>
      </c>
      <c r="T45" s="15" t="str">
        <f t="shared" si="144"/>
        <v>0.0</v>
      </c>
      <c r="U45" s="19">
        <v>3</v>
      </c>
      <c r="V45" s="28"/>
      <c r="W45" s="26"/>
      <c r="X45" s="27"/>
      <c r="Y45" s="82"/>
      <c r="Z45" s="82"/>
      <c r="AA45" s="21">
        <f t="shared" si="62"/>
        <v>0</v>
      </c>
      <c r="AB45" s="21" t="str">
        <f t="shared" si="145"/>
        <v>0.0</v>
      </c>
      <c r="AC45" s="13" t="str">
        <f t="shared" si="146"/>
        <v>F</v>
      </c>
      <c r="AD45" s="18">
        <f t="shared" si="147"/>
        <v>0</v>
      </c>
      <c r="AE45" s="15" t="str">
        <f t="shared" si="148"/>
        <v>0.0</v>
      </c>
      <c r="AF45" s="19">
        <v>4</v>
      </c>
      <c r="AG45" s="68"/>
      <c r="AH45" s="28"/>
      <c r="AI45" s="26"/>
      <c r="AJ45" s="27"/>
      <c r="AK45" s="82"/>
      <c r="AL45" s="82"/>
      <c r="AM45" s="21">
        <f t="shared" si="66"/>
        <v>0</v>
      </c>
      <c r="AN45" s="21" t="str">
        <f t="shared" si="67"/>
        <v>0.0</v>
      </c>
      <c r="AO45" s="13" t="str">
        <f t="shared" si="6"/>
        <v>F</v>
      </c>
      <c r="AP45" s="18">
        <f t="shared" si="7"/>
        <v>0</v>
      </c>
      <c r="AQ45" s="15" t="str">
        <f t="shared" si="68"/>
        <v>0.0</v>
      </c>
      <c r="AR45" s="19">
        <v>2</v>
      </c>
      <c r="AS45" s="68"/>
      <c r="AT45" s="28"/>
      <c r="AU45" s="26"/>
      <c r="AV45" s="27"/>
      <c r="AW45" s="82"/>
      <c r="AX45" s="27"/>
      <c r="AY45" s="21">
        <f t="shared" si="70"/>
        <v>0</v>
      </c>
      <c r="AZ45" s="21" t="str">
        <f t="shared" si="71"/>
        <v>0.0</v>
      </c>
      <c r="BA45" s="13" t="str">
        <f t="shared" si="8"/>
        <v>F</v>
      </c>
      <c r="BB45" s="18">
        <f t="shared" si="9"/>
        <v>0</v>
      </c>
      <c r="BC45" s="15" t="str">
        <f t="shared" si="72"/>
        <v>0.0</v>
      </c>
      <c r="BD45" s="19">
        <v>3</v>
      </c>
      <c r="BE45" s="68"/>
      <c r="BF45" s="28"/>
      <c r="BG45" s="26"/>
      <c r="BH45" s="27"/>
      <c r="BI45" s="82"/>
      <c r="BJ45" s="82"/>
      <c r="BK45" s="21">
        <f t="shared" si="74"/>
        <v>0</v>
      </c>
      <c r="BL45" s="21" t="str">
        <f t="shared" si="75"/>
        <v>0.0</v>
      </c>
      <c r="BM45" s="13" t="str">
        <f t="shared" si="10"/>
        <v>F</v>
      </c>
      <c r="BN45" s="18">
        <f t="shared" si="11"/>
        <v>0</v>
      </c>
      <c r="BO45" s="15" t="str">
        <f t="shared" si="76"/>
        <v>0.0</v>
      </c>
      <c r="BP45" s="19">
        <v>2</v>
      </c>
      <c r="BQ45" s="68"/>
      <c r="BR45" s="28"/>
      <c r="BS45" s="26"/>
      <c r="BT45" s="27"/>
      <c r="BU45" s="82"/>
      <c r="BV45" s="27"/>
      <c r="BW45" s="21">
        <f t="shared" si="78"/>
        <v>0</v>
      </c>
      <c r="BX45" s="21" t="str">
        <f t="shared" si="79"/>
        <v>0.0</v>
      </c>
      <c r="BY45" s="13" t="str">
        <f t="shared" si="12"/>
        <v>F</v>
      </c>
      <c r="BZ45" s="18">
        <f t="shared" si="13"/>
        <v>0</v>
      </c>
      <c r="CA45" s="15" t="str">
        <f t="shared" si="80"/>
        <v>0.0</v>
      </c>
      <c r="CB45" s="19">
        <v>3</v>
      </c>
      <c r="CC45" s="68"/>
      <c r="CD45" s="28"/>
      <c r="CE45" s="26"/>
      <c r="CF45" s="27"/>
      <c r="CG45" s="82"/>
      <c r="CH45" s="82"/>
      <c r="CI45" s="21">
        <f t="shared" si="82"/>
        <v>0</v>
      </c>
      <c r="CJ45" s="21" t="str">
        <f t="shared" si="83"/>
        <v>0.0</v>
      </c>
      <c r="CK45" s="13" t="str">
        <f t="shared" si="14"/>
        <v>F</v>
      </c>
      <c r="CL45" s="18">
        <f t="shared" si="15"/>
        <v>0</v>
      </c>
      <c r="CM45" s="15" t="str">
        <f t="shared" si="84"/>
        <v>0.0</v>
      </c>
      <c r="CN45" s="19">
        <v>3</v>
      </c>
      <c r="CO45" s="68"/>
      <c r="CP45" s="69">
        <f t="shared" si="85"/>
        <v>17</v>
      </c>
      <c r="CQ45" s="22">
        <f t="shared" si="16"/>
        <v>0</v>
      </c>
      <c r="CR45" s="24" t="str">
        <f t="shared" si="86"/>
        <v>0.00</v>
      </c>
      <c r="CS45" s="22">
        <f t="shared" si="17"/>
        <v>0</v>
      </c>
      <c r="CT45" s="24" t="str">
        <f t="shared" si="87"/>
        <v>0.00</v>
      </c>
      <c r="CU45" s="77" t="str">
        <f t="shared" si="88"/>
        <v>Cảnh báo KQHT</v>
      </c>
      <c r="CV45" s="77">
        <f t="shared" si="18"/>
        <v>0</v>
      </c>
      <c r="CW45" s="22" t="e">
        <f t="shared" si="89"/>
        <v>#DIV/0!</v>
      </c>
      <c r="CX45" s="77" t="e">
        <f t="shared" si="90"/>
        <v>#DIV/0!</v>
      </c>
      <c r="CY45" s="22" t="e">
        <f t="shared" si="91"/>
        <v>#DIV/0!</v>
      </c>
      <c r="CZ45" s="77" t="e">
        <f t="shared" si="92"/>
        <v>#DIV/0!</v>
      </c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156"/>
      <c r="EI45" s="40"/>
      <c r="EJ45" s="40"/>
      <c r="EK45" s="40"/>
      <c r="EL45" s="40"/>
      <c r="EM45" s="40"/>
      <c r="EN45" s="40"/>
      <c r="EO45" s="40"/>
      <c r="EP45" s="40"/>
      <c r="EQ45" s="40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</row>
    <row r="46" spans="1:212" s="4" customFormat="1" ht="18">
      <c r="A46" s="2"/>
      <c r="B46" s="5"/>
      <c r="C46" s="6"/>
      <c r="D46" s="7"/>
      <c r="E46" s="8"/>
      <c r="F46" s="44"/>
      <c r="G46" s="3"/>
      <c r="H46" s="3"/>
      <c r="I46" s="11"/>
      <c r="J46" s="139"/>
      <c r="K46" s="21" t="str">
        <f t="shared" si="137"/>
        <v>0.0</v>
      </c>
      <c r="L46" s="13" t="str">
        <f t="shared" si="138"/>
        <v>F</v>
      </c>
      <c r="M46" s="14">
        <f t="shared" si="139"/>
        <v>0</v>
      </c>
      <c r="N46" s="15" t="str">
        <f t="shared" si="140"/>
        <v>0.0</v>
      </c>
      <c r="O46" s="19">
        <v>2</v>
      </c>
      <c r="P46" s="12"/>
      <c r="Q46" s="21" t="str">
        <f t="shared" si="141"/>
        <v>0.0</v>
      </c>
      <c r="R46" s="13" t="str">
        <f t="shared" si="142"/>
        <v>F</v>
      </c>
      <c r="S46" s="14">
        <f t="shared" si="143"/>
        <v>0</v>
      </c>
      <c r="T46" s="15" t="str">
        <f t="shared" si="144"/>
        <v>0.0</v>
      </c>
      <c r="U46" s="19">
        <v>3</v>
      </c>
      <c r="V46" s="28"/>
      <c r="W46" s="26"/>
      <c r="X46" s="27"/>
      <c r="Y46" s="82"/>
      <c r="Z46" s="82"/>
      <c r="AA46" s="21">
        <f t="shared" si="62"/>
        <v>0</v>
      </c>
      <c r="AB46" s="21" t="str">
        <f t="shared" si="145"/>
        <v>0.0</v>
      </c>
      <c r="AC46" s="13" t="str">
        <f t="shared" si="146"/>
        <v>F</v>
      </c>
      <c r="AD46" s="18">
        <f t="shared" si="147"/>
        <v>0</v>
      </c>
      <c r="AE46" s="15" t="str">
        <f t="shared" si="148"/>
        <v>0.0</v>
      </c>
      <c r="AF46" s="19">
        <v>4</v>
      </c>
      <c r="AG46" s="68"/>
      <c r="AH46" s="28"/>
      <c r="AI46" s="26"/>
      <c r="AJ46" s="27"/>
      <c r="AK46" s="82"/>
      <c r="AL46" s="82"/>
      <c r="AM46" s="21">
        <f t="shared" si="66"/>
        <v>0</v>
      </c>
      <c r="AN46" s="21" t="str">
        <f t="shared" si="67"/>
        <v>0.0</v>
      </c>
      <c r="AO46" s="13" t="str">
        <f t="shared" si="6"/>
        <v>F</v>
      </c>
      <c r="AP46" s="18">
        <f t="shared" si="7"/>
        <v>0</v>
      </c>
      <c r="AQ46" s="15" t="str">
        <f t="shared" si="68"/>
        <v>0.0</v>
      </c>
      <c r="AR46" s="19">
        <v>2</v>
      </c>
      <c r="AS46" s="68"/>
      <c r="AT46" s="28"/>
      <c r="AU46" s="26"/>
      <c r="AV46" s="27"/>
      <c r="AW46" s="82"/>
      <c r="AX46" s="27"/>
      <c r="AY46" s="21">
        <f t="shared" si="70"/>
        <v>0</v>
      </c>
      <c r="AZ46" s="21" t="str">
        <f t="shared" si="71"/>
        <v>0.0</v>
      </c>
      <c r="BA46" s="13" t="str">
        <f t="shared" si="8"/>
        <v>F</v>
      </c>
      <c r="BB46" s="18">
        <f t="shared" si="9"/>
        <v>0</v>
      </c>
      <c r="BC46" s="15" t="str">
        <f t="shared" si="72"/>
        <v>0.0</v>
      </c>
      <c r="BD46" s="19">
        <v>3</v>
      </c>
      <c r="BE46" s="68"/>
      <c r="BF46" s="28"/>
      <c r="BG46" s="26"/>
      <c r="BH46" s="27"/>
      <c r="BI46" s="82"/>
      <c r="BJ46" s="82"/>
      <c r="BK46" s="21">
        <f t="shared" si="74"/>
        <v>0</v>
      </c>
      <c r="BL46" s="21" t="str">
        <f t="shared" si="75"/>
        <v>0.0</v>
      </c>
      <c r="BM46" s="13" t="str">
        <f t="shared" si="10"/>
        <v>F</v>
      </c>
      <c r="BN46" s="18">
        <f t="shared" si="11"/>
        <v>0</v>
      </c>
      <c r="BO46" s="15" t="str">
        <f t="shared" si="76"/>
        <v>0.0</v>
      </c>
      <c r="BP46" s="19">
        <v>2</v>
      </c>
      <c r="BQ46" s="68"/>
      <c r="BR46" s="28"/>
      <c r="BS46" s="26"/>
      <c r="BT46" s="27"/>
      <c r="BU46" s="82"/>
      <c r="BV46" s="27"/>
      <c r="BW46" s="21">
        <f t="shared" si="78"/>
        <v>0</v>
      </c>
      <c r="BX46" s="21" t="str">
        <f t="shared" si="79"/>
        <v>0.0</v>
      </c>
      <c r="BY46" s="13" t="str">
        <f t="shared" si="12"/>
        <v>F</v>
      </c>
      <c r="BZ46" s="18">
        <f t="shared" si="13"/>
        <v>0</v>
      </c>
      <c r="CA46" s="15" t="str">
        <f t="shared" si="80"/>
        <v>0.0</v>
      </c>
      <c r="CB46" s="19">
        <v>3</v>
      </c>
      <c r="CC46" s="68"/>
      <c r="CD46" s="28"/>
      <c r="CE46" s="26"/>
      <c r="CF46" s="27"/>
      <c r="CG46" s="82"/>
      <c r="CH46" s="82"/>
      <c r="CI46" s="21">
        <f t="shared" si="82"/>
        <v>0</v>
      </c>
      <c r="CJ46" s="21" t="str">
        <f t="shared" si="83"/>
        <v>0.0</v>
      </c>
      <c r="CK46" s="13" t="str">
        <f t="shared" si="14"/>
        <v>F</v>
      </c>
      <c r="CL46" s="18">
        <f t="shared" si="15"/>
        <v>0</v>
      </c>
      <c r="CM46" s="15" t="str">
        <f t="shared" si="84"/>
        <v>0.0</v>
      </c>
      <c r="CN46" s="19">
        <v>3</v>
      </c>
      <c r="CO46" s="68"/>
      <c r="CP46" s="69">
        <f t="shared" si="85"/>
        <v>17</v>
      </c>
      <c r="CQ46" s="22">
        <f t="shared" si="16"/>
        <v>0</v>
      </c>
      <c r="CR46" s="24" t="str">
        <f t="shared" si="86"/>
        <v>0.00</v>
      </c>
      <c r="CS46" s="22">
        <f t="shared" si="17"/>
        <v>0</v>
      </c>
      <c r="CT46" s="24" t="str">
        <f t="shared" si="87"/>
        <v>0.00</v>
      </c>
      <c r="CU46" s="77" t="str">
        <f t="shared" si="88"/>
        <v>Cảnh báo KQHT</v>
      </c>
      <c r="CV46" s="77">
        <f t="shared" si="18"/>
        <v>0</v>
      </c>
      <c r="CW46" s="22" t="e">
        <f t="shared" si="89"/>
        <v>#DIV/0!</v>
      </c>
      <c r="CX46" s="77" t="e">
        <f t="shared" si="90"/>
        <v>#DIV/0!</v>
      </c>
      <c r="CY46" s="22" t="e">
        <f t="shared" si="91"/>
        <v>#DIV/0!</v>
      </c>
      <c r="CZ46" s="77" t="e">
        <f t="shared" si="92"/>
        <v>#DIV/0!</v>
      </c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156"/>
      <c r="EI46" s="40"/>
      <c r="EJ46" s="40"/>
      <c r="EK46" s="40"/>
      <c r="EL46" s="40"/>
      <c r="EM46" s="40"/>
      <c r="EN46" s="40"/>
      <c r="EO46" s="40"/>
      <c r="EP46" s="40"/>
      <c r="EQ46" s="40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</row>
    <row r="47" spans="1:212"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Y47" s="40"/>
      <c r="AZ47" s="40"/>
      <c r="BA47" s="40"/>
      <c r="BB47" s="40"/>
      <c r="BC47" s="40"/>
    </row>
    <row r="48" spans="1:212">
      <c r="C48" s="1" t="s">
        <v>819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Y48" s="40"/>
      <c r="AZ48" s="40"/>
      <c r="BA48" s="40"/>
      <c r="BB48" s="40"/>
      <c r="BC48" s="40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157"/>
      <c r="EI48" s="34"/>
      <c r="EJ48" s="34"/>
      <c r="EK48" s="34"/>
      <c r="EL48" s="34"/>
      <c r="EM48" s="34"/>
      <c r="EN48" s="34"/>
      <c r="EO48" s="34"/>
      <c r="EP48" s="34"/>
      <c r="EQ48" s="34"/>
    </row>
    <row r="49" spans="1:180" s="4" customFormat="1" ht="18">
      <c r="A49" s="2"/>
      <c r="B49" s="5" t="s">
        <v>454</v>
      </c>
      <c r="C49" s="6" t="s">
        <v>521</v>
      </c>
      <c r="D49" s="7" t="s">
        <v>278</v>
      </c>
      <c r="E49" s="8" t="s">
        <v>99</v>
      </c>
      <c r="F49" s="3"/>
      <c r="G49" s="10" t="s">
        <v>564</v>
      </c>
      <c r="H49" s="36" t="s">
        <v>89</v>
      </c>
      <c r="I49" s="36" t="s">
        <v>199</v>
      </c>
      <c r="J49" s="138"/>
      <c r="K49" s="21" t="str">
        <f>TEXT(J49,"0.0")</f>
        <v>0.0</v>
      </c>
      <c r="L49" s="13" t="str">
        <f>IF(J49&gt;=8.5,"A",IF(J49&gt;=8,"B+",IF(J49&gt;=7,"B",IF(J49&gt;=6.5,"C+",IF(J49&gt;=5.5,"C",IF(J49&gt;=5,"D+",IF(J49&gt;=4,"D","F")))))))</f>
        <v>F</v>
      </c>
      <c r="M49" s="14">
        <f>IF(L49="A",4,IF(L49="B+",3.5,IF(L49="B",3,IF(L49="C+",2.5,IF(L49="C",2,IF(L49="D+",1.5,IF(L49="D",1,0)))))))</f>
        <v>0</v>
      </c>
      <c r="N49" s="15" t="str">
        <f>TEXT(M49,"0.0")</f>
        <v>0.0</v>
      </c>
      <c r="O49" s="19">
        <v>2</v>
      </c>
      <c r="P49" s="12"/>
      <c r="Q49" s="21" t="str">
        <f>TEXT(P49,"0.0")</f>
        <v>0.0</v>
      </c>
      <c r="R49" s="13" t="str">
        <f>IF(P49&gt;=8.5,"A",IF(P49&gt;=8,"B+",IF(P49&gt;=7,"B",IF(P49&gt;=6.5,"C+",IF(P49&gt;=5.5,"C",IF(P49&gt;=5,"D+",IF(P49&gt;=4,"D","F")))))))</f>
        <v>F</v>
      </c>
      <c r="S49" s="14">
        <f>IF(R49="A",4,IF(R49="B+",3.5,IF(R49="B",3,IF(R49="C+",2.5,IF(R49="C",2,IF(R49="D+",1.5,IF(R49="D",1,0)))))))</f>
        <v>0</v>
      </c>
      <c r="T49" s="15" t="str">
        <f>TEXT(S49,"0.0")</f>
        <v>0.0</v>
      </c>
      <c r="U49" s="19">
        <v>3</v>
      </c>
      <c r="V49" s="28"/>
      <c r="W49" s="26"/>
      <c r="X49" s="27"/>
      <c r="Y49" s="82"/>
      <c r="Z49" s="82"/>
      <c r="AA49" s="21">
        <f>ROUND(MAX((V49*0.4+W49*0.6),(V49*0.4+X49*0.6),(V49*0.4+Y49*0.6)),1)</f>
        <v>0</v>
      </c>
      <c r="AB49" s="21" t="str">
        <f>TEXT(AA49,"0.0")</f>
        <v>0.0</v>
      </c>
      <c r="AC49" s="13" t="str">
        <f>IF(AA49&gt;=8.5,"A",IF(AA49&gt;=8,"B+",IF(AA49&gt;=7,"B",IF(AA49&gt;=6.5,"C+",IF(AA49&gt;=5.5,"C",IF(AA49&gt;=5,"D+",IF(AA49&gt;=4,"D","F")))))))</f>
        <v>F</v>
      </c>
      <c r="AD49" s="18">
        <f>IF(AC49="A",4,IF(AC49="B+",3.5,IF(AC49="B",3,IF(AC49="C+",2.5,IF(AC49="C",2,IF(AC49="D+",1.5,IF(AC49="D",1,0)))))))</f>
        <v>0</v>
      </c>
      <c r="AE49" s="15" t="str">
        <f>TEXT(AD49,"0.0")</f>
        <v>0.0</v>
      </c>
      <c r="AF49" s="19">
        <v>4</v>
      </c>
      <c r="AG49" s="68">
        <v>4</v>
      </c>
      <c r="AH49" s="28"/>
      <c r="AI49" s="26"/>
      <c r="AJ49" s="27"/>
      <c r="AK49" s="82"/>
      <c r="AL49" s="82"/>
      <c r="AM49" s="21">
        <f>ROUND(MAX((AH49*0.4+AI49*0.6),(AH49*0.4+AJ49*0.6),(AH49*0.4+AK49*0.6)),1)</f>
        <v>0</v>
      </c>
      <c r="AN49" s="21" t="str">
        <f>TEXT(AM49,"0.0")</f>
        <v>0.0</v>
      </c>
      <c r="AO49" s="13" t="str">
        <f>IF(AM49&gt;=8.5,"A",IF(AM49&gt;=8,"B+",IF(AM49&gt;=7,"B",IF(AM49&gt;=6.5,"C+",IF(AM49&gt;=5.5,"C",IF(AM49&gt;=5,"D+",IF(AM49&gt;=4,"D","F")))))))</f>
        <v>F</v>
      </c>
      <c r="AP49" s="18">
        <f>IF(AO49="A",4,IF(AO49="B+",3.5,IF(AO49="B",3,IF(AO49="C+",2.5,IF(AO49="C",2,IF(AO49="D+",1.5,IF(AO49="D",1,0)))))))</f>
        <v>0</v>
      </c>
      <c r="AQ49" s="15" t="str">
        <f>TEXT(AP49,"0.0")</f>
        <v>0.0</v>
      </c>
      <c r="AR49" s="19">
        <v>2</v>
      </c>
      <c r="AS49" s="68">
        <v>2</v>
      </c>
      <c r="AT49" s="28"/>
      <c r="AU49" s="26"/>
      <c r="AV49" s="27"/>
      <c r="AW49" s="82"/>
      <c r="AX49" s="27"/>
      <c r="AY49" s="21">
        <f>ROUND(MAX((AT49*0.4+AU49*0.6),(AT49*0.4+AV49*0.6),(AT49*0.4+AW49*0.6)),1)</f>
        <v>0</v>
      </c>
      <c r="AZ49" s="21" t="str">
        <f>TEXT(AY49,"0.0")</f>
        <v>0.0</v>
      </c>
      <c r="BA49" s="13" t="str">
        <f>IF(AY49&gt;=8.5,"A",IF(AY49&gt;=8,"B+",IF(AY49&gt;=7,"B",IF(AY49&gt;=6.5,"C+",IF(AY49&gt;=5.5,"C",IF(AY49&gt;=5,"D+",IF(AY49&gt;=4,"D","F")))))))</f>
        <v>F</v>
      </c>
      <c r="BB49" s="18">
        <f>IF(BA49="A",4,IF(BA49="B+",3.5,IF(BA49="B",3,IF(BA49="C+",2.5,IF(BA49="C",2,IF(BA49="D+",1.5,IF(BA49="D",1,0)))))))</f>
        <v>0</v>
      </c>
      <c r="BC49" s="15" t="str">
        <f>TEXT(BB49,"0.0")</f>
        <v>0.0</v>
      </c>
      <c r="BD49" s="19">
        <v>3</v>
      </c>
      <c r="BE49" s="68">
        <v>3</v>
      </c>
      <c r="BF49" s="28"/>
      <c r="BG49" s="26"/>
      <c r="BH49" s="27"/>
      <c r="BI49" s="82"/>
      <c r="BJ49" s="82"/>
      <c r="BK49" s="21">
        <f>ROUND(MAX((BF49*0.4+BG49*0.6),(BF49*0.4+BH49*0.6),(BF49*0.4+BI49*0.6)),1)</f>
        <v>0</v>
      </c>
      <c r="BL49" s="21" t="str">
        <f>TEXT(BK49,"0.0")</f>
        <v>0.0</v>
      </c>
      <c r="BM49" s="13" t="str">
        <f>IF(BK49&gt;=8.5,"A",IF(BK49&gt;=8,"B+",IF(BK49&gt;=7,"B",IF(BK49&gt;=6.5,"C+",IF(BK49&gt;=5.5,"C",IF(BK49&gt;=5,"D+",IF(BK49&gt;=4,"D","F")))))))</f>
        <v>F</v>
      </c>
      <c r="BN49" s="18">
        <f>IF(BM49="A",4,IF(BM49="B+",3.5,IF(BM49="B",3,IF(BM49="C+",2.5,IF(BM49="C",2,IF(BM49="D+",1.5,IF(BM49="D",1,0)))))))</f>
        <v>0</v>
      </c>
      <c r="BO49" s="15" t="str">
        <f>TEXT(BN49,"0.0")</f>
        <v>0.0</v>
      </c>
      <c r="BP49" s="19">
        <v>2</v>
      </c>
      <c r="BQ49" s="68">
        <v>2</v>
      </c>
      <c r="BR49" s="28"/>
      <c r="BS49" s="26"/>
      <c r="BT49" s="27"/>
      <c r="BU49" s="82"/>
      <c r="BV49" s="27"/>
      <c r="BW49" s="21">
        <f>ROUND(MAX((BR49*0.4+BS49*0.6),(BR49*0.4+BT49*0.6),(BR49*0.4+BU49*0.6)),1)</f>
        <v>0</v>
      </c>
      <c r="BX49" s="21" t="str">
        <f>TEXT(BW49,"0.0")</f>
        <v>0.0</v>
      </c>
      <c r="BY49" s="13" t="str">
        <f>IF(BW49&gt;=8.5,"A",IF(BW49&gt;=8,"B+",IF(BW49&gt;=7,"B",IF(BW49&gt;=6.5,"C+",IF(BW49&gt;=5.5,"C",IF(BW49&gt;=5,"D+",IF(BW49&gt;=4,"D","F")))))))</f>
        <v>F</v>
      </c>
      <c r="BZ49" s="18">
        <f>IF(BY49="A",4,IF(BY49="B+",3.5,IF(BY49="B",3,IF(BY49="C+",2.5,IF(BY49="C",2,IF(BY49="D+",1.5,IF(BY49="D",1,0)))))))</f>
        <v>0</v>
      </c>
      <c r="CA49" s="15" t="str">
        <f>TEXT(BZ49,"0.0")</f>
        <v>0.0</v>
      </c>
      <c r="CB49" s="19">
        <v>3</v>
      </c>
      <c r="CC49" s="68">
        <v>3</v>
      </c>
      <c r="CD49" s="28"/>
      <c r="CE49" s="26"/>
      <c r="CF49" s="27"/>
      <c r="CG49" s="82"/>
      <c r="CH49" s="82"/>
      <c r="CI49" s="21">
        <f>ROUND(MAX((CD49*0.4+CE49*0.6),(CD49*0.4+CF49*0.6),(CD49*0.4+CG49*0.6)),1)</f>
        <v>0</v>
      </c>
      <c r="CJ49" s="21" t="str">
        <f>TEXT(CI49,"0.0")</f>
        <v>0.0</v>
      </c>
      <c r="CK49" s="13" t="str">
        <f>IF(CI49&gt;=8.5,"A",IF(CI49&gt;=8,"B+",IF(CI49&gt;=7,"B",IF(CI49&gt;=6.5,"C+",IF(CI49&gt;=5.5,"C",IF(CI49&gt;=5,"D+",IF(CI49&gt;=4,"D","F")))))))</f>
        <v>F</v>
      </c>
      <c r="CL49" s="18">
        <f>IF(CK49="A",4,IF(CK49="B+",3.5,IF(CK49="B",3,IF(CK49="C+",2.5,IF(CK49="C",2,IF(CK49="D+",1.5,IF(CK49="D",1,0)))))))</f>
        <v>0</v>
      </c>
      <c r="CM49" s="15" t="str">
        <f>TEXT(CL49,"0.0")</f>
        <v>0.0</v>
      </c>
      <c r="CN49" s="19">
        <v>3</v>
      </c>
      <c r="CO49" s="68">
        <v>3</v>
      </c>
      <c r="CP49" s="69">
        <f>AR49+AF49+BD49+BP49+CB49+CN49</f>
        <v>17</v>
      </c>
      <c r="CQ49" s="22">
        <f>(AM49*AR49+AA49*AF49+AY49*BD49+BK49*BP49+BW49*CB49+CI49*CN49)/CP49</f>
        <v>0</v>
      </c>
      <c r="CR49" s="24" t="str">
        <f>TEXT(CQ49,"0.00")</f>
        <v>0.00</v>
      </c>
      <c r="CS49" s="22">
        <f>(AP49*AR49+AD49*AF49+BB49*BD49+BN49*BP49+BZ49*CB49+CL49*CN49)/CP49</f>
        <v>0</v>
      </c>
      <c r="CT49" s="24" t="str">
        <f>TEXT(CS49,"0.00")</f>
        <v>0.00</v>
      </c>
      <c r="CU49" s="77" t="str">
        <f>IF(OR(CV49&lt;CP49/2,CS49&lt;1.2),"Cảnh báo KQHT","Lên lớp")</f>
        <v>Cảnh báo KQHT</v>
      </c>
      <c r="CV49" s="77">
        <f>CO49+CC49+BQ49+BE49+AG49+AS49</f>
        <v>17</v>
      </c>
      <c r="CW49" s="22">
        <f>(AM49*AS49+AA49*AG49+AY49*BE49+BK49*BQ49+BW49*CC49+CI49*CO49)/CV49</f>
        <v>0</v>
      </c>
      <c r="CX49" s="77" t="str">
        <f>TEXT(CW49,"0.00")</f>
        <v>0.00</v>
      </c>
      <c r="CY49" s="22">
        <f>(AP49*AS49+AD49*AG49+BB49*BE49+BN49*BQ49+BZ49*CC49+CL49*CO49)/CV49</f>
        <v>0</v>
      </c>
      <c r="CZ49" s="77" t="str">
        <f>TEXT(CY49,"0.00")</f>
        <v>0.00</v>
      </c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157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</row>
    <row r="50" spans="1:180" s="4" customFormat="1" ht="18">
      <c r="A50" s="2"/>
      <c r="B50" s="5" t="s">
        <v>454</v>
      </c>
      <c r="C50" s="6" t="s">
        <v>524</v>
      </c>
      <c r="D50" s="7" t="s">
        <v>487</v>
      </c>
      <c r="E50" s="8" t="s">
        <v>84</v>
      </c>
      <c r="F50" s="3"/>
      <c r="G50" s="10" t="s">
        <v>566</v>
      </c>
      <c r="H50" s="36" t="s">
        <v>89</v>
      </c>
      <c r="I50" s="3" t="s">
        <v>199</v>
      </c>
      <c r="J50" s="138"/>
      <c r="K50" s="21" t="str">
        <f>TEXT(J50,"0.0")</f>
        <v>0.0</v>
      </c>
      <c r="L50" s="13" t="str">
        <f>IF(J50&gt;=8.5,"A",IF(J50&gt;=8,"B+",IF(J50&gt;=7,"B",IF(J50&gt;=6.5,"C+",IF(J50&gt;=5.5,"C",IF(J50&gt;=5,"D+",IF(J50&gt;=4,"D","F")))))))</f>
        <v>F</v>
      </c>
      <c r="M50" s="14">
        <f>IF(L50="A",4,IF(L50="B+",3.5,IF(L50="B",3,IF(L50="C+",2.5,IF(L50="C",2,IF(L50="D+",1.5,IF(L50="D",1,0)))))))</f>
        <v>0</v>
      </c>
      <c r="N50" s="15" t="str">
        <f>TEXT(M50,"0.0")</f>
        <v>0.0</v>
      </c>
      <c r="O50" s="19">
        <v>2</v>
      </c>
      <c r="P50" s="12"/>
      <c r="Q50" s="21" t="str">
        <f>TEXT(P50,"0.0")</f>
        <v>0.0</v>
      </c>
      <c r="R50" s="13" t="str">
        <f>IF(P50&gt;=8.5,"A",IF(P50&gt;=8,"B+",IF(P50&gt;=7,"B",IF(P50&gt;=6.5,"C+",IF(P50&gt;=5.5,"C",IF(P50&gt;=5,"D+",IF(P50&gt;=4,"D","F")))))))</f>
        <v>F</v>
      </c>
      <c r="S50" s="14">
        <f>IF(R50="A",4,IF(R50="B+",3.5,IF(R50="B",3,IF(R50="C+",2.5,IF(R50="C",2,IF(R50="D+",1.5,IF(R50="D",1,0)))))))</f>
        <v>0</v>
      </c>
      <c r="T50" s="15" t="str">
        <f>TEXT(S50,"0.0")</f>
        <v>0.0</v>
      </c>
      <c r="U50" s="19">
        <v>3</v>
      </c>
      <c r="V50" s="28"/>
      <c r="W50" s="26"/>
      <c r="X50" s="27"/>
      <c r="Y50" s="82"/>
      <c r="Z50" s="82"/>
      <c r="AA50" s="21">
        <f>ROUND(MAX((V50*0.4+W50*0.6),(V50*0.4+X50*0.6),(V50*0.4+Y50*0.6)),1)</f>
        <v>0</v>
      </c>
      <c r="AB50" s="21" t="str">
        <f>TEXT(AA50,"0.0")</f>
        <v>0.0</v>
      </c>
      <c r="AC50" s="13" t="str">
        <f>IF(AA50&gt;=8.5,"A",IF(AA50&gt;=8,"B+",IF(AA50&gt;=7,"B",IF(AA50&gt;=6.5,"C+",IF(AA50&gt;=5.5,"C",IF(AA50&gt;=5,"D+",IF(AA50&gt;=4,"D","F")))))))</f>
        <v>F</v>
      </c>
      <c r="AD50" s="18">
        <f>IF(AC50="A",4,IF(AC50="B+",3.5,IF(AC50="B",3,IF(AC50="C+",2.5,IF(AC50="C",2,IF(AC50="D+",1.5,IF(AC50="D",1,0)))))))</f>
        <v>0</v>
      </c>
      <c r="AE50" s="15" t="str">
        <f>TEXT(AD50,"0.0")</f>
        <v>0.0</v>
      </c>
      <c r="AF50" s="19">
        <v>4</v>
      </c>
      <c r="AG50" s="68">
        <v>4</v>
      </c>
      <c r="AH50" s="28"/>
      <c r="AI50" s="26"/>
      <c r="AJ50" s="27"/>
      <c r="AK50" s="82"/>
      <c r="AL50" s="82"/>
      <c r="AM50" s="21">
        <f>ROUND(MAX((AH50*0.4+AI50*0.6),(AH50*0.4+AJ50*0.6),(AH50*0.4+AK50*0.6)),1)</f>
        <v>0</v>
      </c>
      <c r="AN50" s="21" t="str">
        <f>TEXT(AM50,"0.0")</f>
        <v>0.0</v>
      </c>
      <c r="AO50" s="13" t="str">
        <f>IF(AM50&gt;=8.5,"A",IF(AM50&gt;=8,"B+",IF(AM50&gt;=7,"B",IF(AM50&gt;=6.5,"C+",IF(AM50&gt;=5.5,"C",IF(AM50&gt;=5,"D+",IF(AM50&gt;=4,"D","F")))))))</f>
        <v>F</v>
      </c>
      <c r="AP50" s="18">
        <f>IF(AO50="A",4,IF(AO50="B+",3.5,IF(AO50="B",3,IF(AO50="C+",2.5,IF(AO50="C",2,IF(AO50="D+",1.5,IF(AO50="D",1,0)))))))</f>
        <v>0</v>
      </c>
      <c r="AQ50" s="15" t="str">
        <f>TEXT(AP50,"0.0")</f>
        <v>0.0</v>
      </c>
      <c r="AR50" s="19">
        <v>2</v>
      </c>
      <c r="AS50" s="68">
        <v>2</v>
      </c>
      <c r="AT50" s="28"/>
      <c r="AU50" s="26"/>
      <c r="AV50" s="27"/>
      <c r="AW50" s="82"/>
      <c r="AX50" s="27"/>
      <c r="AY50" s="21">
        <f>ROUND(MAX((AT50*0.4+AU50*0.6),(AT50*0.4+AV50*0.6),(AT50*0.4+AW50*0.6)),1)</f>
        <v>0</v>
      </c>
      <c r="AZ50" s="21" t="str">
        <f>TEXT(AY50,"0.0")</f>
        <v>0.0</v>
      </c>
      <c r="BA50" s="13" t="str">
        <f>IF(AY50&gt;=8.5,"A",IF(AY50&gt;=8,"B+",IF(AY50&gt;=7,"B",IF(AY50&gt;=6.5,"C+",IF(AY50&gt;=5.5,"C",IF(AY50&gt;=5,"D+",IF(AY50&gt;=4,"D","F")))))))</f>
        <v>F</v>
      </c>
      <c r="BB50" s="18">
        <f>IF(BA50="A",4,IF(BA50="B+",3.5,IF(BA50="B",3,IF(BA50="C+",2.5,IF(BA50="C",2,IF(BA50="D+",1.5,IF(BA50="D",1,0)))))))</f>
        <v>0</v>
      </c>
      <c r="BC50" s="15" t="str">
        <f>TEXT(BB50,"0.0")</f>
        <v>0.0</v>
      </c>
      <c r="BD50" s="19">
        <v>3</v>
      </c>
      <c r="BE50" s="68">
        <v>3</v>
      </c>
      <c r="BF50" s="28"/>
      <c r="BG50" s="26"/>
      <c r="BH50" s="27"/>
      <c r="BI50" s="82"/>
      <c r="BJ50" s="82"/>
      <c r="BK50" s="21">
        <f>ROUND(MAX((BF50*0.4+BG50*0.6),(BF50*0.4+BH50*0.6),(BF50*0.4+BI50*0.6)),1)</f>
        <v>0</v>
      </c>
      <c r="BL50" s="21" t="str">
        <f>TEXT(BK50,"0.0")</f>
        <v>0.0</v>
      </c>
      <c r="BM50" s="13" t="str">
        <f>IF(BK50&gt;=8.5,"A",IF(BK50&gt;=8,"B+",IF(BK50&gt;=7,"B",IF(BK50&gt;=6.5,"C+",IF(BK50&gt;=5.5,"C",IF(BK50&gt;=5,"D+",IF(BK50&gt;=4,"D","F")))))))</f>
        <v>F</v>
      </c>
      <c r="BN50" s="18">
        <f>IF(BM50="A",4,IF(BM50="B+",3.5,IF(BM50="B",3,IF(BM50="C+",2.5,IF(BM50="C",2,IF(BM50="D+",1.5,IF(BM50="D",1,0)))))))</f>
        <v>0</v>
      </c>
      <c r="BO50" s="15" t="str">
        <f>TEXT(BN50,"0.0")</f>
        <v>0.0</v>
      </c>
      <c r="BP50" s="19">
        <v>2</v>
      </c>
      <c r="BQ50" s="68">
        <v>2</v>
      </c>
      <c r="BR50" s="28"/>
      <c r="BS50" s="26"/>
      <c r="BT50" s="27"/>
      <c r="BU50" s="82"/>
      <c r="BV50" s="27"/>
      <c r="BW50" s="21">
        <f>ROUND(MAX((BR50*0.4+BS50*0.6),(BR50*0.4+BT50*0.6),(BR50*0.4+BU50*0.6)),1)</f>
        <v>0</v>
      </c>
      <c r="BX50" s="21" t="str">
        <f>TEXT(BW50,"0.0")</f>
        <v>0.0</v>
      </c>
      <c r="BY50" s="13" t="str">
        <f>IF(BW50&gt;=8.5,"A",IF(BW50&gt;=8,"B+",IF(BW50&gt;=7,"B",IF(BW50&gt;=6.5,"C+",IF(BW50&gt;=5.5,"C",IF(BW50&gt;=5,"D+",IF(BW50&gt;=4,"D","F")))))))</f>
        <v>F</v>
      </c>
      <c r="BZ50" s="18">
        <f>IF(BY50="A",4,IF(BY50="B+",3.5,IF(BY50="B",3,IF(BY50="C+",2.5,IF(BY50="C",2,IF(BY50="D+",1.5,IF(BY50="D",1,0)))))))</f>
        <v>0</v>
      </c>
      <c r="CA50" s="15" t="str">
        <f>TEXT(BZ50,"0.0")</f>
        <v>0.0</v>
      </c>
      <c r="CB50" s="19">
        <v>3</v>
      </c>
      <c r="CC50" s="68">
        <v>3</v>
      </c>
      <c r="CD50" s="28"/>
      <c r="CE50" s="26"/>
      <c r="CF50" s="27"/>
      <c r="CG50" s="82"/>
      <c r="CH50" s="82"/>
      <c r="CI50" s="21">
        <f>ROUND(MAX((CD50*0.4+CE50*0.6),(CD50*0.4+CF50*0.6),(CD50*0.4+CG50*0.6)),1)</f>
        <v>0</v>
      </c>
      <c r="CJ50" s="21" t="str">
        <f>TEXT(CI50,"0.0")</f>
        <v>0.0</v>
      </c>
      <c r="CK50" s="13" t="str">
        <f>IF(CI50&gt;=8.5,"A",IF(CI50&gt;=8,"B+",IF(CI50&gt;=7,"B",IF(CI50&gt;=6.5,"C+",IF(CI50&gt;=5.5,"C",IF(CI50&gt;=5,"D+",IF(CI50&gt;=4,"D","F")))))))</f>
        <v>F</v>
      </c>
      <c r="CL50" s="18">
        <f>IF(CK50="A",4,IF(CK50="B+",3.5,IF(CK50="B",3,IF(CK50="C+",2.5,IF(CK50="C",2,IF(CK50="D+",1.5,IF(CK50="D",1,0)))))))</f>
        <v>0</v>
      </c>
      <c r="CM50" s="15" t="str">
        <f>TEXT(CL50,"0.0")</f>
        <v>0.0</v>
      </c>
      <c r="CN50" s="19">
        <v>3</v>
      </c>
      <c r="CO50" s="68">
        <v>3</v>
      </c>
      <c r="CP50" s="69">
        <f>AR50+AF50+BD50+BP50+CB50+CN50</f>
        <v>17</v>
      </c>
      <c r="CQ50" s="22">
        <f>(AM50*AR50+AA50*AF50+AY50*BD50+BK50*BP50+BW50*CB50+CI50*CN50)/CP50</f>
        <v>0</v>
      </c>
      <c r="CR50" s="24" t="str">
        <f>TEXT(CQ50,"0.00")</f>
        <v>0.00</v>
      </c>
      <c r="CS50" s="22">
        <f>(AP50*AR50+AD50*AF50+BB50*BD50+BN50*BP50+BZ50*CB50+CL50*CN50)/CP50</f>
        <v>0</v>
      </c>
      <c r="CT50" s="24" t="str">
        <f>TEXT(CS50,"0.00")</f>
        <v>0.00</v>
      </c>
      <c r="CU50" s="77" t="str">
        <f>IF(OR(CV50&lt;CP50/2,CS50&lt;1.2),"Cảnh báo KQHT","Lên lớp")</f>
        <v>Cảnh báo KQHT</v>
      </c>
      <c r="CV50" s="77">
        <f>CO50+CC50+BQ50+BE50+AG50+AS50</f>
        <v>17</v>
      </c>
      <c r="CW50" s="22">
        <f>(AM50*AS50+AA50*AG50+AY50*BE50+BK50*BQ50+BW50*CC50+CI50*CO50)/CV50</f>
        <v>0</v>
      </c>
      <c r="CX50" s="77" t="str">
        <f>TEXT(CW50,"0.00")</f>
        <v>0.00</v>
      </c>
      <c r="CY50" s="22">
        <f>(AP50*AS50+AD50*AG50+BB50*BE50+BN50*BQ50+BZ50*CC50+CL50*CO50)/CV50</f>
        <v>0</v>
      </c>
      <c r="CZ50" s="77" t="str">
        <f>TEXT(CY50,"0.00")</f>
        <v>0.00</v>
      </c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157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</row>
    <row r="51" spans="1:180" s="34" customFormat="1" ht="18">
      <c r="A51" s="2">
        <v>19</v>
      </c>
      <c r="B51" s="5" t="s">
        <v>454</v>
      </c>
      <c r="C51" s="6" t="s">
        <v>490</v>
      </c>
      <c r="D51" s="7" t="s">
        <v>60</v>
      </c>
      <c r="E51" s="8" t="s">
        <v>88</v>
      </c>
      <c r="G51" s="10" t="s">
        <v>551</v>
      </c>
      <c r="H51" s="36" t="s">
        <v>89</v>
      </c>
      <c r="I51" s="49" t="s">
        <v>199</v>
      </c>
      <c r="J51" s="138">
        <v>7.7</v>
      </c>
      <c r="K51" s="29" t="str">
        <f>TEXT(J51,"0.0")</f>
        <v>7.7</v>
      </c>
      <c r="L51" s="31" t="str">
        <f>IF(J51&gt;=8.5,"A",IF(J51&gt;=8,"B+",IF(J51&gt;=7,"B",IF(J51&gt;=6.5,"C+",IF(J51&gt;=5.5,"C",IF(J51&gt;=5,"D+",IF(J51&gt;=4,"D","F")))))))</f>
        <v>B</v>
      </c>
      <c r="M51" s="43">
        <f>IF(L51="A",4,IF(L51="B+",3.5,IF(L51="B",3,IF(L51="C+",2.5,IF(L51="C",2,IF(L51="D+",1.5,IF(L51="D",1,0)))))))</f>
        <v>3</v>
      </c>
      <c r="N51" s="35" t="str">
        <f>TEXT(M51,"0.0")</f>
        <v>3.0</v>
      </c>
      <c r="O51" s="19">
        <v>2</v>
      </c>
      <c r="P51" s="25"/>
      <c r="Q51" s="21" t="str">
        <f>TEXT(P51,"0.0")</f>
        <v>0.0</v>
      </c>
      <c r="R51" s="31" t="str">
        <f>IF(P51&gt;=8.5,"A",IF(P51&gt;=8,"B+",IF(P51&gt;=7,"B",IF(P51&gt;=6.5,"C+",IF(P51&gt;=5.5,"C",IF(P51&gt;=5,"D+",IF(P51&gt;=4,"D","F")))))))</f>
        <v>F</v>
      </c>
      <c r="S51" s="43">
        <f>IF(R51="A",4,IF(R51="B+",3.5,IF(R51="B",3,IF(R51="C+",2.5,IF(R51="C",2,IF(R51="D+",1.5,IF(R51="D",1,0)))))))</f>
        <v>0</v>
      </c>
      <c r="T51" s="35" t="str">
        <f>TEXT(S51,"0.0")</f>
        <v>0.0</v>
      </c>
      <c r="U51" s="19">
        <v>3</v>
      </c>
      <c r="V51" s="28">
        <v>7.2</v>
      </c>
      <c r="W51" s="26">
        <v>5</v>
      </c>
      <c r="X51" s="27"/>
      <c r="Y51" s="27"/>
      <c r="Z51" s="27"/>
      <c r="AA51" s="21">
        <f>ROUND(MAX((V51*0.4+W51*0.6),(V51*0.4+X51*0.6),(V51*0.4+Y51*0.6)),1)</f>
        <v>5.9</v>
      </c>
      <c r="AB51" s="21" t="str">
        <f>TEXT(AA51,"0.0")</f>
        <v>5.9</v>
      </c>
      <c r="AC51" s="31" t="str">
        <f>IF(AA51&gt;=8.5,"A",IF(AA51&gt;=8,"B+",IF(AA51&gt;=7,"B",IF(AA51&gt;=6.5,"C+",IF(AA51&gt;=5.5,"C",IF(AA51&gt;=5,"D+",IF(AA51&gt;=4,"D","F")))))))</f>
        <v>C</v>
      </c>
      <c r="AD51" s="29">
        <f>IF(AC51="A",4,IF(AC51="B+",3.5,IF(AC51="B",3,IF(AC51="C+",2.5,IF(AC51="C",2,IF(AC51="D+",1.5,IF(AC51="D",1,0)))))))</f>
        <v>2</v>
      </c>
      <c r="AE51" s="35" t="str">
        <f>TEXT(AD51,"0.0")</f>
        <v>2.0</v>
      </c>
      <c r="AF51" s="19">
        <v>4</v>
      </c>
      <c r="AG51" s="68">
        <v>4</v>
      </c>
      <c r="AH51" s="28">
        <v>7</v>
      </c>
      <c r="AI51" s="26">
        <v>7</v>
      </c>
      <c r="AJ51" s="27"/>
      <c r="AK51" s="82"/>
      <c r="AL51" s="82"/>
      <c r="AM51" s="21">
        <f>ROUND(MAX((AH51*0.4+AI51*0.6),(AH51*0.4+AJ51*0.6),(AH51*0.4+AK51*0.6)),1)</f>
        <v>7</v>
      </c>
      <c r="AN51" s="21" t="str">
        <f>TEXT(AM51,"0.0")</f>
        <v>7.0</v>
      </c>
      <c r="AO51" s="13" t="str">
        <f>IF(AM51&gt;=8.5,"A",IF(AM51&gt;=8,"B+",IF(AM51&gt;=7,"B",IF(AM51&gt;=6.5,"C+",IF(AM51&gt;=5.5,"C",IF(AM51&gt;=5,"D+",IF(AM51&gt;=4,"D","F")))))))</f>
        <v>B</v>
      </c>
      <c r="AP51" s="18">
        <f>IF(AO51="A",4,IF(AO51="B+",3.5,IF(AO51="B",3,IF(AO51="C+",2.5,IF(AO51="C",2,IF(AO51="D+",1.5,IF(AO51="D",1,0)))))))</f>
        <v>3</v>
      </c>
      <c r="AQ51" s="15" t="str">
        <f>TEXT(AP51,"0.0")</f>
        <v>3.0</v>
      </c>
      <c r="AR51" s="19">
        <v>2</v>
      </c>
      <c r="AS51" s="68">
        <v>2</v>
      </c>
      <c r="AT51" s="95">
        <v>5</v>
      </c>
      <c r="AU51" s="96">
        <v>3</v>
      </c>
      <c r="AV51" s="97"/>
      <c r="AW51" s="97"/>
      <c r="AX51" s="27"/>
      <c r="AY51" s="21">
        <f>ROUND(MAX((AT51*0.4+AU51*0.6),(AT51*0.4+AV51*0.6),(AT51*0.4+AW51*0.6)),1)</f>
        <v>3.8</v>
      </c>
      <c r="AZ51" s="21" t="str">
        <f>TEXT(AY51,"0.0")</f>
        <v>3.8</v>
      </c>
      <c r="BA51" s="13" t="str">
        <f>IF(AY51&gt;=8.5,"A",IF(AY51&gt;=8,"B+",IF(AY51&gt;=7,"B",IF(AY51&gt;=6.5,"C+",IF(AY51&gt;=5.5,"C",IF(AY51&gt;=5,"D+",IF(AY51&gt;=4,"D","F")))))))</f>
        <v>F</v>
      </c>
      <c r="BB51" s="18">
        <f>IF(BA51="A",4,IF(BA51="B+",3.5,IF(BA51="B",3,IF(BA51="C+",2.5,IF(BA51="C",2,IF(BA51="D+",1.5,IF(BA51="D",1,0)))))))</f>
        <v>0</v>
      </c>
      <c r="BC51" s="15" t="str">
        <f>TEXT(BB51,"0.0")</f>
        <v>0.0</v>
      </c>
      <c r="BD51" s="19">
        <v>3</v>
      </c>
      <c r="BE51" s="68">
        <v>3</v>
      </c>
      <c r="BF51" s="100">
        <v>6.1</v>
      </c>
      <c r="BG51" s="101">
        <v>3</v>
      </c>
      <c r="BH51" s="102"/>
      <c r="BI51" s="102"/>
      <c r="BJ51" s="102"/>
      <c r="BK51" s="21">
        <f>ROUND(MAX((BF51*0.4+BG51*0.6),(BF51*0.4+BH51*0.6),(BF51*0.4+BI51*0.6)),1)</f>
        <v>4.2</v>
      </c>
      <c r="BL51" s="21" t="str">
        <f>TEXT(BK51,"0.0")</f>
        <v>4.2</v>
      </c>
      <c r="BM51" s="13" t="str">
        <f>IF(BK51&gt;=8.5,"A",IF(BK51&gt;=8,"B+",IF(BK51&gt;=7,"B",IF(BK51&gt;=6.5,"C+",IF(BK51&gt;=5.5,"C",IF(BK51&gt;=5,"D+",IF(BK51&gt;=4,"D","F")))))))</f>
        <v>D</v>
      </c>
      <c r="BN51" s="18">
        <f>IF(BM51="A",4,IF(BM51="B+",3.5,IF(BM51="B",3,IF(BM51="C+",2.5,IF(BM51="C",2,IF(BM51="D+",1.5,IF(BM51="D",1,0)))))))</f>
        <v>1</v>
      </c>
      <c r="BO51" s="15" t="str">
        <f>TEXT(BN51,"0.0")</f>
        <v>1.0</v>
      </c>
      <c r="BP51" s="19">
        <v>2</v>
      </c>
      <c r="BQ51" s="68">
        <v>2</v>
      </c>
      <c r="BR51" s="100">
        <v>5.6</v>
      </c>
      <c r="BS51" s="101">
        <v>3</v>
      </c>
      <c r="BT51" s="102"/>
      <c r="BU51" s="102"/>
      <c r="BV51" s="27"/>
      <c r="BW51" s="21">
        <f>ROUND(MAX((BR51*0.4+BS51*0.6),(BR51*0.4+BT51*0.6),(BR51*0.4+BU51*0.6)),1)</f>
        <v>4</v>
      </c>
      <c r="BX51" s="21" t="str">
        <f>TEXT(BW51,"0.0")</f>
        <v>4.0</v>
      </c>
      <c r="BY51" s="13" t="str">
        <f>IF(BW51&gt;=8.5,"A",IF(BW51&gt;=8,"B+",IF(BW51&gt;=7,"B",IF(BW51&gt;=6.5,"C+",IF(BW51&gt;=5.5,"C",IF(BW51&gt;=5,"D+",IF(BW51&gt;=4,"D","F")))))))</f>
        <v>D</v>
      </c>
      <c r="BZ51" s="18">
        <f>IF(BY51="A",4,IF(BY51="B+",3.5,IF(BY51="B",3,IF(BY51="C+",2.5,IF(BY51="C",2,IF(BY51="D+",1.5,IF(BY51="D",1,0)))))))</f>
        <v>1</v>
      </c>
      <c r="CA51" s="15" t="str">
        <f>TEXT(BZ51,"0.0")</f>
        <v>1.0</v>
      </c>
      <c r="CB51" s="19">
        <v>3</v>
      </c>
      <c r="CC51" s="68">
        <v>3</v>
      </c>
      <c r="CD51" s="95">
        <v>5.8</v>
      </c>
      <c r="CE51" s="96">
        <v>2</v>
      </c>
      <c r="CF51" s="97"/>
      <c r="CG51" s="97"/>
      <c r="CH51" s="97"/>
      <c r="CI51" s="21">
        <f>ROUND(MAX((CD51*0.4+CE51*0.6),(CD51*0.4+CF51*0.6),(CD51*0.4+CG51*0.6)),1)</f>
        <v>3.5</v>
      </c>
      <c r="CJ51" s="21" t="str">
        <f>TEXT(CI51,"0.0")</f>
        <v>3.5</v>
      </c>
      <c r="CK51" s="13" t="str">
        <f>IF(CI51&gt;=8.5,"A",IF(CI51&gt;=8,"B+",IF(CI51&gt;=7,"B",IF(CI51&gt;=6.5,"C+",IF(CI51&gt;=5.5,"C",IF(CI51&gt;=5,"D+",IF(CI51&gt;=4,"D","F")))))))</f>
        <v>F</v>
      </c>
      <c r="CL51" s="18">
        <f>IF(CK51="A",4,IF(CK51="B+",3.5,IF(CK51="B",3,IF(CK51="C+",2.5,IF(CK51="C",2,IF(CK51="D+",1.5,IF(CK51="D",1,0)))))))</f>
        <v>0</v>
      </c>
      <c r="CM51" s="15" t="str">
        <f>TEXT(CL51,"0.0")</f>
        <v>0.0</v>
      </c>
      <c r="CN51" s="19">
        <v>3</v>
      </c>
      <c r="CO51" s="68">
        <v>3</v>
      </c>
      <c r="CP51" s="69">
        <f>AR51+AF51+BD51+BP51+CB51+CN51</f>
        <v>17</v>
      </c>
      <c r="CQ51" s="22">
        <f>(AM51*AR51+AA51*AF51+AY51*BD51+BK51*BP51+BW51*CB51+CI51*CN51)/CP51</f>
        <v>4.7</v>
      </c>
      <c r="CR51" s="24" t="str">
        <f>TEXT(CQ51,"0.00")</f>
        <v>4.70</v>
      </c>
      <c r="CS51" s="22">
        <f>(AP51*AR51+AD51*AF51+BB51*BD51+BN51*BP51+BZ51*CB51+CL51*CN51)/CP51</f>
        <v>1.1176470588235294</v>
      </c>
      <c r="CT51" s="24" t="str">
        <f>TEXT(CS51,"0.00")</f>
        <v>1.12</v>
      </c>
      <c r="CU51" s="77" t="str">
        <f>IF(OR(CV51&lt;CP51/2,CS51&lt;1.2),"Cảnh báo KQHT","Lên lớp")</f>
        <v>Cảnh báo KQHT</v>
      </c>
      <c r="CV51" s="77">
        <f>CO51+CC51+BQ51+BE51+AG51+AS51</f>
        <v>17</v>
      </c>
      <c r="CW51" s="22">
        <f>(AM51*AS51+AA51*AG51+AY51*BE51+BK51*BQ51+BW51*CC51+CI51*CO51)/CV51</f>
        <v>4.7</v>
      </c>
      <c r="CX51" s="77" t="str">
        <f>TEXT(CW51,"0.00")</f>
        <v>4.70</v>
      </c>
      <c r="CY51" s="22">
        <f>(AP51*AS51+AD51*AG51+BB51*BE51+BN51*BQ51+BZ51*CC51+CL51*CO51)/CV51</f>
        <v>1.1176470588235294</v>
      </c>
      <c r="CZ51" s="77" t="str">
        <f>TEXT(CY51,"0.00")</f>
        <v>1.12</v>
      </c>
      <c r="EH51" s="157"/>
    </row>
    <row r="52" spans="1:180" s="4" customFormat="1" ht="18">
      <c r="A52" s="2">
        <v>34</v>
      </c>
      <c r="B52" s="5" t="s">
        <v>454</v>
      </c>
      <c r="C52" s="6" t="s">
        <v>522</v>
      </c>
      <c r="D52" s="7" t="s">
        <v>523</v>
      </c>
      <c r="E52" s="8" t="s">
        <v>86</v>
      </c>
      <c r="F52" s="3"/>
      <c r="G52" s="10" t="s">
        <v>565</v>
      </c>
      <c r="H52" s="36" t="s">
        <v>89</v>
      </c>
      <c r="I52" s="36" t="s">
        <v>571</v>
      </c>
      <c r="J52" s="138">
        <v>6.1</v>
      </c>
      <c r="K52" s="21" t="str">
        <f>TEXT(J52,"0.0")</f>
        <v>6.1</v>
      </c>
      <c r="L52" s="13" t="str">
        <f>IF(J52&gt;=8.5,"A",IF(J52&gt;=8,"B+",IF(J52&gt;=7,"B",IF(J52&gt;=6.5,"C+",IF(J52&gt;=5.5,"C",IF(J52&gt;=5,"D+",IF(J52&gt;=4,"D","F")))))))</f>
        <v>C</v>
      </c>
      <c r="M52" s="14">
        <f>IF(L52="A",4,IF(L52="B+",3.5,IF(L52="B",3,IF(L52="C+",2.5,IF(L52="C",2,IF(L52="D+",1.5,IF(L52="D",1,0)))))))</f>
        <v>2</v>
      </c>
      <c r="N52" s="15" t="str">
        <f>TEXT(M52,"0.0")</f>
        <v>2.0</v>
      </c>
      <c r="O52" s="19">
        <v>2</v>
      </c>
      <c r="P52" s="12"/>
      <c r="Q52" s="21" t="str">
        <f>TEXT(P52,"0.0")</f>
        <v>0.0</v>
      </c>
      <c r="R52" s="13" t="str">
        <f>IF(P52&gt;=8.5,"A",IF(P52&gt;=8,"B+",IF(P52&gt;=7,"B",IF(P52&gt;=6.5,"C+",IF(P52&gt;=5.5,"C",IF(P52&gt;=5,"D+",IF(P52&gt;=4,"D","F")))))))</f>
        <v>F</v>
      </c>
      <c r="S52" s="14">
        <f>IF(R52="A",4,IF(R52="B+",3.5,IF(R52="B",3,IF(R52="C+",2.5,IF(R52="C",2,IF(R52="D+",1.5,IF(R52="D",1,0)))))))</f>
        <v>0</v>
      </c>
      <c r="T52" s="15" t="str">
        <f>TEXT(S52,"0.0")</f>
        <v>0.0</v>
      </c>
      <c r="U52" s="19">
        <v>3</v>
      </c>
      <c r="V52" s="95">
        <v>6.8</v>
      </c>
      <c r="W52" s="96"/>
      <c r="X52" s="97"/>
      <c r="Y52" s="97"/>
      <c r="Z52" s="97"/>
      <c r="AA52" s="21">
        <f>ROUND(MAX((V52*0.4+W52*0.6),(V52*0.4+X52*0.6),(V52*0.4+Y52*0.6)),1)</f>
        <v>2.7</v>
      </c>
      <c r="AB52" s="21" t="str">
        <f>TEXT(AA52,"0.0")</f>
        <v>2.7</v>
      </c>
      <c r="AC52" s="13" t="str">
        <f>IF(AA52&gt;=8.5,"A",IF(AA52&gt;=8,"B+",IF(AA52&gt;=7,"B",IF(AA52&gt;=6.5,"C+",IF(AA52&gt;=5.5,"C",IF(AA52&gt;=5,"D+",IF(AA52&gt;=4,"D","F")))))))</f>
        <v>F</v>
      </c>
      <c r="AD52" s="18">
        <f>IF(AC52="A",4,IF(AC52="B+",3.5,IF(AC52="B",3,IF(AC52="C+",2.5,IF(AC52="C",2,IF(AC52="D+",1.5,IF(AC52="D",1,0)))))))</f>
        <v>0</v>
      </c>
      <c r="AE52" s="15" t="str">
        <f>TEXT(AD52,"0.0")</f>
        <v>0.0</v>
      </c>
      <c r="AF52" s="19">
        <v>4</v>
      </c>
      <c r="AG52" s="68">
        <v>4</v>
      </c>
      <c r="AH52" s="28">
        <v>7</v>
      </c>
      <c r="AI52" s="26">
        <v>8</v>
      </c>
      <c r="AJ52" s="27"/>
      <c r="AK52" s="82"/>
      <c r="AL52" s="82"/>
      <c r="AM52" s="21">
        <f>ROUND(MAX((AH52*0.4+AI52*0.6),(AH52*0.4+AJ52*0.6),(AH52*0.4+AK52*0.6)),1)</f>
        <v>7.6</v>
      </c>
      <c r="AN52" s="21" t="str">
        <f>TEXT(AM52,"0.0")</f>
        <v>7.6</v>
      </c>
      <c r="AO52" s="13" t="str">
        <f>IF(AM52&gt;=8.5,"A",IF(AM52&gt;=8,"B+",IF(AM52&gt;=7,"B",IF(AM52&gt;=6.5,"C+",IF(AM52&gt;=5.5,"C",IF(AM52&gt;=5,"D+",IF(AM52&gt;=4,"D","F")))))))</f>
        <v>B</v>
      </c>
      <c r="AP52" s="18">
        <f>IF(AO52="A",4,IF(AO52="B+",3.5,IF(AO52="B",3,IF(AO52="C+",2.5,IF(AO52="C",2,IF(AO52="D+",1.5,IF(AO52="D",1,0)))))))</f>
        <v>3</v>
      </c>
      <c r="AQ52" s="15" t="str">
        <f>TEXT(AP52,"0.0")</f>
        <v>3.0</v>
      </c>
      <c r="AR52" s="19">
        <v>2</v>
      </c>
      <c r="AS52" s="68">
        <v>2</v>
      </c>
      <c r="AT52" s="42">
        <v>1.6</v>
      </c>
      <c r="AU52" s="99"/>
      <c r="AV52" s="30"/>
      <c r="AW52" s="30"/>
      <c r="AX52" s="27"/>
      <c r="AY52" s="21">
        <f>ROUND(MAX((AT52*0.4+AU52*0.6),(AT52*0.4+AV52*0.6),(AT52*0.4+AW52*0.6)),1)</f>
        <v>0.6</v>
      </c>
      <c r="AZ52" s="21" t="str">
        <f>TEXT(AY52,"0.0")</f>
        <v>0.6</v>
      </c>
      <c r="BA52" s="13" t="str">
        <f>IF(AY52&gt;=8.5,"A",IF(AY52&gt;=8,"B+",IF(AY52&gt;=7,"B",IF(AY52&gt;=6.5,"C+",IF(AY52&gt;=5.5,"C",IF(AY52&gt;=5,"D+",IF(AY52&gt;=4,"D","F")))))))</f>
        <v>F</v>
      </c>
      <c r="BB52" s="18">
        <f>IF(BA52="A",4,IF(BA52="B+",3.5,IF(BA52="B",3,IF(BA52="C+",2.5,IF(BA52="C",2,IF(BA52="D+",1.5,IF(BA52="D",1,0)))))))</f>
        <v>0</v>
      </c>
      <c r="BC52" s="15" t="str">
        <f>TEXT(BB52,"0.0")</f>
        <v>0.0</v>
      </c>
      <c r="BD52" s="19">
        <v>3</v>
      </c>
      <c r="BE52" s="68">
        <v>3</v>
      </c>
      <c r="BF52" s="42">
        <v>1.1000000000000001</v>
      </c>
      <c r="BG52" s="99"/>
      <c r="BH52" s="30"/>
      <c r="BI52" s="30"/>
      <c r="BJ52" s="30"/>
      <c r="BK52" s="21">
        <f>ROUND(MAX((BF52*0.4+BG52*0.6),(BF52*0.4+BH52*0.6),(BF52*0.4+BI52*0.6)),1)</f>
        <v>0.4</v>
      </c>
      <c r="BL52" s="21" t="str">
        <f>TEXT(BK52,"0.0")</f>
        <v>0.4</v>
      </c>
      <c r="BM52" s="13" t="str">
        <f>IF(BK52&gt;=8.5,"A",IF(BK52&gt;=8,"B+",IF(BK52&gt;=7,"B",IF(BK52&gt;=6.5,"C+",IF(BK52&gt;=5.5,"C",IF(BK52&gt;=5,"D+",IF(BK52&gt;=4,"D","F")))))))</f>
        <v>F</v>
      </c>
      <c r="BN52" s="18">
        <f>IF(BM52="A",4,IF(BM52="B+",3.5,IF(BM52="B",3,IF(BM52="C+",2.5,IF(BM52="C",2,IF(BM52="D+",1.5,IF(BM52="D",1,0)))))))</f>
        <v>0</v>
      </c>
      <c r="BO52" s="15" t="str">
        <f>TEXT(BN52,"0.0")</f>
        <v>0.0</v>
      </c>
      <c r="BP52" s="19">
        <v>2</v>
      </c>
      <c r="BQ52" s="68">
        <v>2</v>
      </c>
      <c r="BR52" s="42">
        <v>0</v>
      </c>
      <c r="BS52" s="99"/>
      <c r="BT52" s="30"/>
      <c r="BU52" s="30"/>
      <c r="BV52" s="27"/>
      <c r="BW52" s="21">
        <f>ROUND(MAX((BR52*0.4+BS52*0.6),(BR52*0.4+BT52*0.6),(BR52*0.4+BU52*0.6)),1)</f>
        <v>0</v>
      </c>
      <c r="BX52" s="21" t="str">
        <f>TEXT(BW52,"0.0")</f>
        <v>0.0</v>
      </c>
      <c r="BY52" s="13" t="str">
        <f>IF(BW52&gt;=8.5,"A",IF(BW52&gt;=8,"B+",IF(BW52&gt;=7,"B",IF(BW52&gt;=6.5,"C+",IF(BW52&gt;=5.5,"C",IF(BW52&gt;=5,"D+",IF(BW52&gt;=4,"D","F")))))))</f>
        <v>F</v>
      </c>
      <c r="BZ52" s="18">
        <f>IF(BY52="A",4,IF(BY52="B+",3.5,IF(BY52="B",3,IF(BY52="C+",2.5,IF(BY52="C",2,IF(BY52="D+",1.5,IF(BY52="D",1,0)))))))</f>
        <v>0</v>
      </c>
      <c r="CA52" s="15" t="str">
        <f>TEXT(BZ52,"0.0")</f>
        <v>0.0</v>
      </c>
      <c r="CB52" s="19">
        <v>3</v>
      </c>
      <c r="CC52" s="68">
        <v>3</v>
      </c>
      <c r="CD52" s="95">
        <v>6</v>
      </c>
      <c r="CE52" s="96"/>
      <c r="CF52" s="97"/>
      <c r="CG52" s="97"/>
      <c r="CH52" s="97"/>
      <c r="CI52" s="21">
        <f>ROUND(MAX((CD52*0.4+CE52*0.6),(CD52*0.4+CF52*0.6),(CD52*0.4+CG52*0.6)),1)</f>
        <v>2.4</v>
      </c>
      <c r="CJ52" s="21" t="str">
        <f>TEXT(CI52,"0.0")</f>
        <v>2.4</v>
      </c>
      <c r="CK52" s="13" t="str">
        <f>IF(CI52&gt;=8.5,"A",IF(CI52&gt;=8,"B+",IF(CI52&gt;=7,"B",IF(CI52&gt;=6.5,"C+",IF(CI52&gt;=5.5,"C",IF(CI52&gt;=5,"D+",IF(CI52&gt;=4,"D","F")))))))</f>
        <v>F</v>
      </c>
      <c r="CL52" s="18">
        <f>IF(CK52="A",4,IF(CK52="B+",3.5,IF(CK52="B",3,IF(CK52="C+",2.5,IF(CK52="C",2,IF(CK52="D+",1.5,IF(CK52="D",1,0)))))))</f>
        <v>0</v>
      </c>
      <c r="CM52" s="15" t="str">
        <f>TEXT(CL52,"0.0")</f>
        <v>0.0</v>
      </c>
      <c r="CN52" s="19">
        <v>3</v>
      </c>
      <c r="CO52" s="68">
        <v>3</v>
      </c>
      <c r="CP52" s="69">
        <f>AR52+AF52+BD52+BP52+CB52+CN52</f>
        <v>17</v>
      </c>
      <c r="CQ52" s="22">
        <f>(AM52*AR52+AA52*AF52+AY52*BD52+BK52*BP52+BW52*CB52+CI52*CN52)/CP52</f>
        <v>2.1058823529411761</v>
      </c>
      <c r="CR52" s="24" t="str">
        <f>TEXT(CQ52,"0.00")</f>
        <v>2.11</v>
      </c>
      <c r="CS52" s="22">
        <f>(AP52*AR52+AD52*AF52+BB52*BD52+BN52*BP52+BZ52*CB52+CL52*CN52)/CP52</f>
        <v>0.35294117647058826</v>
      </c>
      <c r="CT52" s="24" t="str">
        <f>TEXT(CS52,"0.00")</f>
        <v>0.35</v>
      </c>
      <c r="CU52" s="77" t="str">
        <f>IF(OR(CV52&lt;CP52/2,CS52&lt;1.2),"Cảnh báo KQHT","Lên lớp")</f>
        <v>Cảnh báo KQHT</v>
      </c>
      <c r="CV52" s="77">
        <f>CO52+CC52+BQ52+BE52+AG52+AS52</f>
        <v>17</v>
      </c>
      <c r="CW52" s="22">
        <f>(AM52*AS52+AA52*AG52+AY52*BE52+BK52*BQ52+BW52*CC52+CI52*CO52)/CV52</f>
        <v>2.1058823529411761</v>
      </c>
      <c r="CX52" s="77" t="str">
        <f>TEXT(CW52,"0.00")</f>
        <v>2.11</v>
      </c>
      <c r="CY52" s="22">
        <f>(AP52*AS52+AD52*AG52+BB52*BE52+BN52*BQ52+BZ52*CC52+CL52*CO52)/CV52</f>
        <v>0.35294117647058826</v>
      </c>
      <c r="CZ52" s="77" t="str">
        <f>TEXT(CY52,"0.00")</f>
        <v>0.35</v>
      </c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157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</row>
    <row r="53" spans="1:180" s="4" customFormat="1" ht="18">
      <c r="A53" s="2">
        <v>12</v>
      </c>
      <c r="B53" s="5" t="s">
        <v>454</v>
      </c>
      <c r="C53" s="6" t="s">
        <v>477</v>
      </c>
      <c r="D53" s="7" t="s">
        <v>478</v>
      </c>
      <c r="E53" s="8" t="s">
        <v>332</v>
      </c>
      <c r="G53" s="10" t="s">
        <v>547</v>
      </c>
      <c r="H53" s="36" t="s">
        <v>89</v>
      </c>
      <c r="I53" s="36" t="s">
        <v>572</v>
      </c>
      <c r="J53" s="138">
        <v>7</v>
      </c>
      <c r="K53" s="21" t="str">
        <f>TEXT(J53,"0.0")</f>
        <v>7.0</v>
      </c>
      <c r="L53" s="13" t="str">
        <f>IF(J53&gt;=8.5,"A",IF(J53&gt;=8,"B+",IF(J53&gt;=7,"B",IF(J53&gt;=6.5,"C+",IF(J53&gt;=5.5,"C",IF(J53&gt;=5,"D+",IF(J53&gt;=4,"D","F")))))))</f>
        <v>B</v>
      </c>
      <c r="M53" s="14">
        <f>IF(L53="A",4,IF(L53="B+",3.5,IF(L53="B",3,IF(L53="C+",2.5,IF(L53="C",2,IF(L53="D+",1.5,IF(L53="D",1,0)))))))</f>
        <v>3</v>
      </c>
      <c r="N53" s="15" t="str">
        <f>TEXT(M53,"0.0")</f>
        <v>3.0</v>
      </c>
      <c r="O53" s="19">
        <v>2</v>
      </c>
      <c r="P53" s="12"/>
      <c r="Q53" s="21" t="str">
        <f>TEXT(P53,"0.0")</f>
        <v>0.0</v>
      </c>
      <c r="R53" s="13" t="str">
        <f>IF(P53&gt;=8.5,"A",IF(P53&gt;=8,"B+",IF(P53&gt;=7,"B",IF(P53&gt;=6.5,"C+",IF(P53&gt;=5.5,"C",IF(P53&gt;=5,"D+",IF(P53&gt;=4,"D","F")))))))</f>
        <v>F</v>
      </c>
      <c r="S53" s="14">
        <f>IF(R53="A",4,IF(R53="B+",3.5,IF(R53="B",3,IF(R53="C+",2.5,IF(R53="C",2,IF(R53="D+",1.5,IF(R53="D",1,0)))))))</f>
        <v>0</v>
      </c>
      <c r="T53" s="15" t="str">
        <f>TEXT(S53,"0.0")</f>
        <v>0.0</v>
      </c>
      <c r="U53" s="19">
        <v>3</v>
      </c>
      <c r="V53" s="28">
        <v>6.3</v>
      </c>
      <c r="W53" s="26">
        <v>4</v>
      </c>
      <c r="X53" s="27">
        <v>5</v>
      </c>
      <c r="Y53" s="27"/>
      <c r="Z53" s="82">
        <f>MAX(W53:Y53)</f>
        <v>5</v>
      </c>
      <c r="AA53" s="21">
        <f>ROUND(MAX((V53*0.4+W53*0.6),(V53*0.4+X53*0.6),(V53*0.4+Y53*0.6)),1)</f>
        <v>5.5</v>
      </c>
      <c r="AB53" s="21" t="str">
        <f>TEXT(AA53,"0.0")</f>
        <v>5.5</v>
      </c>
      <c r="AC53" s="13" t="str">
        <f>IF(AA53&gt;=8.5,"A",IF(AA53&gt;=8,"B+",IF(AA53&gt;=7,"B",IF(AA53&gt;=6.5,"C+",IF(AA53&gt;=5.5,"C",IF(AA53&gt;=5,"D+",IF(AA53&gt;=4,"D","F")))))))</f>
        <v>C</v>
      </c>
      <c r="AD53" s="18">
        <f>IF(AC53="A",4,IF(AC53="B+",3.5,IF(AC53="B",3,IF(AC53="C+",2.5,IF(AC53="C",2,IF(AC53="D+",1.5,IF(AC53="D",1,0)))))))</f>
        <v>2</v>
      </c>
      <c r="AE53" s="15" t="str">
        <f>TEXT(AD53,"0.0")</f>
        <v>2.0</v>
      </c>
      <c r="AF53" s="19">
        <v>4</v>
      </c>
      <c r="AG53" s="68">
        <v>4</v>
      </c>
      <c r="AH53" s="28">
        <v>7</v>
      </c>
      <c r="AI53" s="26">
        <v>8</v>
      </c>
      <c r="AJ53" s="27"/>
      <c r="AK53" s="82"/>
      <c r="AL53" s="82">
        <f>MAX(AI53:AK53)</f>
        <v>8</v>
      </c>
      <c r="AM53" s="21">
        <f>ROUND(MAX((AH53*0.4+AI53*0.6),(AH53*0.4+AJ53*0.6),(AH53*0.4+AK53*0.6)),1)</f>
        <v>7.6</v>
      </c>
      <c r="AN53" s="21" t="str">
        <f>TEXT(AM53,"0.0")</f>
        <v>7.6</v>
      </c>
      <c r="AO53" s="13" t="str">
        <f>IF(AM53&gt;=8.5,"A",IF(AM53&gt;=8,"B+",IF(AM53&gt;=7,"B",IF(AM53&gt;=6.5,"C+",IF(AM53&gt;=5.5,"C",IF(AM53&gt;=5,"D+",IF(AM53&gt;=4,"D","F")))))))</f>
        <v>B</v>
      </c>
      <c r="AP53" s="18">
        <f>IF(AO53="A",4,IF(AO53="B+",3.5,IF(AO53="B",3,IF(AO53="C+",2.5,IF(AO53="C",2,IF(AO53="D+",1.5,IF(AO53="D",1,0)))))))</f>
        <v>3</v>
      </c>
      <c r="AQ53" s="15" t="str">
        <f>TEXT(AP53,"0.0")</f>
        <v>3.0</v>
      </c>
      <c r="AR53" s="19">
        <v>2</v>
      </c>
      <c r="AS53" s="68">
        <v>2</v>
      </c>
      <c r="AT53" s="95">
        <v>5.8</v>
      </c>
      <c r="AU53" s="96">
        <v>3</v>
      </c>
      <c r="AV53" s="97">
        <v>3</v>
      </c>
      <c r="AW53" s="97"/>
      <c r="AX53" s="27">
        <f>MAX(AU53:AW53)</f>
        <v>3</v>
      </c>
      <c r="AY53" s="21">
        <f>ROUND(MAX((AT53*0.4+AU53*0.6),(AT53*0.4+AV53*0.6),(AT53*0.4+AW53*0.6)),1)</f>
        <v>4.0999999999999996</v>
      </c>
      <c r="AZ53" s="21" t="str">
        <f>TEXT(AY53,"0.0")</f>
        <v>4.1</v>
      </c>
      <c r="BA53" s="13" t="str">
        <f>IF(AY53&gt;=8.5,"A",IF(AY53&gt;=8,"B+",IF(AY53&gt;=7,"B",IF(AY53&gt;=6.5,"C+",IF(AY53&gt;=5.5,"C",IF(AY53&gt;=5,"D+",IF(AY53&gt;=4,"D","F")))))))</f>
        <v>D</v>
      </c>
      <c r="BB53" s="18">
        <f>IF(BA53="A",4,IF(BA53="B+",3.5,IF(BA53="B",3,IF(BA53="C+",2.5,IF(BA53="C",2,IF(BA53="D+",1.5,IF(BA53="D",1,0)))))))</f>
        <v>1</v>
      </c>
      <c r="BC53" s="15" t="str">
        <f>TEXT(BB53,"0.0")</f>
        <v>1.0</v>
      </c>
      <c r="BD53" s="19">
        <v>3</v>
      </c>
      <c r="BE53" s="68"/>
      <c r="BF53" s="42">
        <v>4.0999999999999996</v>
      </c>
      <c r="BG53" s="99"/>
      <c r="BH53" s="30"/>
      <c r="BI53" s="30"/>
      <c r="BJ53" s="82">
        <f>MAX(BG53:BI53)</f>
        <v>0</v>
      </c>
      <c r="BK53" s="21">
        <f>ROUND(MAX((BF53*0.4+BG53*0.6),(BF53*0.4+BH53*0.6),(BF53*0.4+BI53*0.6)),1)</f>
        <v>1.6</v>
      </c>
      <c r="BL53" s="21" t="str">
        <f>TEXT(BK53,"0.0")</f>
        <v>1.6</v>
      </c>
      <c r="BM53" s="13" t="str">
        <f>IF(BK53&gt;=8.5,"A",IF(BK53&gt;=8,"B+",IF(BK53&gt;=7,"B",IF(BK53&gt;=6.5,"C+",IF(BK53&gt;=5.5,"C",IF(BK53&gt;=5,"D+",IF(BK53&gt;=4,"D","F")))))))</f>
        <v>F</v>
      </c>
      <c r="BN53" s="18">
        <f>IF(BM53="A",4,IF(BM53="B+",3.5,IF(BM53="B",3,IF(BM53="C+",2.5,IF(BM53="C",2,IF(BM53="D+",1.5,IF(BM53="D",1,0)))))))</f>
        <v>0</v>
      </c>
      <c r="BO53" s="15" t="str">
        <f>TEXT(BN53,"0.0")</f>
        <v>0.0</v>
      </c>
      <c r="BP53" s="19">
        <v>2</v>
      </c>
      <c r="BQ53" s="68"/>
      <c r="BR53" s="100">
        <v>5.0999999999999996</v>
      </c>
      <c r="BS53" s="101">
        <v>4</v>
      </c>
      <c r="BT53" s="102">
        <v>2</v>
      </c>
      <c r="BU53" s="102">
        <v>3</v>
      </c>
      <c r="BV53" s="27">
        <f>MAX(BS53:BU53)</f>
        <v>4</v>
      </c>
      <c r="BW53" s="21">
        <f>ROUND(MAX((BR53*0.4+BS53*0.6),(BR53*0.4+BT53*0.6),(BR53*0.4+BU53*0.6)),1)</f>
        <v>4.4000000000000004</v>
      </c>
      <c r="BX53" s="21" t="str">
        <f>TEXT(BW53,"0.0")</f>
        <v>4.4</v>
      </c>
      <c r="BY53" s="13" t="str">
        <f>IF(BW53&gt;=8.5,"A",IF(BW53&gt;=8,"B+",IF(BW53&gt;=7,"B",IF(BW53&gt;=6.5,"C+",IF(BW53&gt;=5.5,"C",IF(BW53&gt;=5,"D+",IF(BW53&gt;=4,"D","F")))))))</f>
        <v>D</v>
      </c>
      <c r="BZ53" s="18">
        <f>IF(BY53="A",4,IF(BY53="B+",3.5,IF(BY53="B",3,IF(BY53="C+",2.5,IF(BY53="C",2,IF(BY53="D+",1.5,IF(BY53="D",1,0)))))))</f>
        <v>1</v>
      </c>
      <c r="CA53" s="15" t="str">
        <f>TEXT(BZ53,"0.0")</f>
        <v>1.0</v>
      </c>
      <c r="CB53" s="19">
        <v>3</v>
      </c>
      <c r="CC53" s="68"/>
      <c r="CD53" s="28">
        <v>6.3</v>
      </c>
      <c r="CE53" s="26">
        <v>3</v>
      </c>
      <c r="CF53" s="27">
        <v>6</v>
      </c>
      <c r="CG53" s="27"/>
      <c r="CH53" s="82">
        <f>MAX(CE53:CG53)</f>
        <v>6</v>
      </c>
      <c r="CI53" s="21">
        <f>ROUND(MAX((CD53*0.4+CE53*0.6),(CD53*0.4+CF53*0.6),(CD53*0.4+CG53*0.6)),1)</f>
        <v>6.1</v>
      </c>
      <c r="CJ53" s="21" t="str">
        <f>TEXT(CI53,"0.0")</f>
        <v>6.1</v>
      </c>
      <c r="CK53" s="13" t="str">
        <f>IF(CI53&gt;=8.5,"A",IF(CI53&gt;=8,"B+",IF(CI53&gt;=7,"B",IF(CI53&gt;=6.5,"C+",IF(CI53&gt;=5.5,"C",IF(CI53&gt;=5,"D+",IF(CI53&gt;=4,"D","F")))))))</f>
        <v>C</v>
      </c>
      <c r="CL53" s="18">
        <f>IF(CK53="A",4,IF(CK53="B+",3.5,IF(CK53="B",3,IF(CK53="C+",2.5,IF(CK53="C",2,IF(CK53="D+",1.5,IF(CK53="D",1,0)))))))</f>
        <v>2</v>
      </c>
      <c r="CM53" s="15" t="str">
        <f>TEXT(CL53,"0.0")</f>
        <v>2.0</v>
      </c>
      <c r="CN53" s="19">
        <v>3</v>
      </c>
      <c r="CO53" s="68">
        <v>3</v>
      </c>
      <c r="CP53" s="69">
        <f>AR53+AF53+BD53+BP53+CB53+CN53</f>
        <v>17</v>
      </c>
      <c r="CQ53" s="22">
        <f>(AM53*AR53+AA53*AF53+AY53*BD53+BK53*BP53+BW53*CB53+CI53*CN53)/CP53</f>
        <v>4.9529411764705884</v>
      </c>
      <c r="CR53" s="24" t="str">
        <f>TEXT(CQ53,"0.00")</f>
        <v>4.95</v>
      </c>
      <c r="CS53" s="22">
        <f>(AP53*AR53+AD53*AF53+BB53*BD53+BN53*BP53+BZ53*CB53+CL53*CN53)/CP53</f>
        <v>1.5294117647058822</v>
      </c>
      <c r="CT53" s="24" t="str">
        <f>TEXT(CS53,"0.00")</f>
        <v>1.53</v>
      </c>
      <c r="CU53" s="77" t="str">
        <f>IF(OR(CV53&lt;CP53/2,CS53&lt;1.2),"Cảnh báo KQHT","Lên lớp")</f>
        <v>Lên lớp</v>
      </c>
      <c r="CV53" s="77">
        <f>CO53+CC53+BQ53+BE53+AG53+AS53</f>
        <v>9</v>
      </c>
      <c r="CW53" s="22">
        <f>(AM53*AS53+AA53*AG53+AY53*BE53+BK53*BQ53+BW53*CC53+CI53*CO53)/CV53</f>
        <v>6.166666666666667</v>
      </c>
      <c r="CX53" s="77" t="str">
        <f>TEXT(CW53,"0.00")</f>
        <v>6.17</v>
      </c>
      <c r="CY53" s="22">
        <f>(AP53*AS53+AD53*AG53+BB53*BE53+BN53*BQ53+BZ53*CC53+CL53*CO53)/CV53</f>
        <v>2.2222222222222223</v>
      </c>
      <c r="CZ53" s="77" t="str">
        <f>TEXT(CY53,"0.00")</f>
        <v>2.22</v>
      </c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157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</row>
    <row r="54" spans="1:180"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Y54" s="40"/>
      <c r="AZ54" s="40"/>
      <c r="BA54" s="40"/>
      <c r="BB54" s="40"/>
      <c r="BC54" s="40"/>
    </row>
    <row r="55" spans="1:180"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Y55" s="40"/>
      <c r="AZ55" s="40"/>
      <c r="BA55" s="40"/>
      <c r="BB55" s="40"/>
      <c r="BC55" s="40"/>
    </row>
    <row r="56" spans="1:180"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Y56" s="40"/>
      <c r="AZ56" s="40"/>
      <c r="BA56" s="40"/>
      <c r="BB56" s="40"/>
      <c r="BC56" s="40"/>
    </row>
    <row r="57" spans="1:180"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Y57" s="40"/>
      <c r="AZ57" s="40"/>
      <c r="BA57" s="40"/>
      <c r="BB57" s="40"/>
      <c r="BC57" s="40"/>
    </row>
    <row r="58" spans="1:180"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Y58" s="40"/>
      <c r="AZ58" s="40"/>
      <c r="BA58" s="40"/>
      <c r="BB58" s="40"/>
      <c r="BC58" s="40"/>
    </row>
    <row r="59" spans="1:180"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Y59" s="40"/>
      <c r="AZ59" s="40"/>
      <c r="BA59" s="40"/>
      <c r="BB59" s="40"/>
      <c r="BC59" s="40"/>
    </row>
    <row r="60" spans="1:180"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Y60" s="40"/>
      <c r="AZ60" s="40"/>
      <c r="BA60" s="40"/>
      <c r="BB60" s="40"/>
      <c r="BC60" s="40"/>
    </row>
    <row r="61" spans="1:180"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Y61" s="40"/>
      <c r="AZ61" s="40"/>
      <c r="BA61" s="40"/>
      <c r="BB61" s="40"/>
      <c r="BC61" s="40"/>
    </row>
    <row r="62" spans="1:180"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Y62" s="40"/>
      <c r="AZ62" s="40"/>
      <c r="BA62" s="40"/>
      <c r="BB62" s="40"/>
      <c r="BC62" s="40"/>
    </row>
    <row r="63" spans="1:180"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Y63" s="40"/>
      <c r="AZ63" s="40"/>
      <c r="BA63" s="40"/>
      <c r="BB63" s="40"/>
      <c r="BC63" s="40"/>
    </row>
    <row r="64" spans="1:180"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Y64" s="40"/>
      <c r="AZ64" s="40"/>
      <c r="BA64" s="40"/>
      <c r="BB64" s="40"/>
      <c r="BC64" s="40"/>
    </row>
    <row r="65" spans="34:55"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Y65" s="40"/>
      <c r="AZ65" s="40"/>
      <c r="BA65" s="40"/>
      <c r="BB65" s="40"/>
      <c r="BC65" s="40"/>
    </row>
    <row r="66" spans="34:55"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Y66" s="40"/>
      <c r="AZ66" s="40"/>
      <c r="BA66" s="40"/>
      <c r="BB66" s="40"/>
      <c r="BC66" s="40"/>
    </row>
    <row r="67" spans="34:55"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Y67" s="40"/>
      <c r="AZ67" s="40"/>
      <c r="BA67" s="40"/>
      <c r="BB67" s="40"/>
      <c r="BC67" s="40"/>
    </row>
    <row r="68" spans="34:55"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Y68" s="40"/>
      <c r="AZ68" s="40"/>
      <c r="BA68" s="40"/>
      <c r="BB68" s="40"/>
      <c r="BC68" s="40"/>
    </row>
    <row r="69" spans="34:55"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Y69" s="40"/>
      <c r="AZ69" s="40"/>
      <c r="BA69" s="40"/>
      <c r="BB69" s="40"/>
      <c r="BC69" s="40"/>
    </row>
    <row r="70" spans="34:55"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Y70" s="40"/>
      <c r="AZ70" s="40"/>
      <c r="BA70" s="40"/>
      <c r="BB70" s="40"/>
      <c r="BC70" s="40"/>
    </row>
    <row r="71" spans="34:55"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Y71" s="40"/>
      <c r="AZ71" s="40"/>
      <c r="BA71" s="40"/>
      <c r="BB71" s="40"/>
      <c r="BC71" s="40"/>
    </row>
    <row r="72" spans="34:55"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Y72" s="40"/>
      <c r="AZ72" s="40"/>
      <c r="BA72" s="40"/>
      <c r="BB72" s="40"/>
      <c r="BC72" s="40"/>
    </row>
    <row r="73" spans="34:55"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Y73" s="40"/>
      <c r="AZ73" s="40"/>
      <c r="BA73" s="40"/>
      <c r="BB73" s="40"/>
      <c r="BC73" s="40"/>
    </row>
    <row r="74" spans="34:55"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Y74" s="40"/>
      <c r="AZ74" s="40"/>
      <c r="BA74" s="40"/>
      <c r="BB74" s="40"/>
      <c r="BC74" s="40"/>
    </row>
    <row r="75" spans="34:55"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Y75" s="40"/>
      <c r="AZ75" s="40"/>
      <c r="BA75" s="40"/>
      <c r="BB75" s="40"/>
      <c r="BC75" s="40"/>
    </row>
    <row r="76" spans="34:55"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Y76" s="40"/>
      <c r="AZ76" s="40"/>
      <c r="BA76" s="40"/>
      <c r="BB76" s="40"/>
      <c r="BC76" s="40"/>
    </row>
    <row r="77" spans="34:55"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Y77" s="40"/>
      <c r="AZ77" s="40"/>
      <c r="BA77" s="40"/>
      <c r="BB77" s="40"/>
      <c r="BC77" s="40"/>
    </row>
    <row r="78" spans="34:55"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Y78" s="40"/>
      <c r="AZ78" s="40"/>
      <c r="BA78" s="40"/>
      <c r="BB78" s="40"/>
      <c r="BC78" s="40"/>
    </row>
    <row r="79" spans="34:55"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Y79" s="40"/>
      <c r="AZ79" s="40"/>
      <c r="BA79" s="40"/>
      <c r="BB79" s="40"/>
      <c r="BC79" s="40"/>
    </row>
    <row r="80" spans="34:55"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Y80" s="40"/>
      <c r="AZ80" s="40"/>
      <c r="BA80" s="40"/>
      <c r="BB80" s="40"/>
      <c r="BC80" s="40"/>
    </row>
    <row r="81" spans="34:55"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Y81" s="40"/>
      <c r="AZ81" s="40"/>
      <c r="BA81" s="40"/>
      <c r="BB81" s="40"/>
      <c r="BC81" s="40"/>
    </row>
    <row r="82" spans="34:55"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Y82" s="40"/>
      <c r="AZ82" s="40"/>
      <c r="BA82" s="40"/>
      <c r="BB82" s="40"/>
      <c r="BC82" s="40"/>
    </row>
    <row r="83" spans="34:55"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Y83" s="40"/>
      <c r="AZ83" s="40"/>
      <c r="BA83" s="40"/>
      <c r="BB83" s="40"/>
      <c r="BC83" s="40"/>
    </row>
    <row r="84" spans="34:55"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Y84" s="40"/>
      <c r="AZ84" s="40"/>
      <c r="BA84" s="40"/>
      <c r="BB84" s="40"/>
      <c r="BC84" s="40"/>
    </row>
    <row r="85" spans="34:55"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Y85" s="40"/>
      <c r="AZ85" s="40"/>
      <c r="BA85" s="40"/>
      <c r="BB85" s="40"/>
      <c r="BC85" s="40"/>
    </row>
    <row r="86" spans="34:55"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Y86" s="40"/>
      <c r="AZ86" s="40"/>
      <c r="BA86" s="40"/>
      <c r="BB86" s="40"/>
      <c r="BC86" s="40"/>
    </row>
    <row r="87" spans="34:55"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Y87" s="40"/>
      <c r="AZ87" s="40"/>
      <c r="BA87" s="40"/>
      <c r="BB87" s="40"/>
      <c r="BC87" s="40"/>
    </row>
    <row r="88" spans="34:55"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Y88" s="40"/>
      <c r="AZ88" s="40"/>
      <c r="BA88" s="40"/>
      <c r="BB88" s="40"/>
      <c r="BC88" s="40"/>
    </row>
    <row r="89" spans="34:55"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Y89" s="40"/>
      <c r="AZ89" s="40"/>
      <c r="BA89" s="40"/>
      <c r="BB89" s="40"/>
      <c r="BC89" s="40"/>
    </row>
    <row r="90" spans="34:55"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Y90" s="40"/>
      <c r="AZ90" s="40"/>
      <c r="BA90" s="40"/>
      <c r="BB90" s="40"/>
      <c r="BC90" s="40"/>
    </row>
    <row r="91" spans="34:55"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Y91" s="40"/>
      <c r="AZ91" s="40"/>
      <c r="BA91" s="40"/>
      <c r="BB91" s="40"/>
      <c r="BC91" s="40"/>
    </row>
  </sheetData>
  <autoFilter ref="A1:GP46">
    <filterColumn colId="25"/>
    <filterColumn colId="37"/>
    <filterColumn colId="49"/>
    <filterColumn colId="61"/>
    <filterColumn colId="73"/>
    <filterColumn colId="85"/>
    <filterColumn colId="139"/>
  </autoFilter>
  <conditionalFormatting sqref="R49:S53 L49:M53 T1 N1 R1:S46 L1:M46">
    <cfRule type="cellIs" dxfId="114" priority="107" stopIfTrue="1" operator="lessThan">
      <formula>4.95</formula>
    </cfRule>
    <cfRule type="cellIs" dxfId="113" priority="108" stopIfTrue="1" operator="lessThan">
      <formula>4.95</formula>
    </cfRule>
    <cfRule type="cellIs" dxfId="112" priority="109" stopIfTrue="1" operator="lessThan">
      <formula>4.95</formula>
    </cfRule>
  </conditionalFormatting>
  <conditionalFormatting sqref="J49:K53 P49:T53 J1:K46 P1:T46">
    <cfRule type="cellIs" dxfId="111" priority="106" stopIfTrue="1" operator="lessThan">
      <formula>4.95</formula>
    </cfRule>
  </conditionalFormatting>
  <conditionalFormatting sqref="BG33:BH35 BS33:BT35 CE33:CF35 AI33:AJ35 AU33:AV35 BP34:BQ35 CB34:CC35 CN34:CO35 FQ34:FR35 BK2:BL46 GJ34:GK35 CI49:CJ53 Q49:Q53 AA49:AB53 K49:K53 AM49:AN53 AY49:AZ53 BK49:BL53 BW49:BX53 BW1:BZ1 BW2:BX46 CI1:CL1 CI2:CJ46 Q2:Q46 AA2:AB46 R1:T1 AA1:AD1 L1:N1 K2:K46 AM1:AP1 AM2:AN46 AY1:BB1 AY2:AZ46 BK1:BN1 FG34:FG35 DB33:DC35 DM33:DN35 DJ34:DK35 DU34:DV35 DX33:DY35 DF1:DI1 DF2:DG44 DR1:DU1 DR2:DS44 EF34:EG35 EK1:EN1 EK2:EL44 EW1:EZ1 EW2:EX44 FI1:FL1 FI2:FJ43 FU1:FX1 FU2:FV43 GG1:GJ1 GG2:GH43 GS1:GV1 GS2:GT43">
    <cfRule type="cellIs" dxfId="110" priority="105" operator="lessThan">
      <formula>3.95</formula>
    </cfRule>
  </conditionalFormatting>
  <conditionalFormatting sqref="AP49:AP53 BB49:BB53 BN49:BN53 BZ49:BZ53 CL49:CL53 CL1:CL46 AP1:AP46 BB1:BB46 BN1:BN46 BZ1:BZ46 AD1:AD1048576 DI1:DI44 DU1:DU44 EN1:EN44 EZ1:EZ44 FL1:FL43 FX1:FX43 GJ1:GJ43 GV1:GV43">
    <cfRule type="cellIs" dxfId="109" priority="104" operator="lessThan">
      <formula>1</formula>
    </cfRule>
  </conditionalFormatting>
  <conditionalFormatting sqref="K49:K53 CI49:CJ53 AM49:AN53 AY49:AZ53 BK49:BL53 BW49:BX53 Q49:Q53 K2:K46 Q2:Q46 CI1:CJ46 AM1:AN46 AY1:AZ46 BK1:BL46 BW1:BX46 AA1:AB1048576 DF1:DG44 DR1:DS44 EK1:EL44 EW1:EX44 FI1:FJ43 FU1:FV43 GG1:GH43 GS1:GT43">
    <cfRule type="cellIs" dxfId="108" priority="103" operator="lessThan">
      <formula>4</formula>
    </cfRule>
  </conditionalFormatting>
  <conditionalFormatting sqref="BG33:BH35 BS33:BT35 CE33:CF35 DY33:DY35 GJ34:GK35 AN2:AN46 AU33:AV35 AI33:AJ35 BP34:BQ35 CB34:CC35 CN34:CO35 FQ34:FR35 AZ49:AZ53 BX49:BX53 CJ49:CJ53 K49:K53 Q49:Q53 AB49:AB53 AN49:AN53 BL49:BL53 AZ2:AZ46 BL2:BL46 BX2:BX46 CJ2:CJ46 K2:K46 Q2:Q46 AB2:AB46 FG34:FG35 DB33:DC35 DM33:DN35 DJ34:DK35 DU34:DV35 DG2:DG44 DS2:DS44 EG34:EG35 EL2:EL44 EX2:EX44 FJ2:FJ43 FV2:FV43 GH2:GH43 GT2:GT43">
    <cfRule type="cellIs" dxfId="107" priority="102" operator="lessThan">
      <formula>4</formula>
    </cfRule>
  </conditionalFormatting>
  <conditionalFormatting sqref="BK33:BK35 BW33:BW35 CI33:CI35 GB34:GB35 EA33:EA35 BG34:BG35 FT34:FT35 AY33:AY35 AM33:AM35 BS34:BS35 CE34:CE35 FI34:FI35 GM34:GM35 DE33:DE35 DP33:DP35 DB34:DB35 DM34:DM35 DX34:DX35 EI34:EI35">
    <cfRule type="cellIs" dxfId="106" priority="97" operator="lessThan">
      <formula>0</formula>
    </cfRule>
    <cfRule type="cellIs" dxfId="105" priority="98" operator="lessThan">
      <formula>0</formula>
    </cfRule>
    <cfRule type="cellIs" dxfId="104" priority="99" operator="greaterThan">
      <formula>0</formula>
    </cfRule>
    <cfRule type="cellIs" dxfId="103" priority="100" operator="lessThan">
      <formula>0</formula>
    </cfRule>
    <cfRule type="cellIs" dxfId="102" priority="101" operator="greaterThan">
      <formula>0</formula>
    </cfRule>
  </conditionalFormatting>
  <conditionalFormatting sqref="BK33:BK35 BW33:BW35 CI33:CI35 GB34:GB35 EA33:EA35 BG34:BG35 FI34:FI35 AY33:AY35 AM33:AM35 BS34:BS35 CE34:CE35 FT34:FT35 GM34:GM35 DE33:DE35 DP33:DP35 DB34:DB35 DM34:DM35 DX34:DX35 EI34:EI35">
    <cfRule type="cellIs" dxfId="101" priority="94" operator="equal">
      <formula>0</formula>
    </cfRule>
    <cfRule type="cellIs" dxfId="100" priority="95" operator="equal">
      <formula>0</formula>
    </cfRule>
    <cfRule type="cellIs" dxfId="99" priority="96" operator="lessThan">
      <formula>0</formula>
    </cfRule>
  </conditionalFormatting>
  <conditionalFormatting sqref="EA33:EA35 EI34:EI35">
    <cfRule type="cellIs" dxfId="98" priority="89" operator="lessThan">
      <formula>1</formula>
    </cfRule>
    <cfRule type="cellIs" dxfId="97" priority="90" operator="greaterThan">
      <formula>0</formula>
    </cfRule>
    <cfRule type="cellIs" dxfId="96" priority="91" operator="equal">
      <formula>0</formula>
    </cfRule>
    <cfRule type="cellIs" dxfId="95" priority="92" operator="equal">
      <formula>0</formula>
    </cfRule>
    <cfRule type="cellIs" dxfId="94" priority="93" operator="lessThan">
      <formula>0</formula>
    </cfRule>
  </conditionalFormatting>
  <conditionalFormatting sqref="EA33:EA35 EI34:EI35">
    <cfRule type="cellIs" dxfId="93" priority="88" operator="greaterThan">
      <formula>1</formula>
    </cfRule>
  </conditionalFormatting>
  <conditionalFormatting sqref="BG34:BG35 GB34:GB35">
    <cfRule type="cellIs" dxfId="92" priority="87" stopIfTrue="1" operator="lessThan">
      <formula>5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109"/>
  <sheetViews>
    <sheetView zoomScale="85" zoomScaleNormal="85" workbookViewId="0">
      <pane xSplit="5" ySplit="1" topLeftCell="GU2" activePane="bottomRight" state="frozen"/>
      <selection activeCell="GZ2" sqref="GZ2:HP37"/>
      <selection pane="topRight" activeCell="GZ2" sqref="GZ2:HP37"/>
      <selection pane="bottomLeft" activeCell="GZ2" sqref="GZ2:HP37"/>
      <selection pane="bottomRight" activeCell="HH5" sqref="HH5"/>
    </sheetView>
  </sheetViews>
  <sheetFormatPr defaultRowHeight="17.25"/>
  <cols>
    <col min="1" max="1" width="7.5703125" style="1" customWidth="1"/>
    <col min="2" max="2" width="10.28515625" style="1" customWidth="1"/>
    <col min="3" max="3" width="14.85546875" style="1" customWidth="1"/>
    <col min="4" max="4" width="23.285156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9.85546875" style="1" customWidth="1"/>
    <col min="9" max="9" width="29.42578125" style="1" customWidth="1"/>
    <col min="10" max="10" width="5.7109375" style="141" customWidth="1"/>
    <col min="11" max="11" width="5.7109375" style="1" customWidth="1"/>
    <col min="12" max="12" width="5" style="1" customWidth="1"/>
    <col min="13" max="13" width="6" style="1" customWidth="1"/>
    <col min="14" max="14" width="5.7109375" style="1" customWidth="1"/>
    <col min="15" max="16" width="5.140625" style="1" customWidth="1"/>
    <col min="17" max="17" width="5.140625" style="79" customWidth="1"/>
    <col min="18" max="18" width="4.85546875" style="1" customWidth="1"/>
    <col min="19" max="19" width="5.5703125" style="1" customWidth="1"/>
    <col min="20" max="20" width="6.42578125" style="1" customWidth="1"/>
    <col min="21" max="21" width="5.140625" style="1" customWidth="1"/>
    <col min="22" max="22" width="5.85546875" style="1" customWidth="1"/>
    <col min="23" max="26" width="5.85546875" style="83" customWidth="1"/>
    <col min="27" max="62" width="5.85546875" style="1" customWidth="1"/>
    <col min="63" max="64" width="5.85546875" style="79" customWidth="1"/>
    <col min="65" max="82" width="5.85546875" style="1" customWidth="1"/>
    <col min="83" max="86" width="5.85546875" style="105" customWidth="1"/>
    <col min="87" max="93" width="5.85546875" style="1" customWidth="1"/>
    <col min="94" max="98" width="7.140625" style="1" customWidth="1"/>
    <col min="99" max="99" width="15.7109375" style="1" customWidth="1"/>
    <col min="100" max="104" width="7.140625" style="1" customWidth="1"/>
    <col min="105" max="116" width="6" style="40" customWidth="1"/>
    <col min="117" max="135" width="5.5703125" style="40" customWidth="1"/>
    <col min="136" max="137" width="9.140625" style="40"/>
    <col min="138" max="138" width="9.140625" style="156"/>
    <col min="139" max="139" width="9.140625" style="40"/>
    <col min="140" max="140" width="9.140625" style="156"/>
    <col min="141" max="147" width="9.140625" style="40"/>
    <col min="148" max="148" width="6.140625" style="156" customWidth="1"/>
    <col min="149" max="159" width="6.140625" style="40" customWidth="1"/>
    <col min="160" max="171" width="5" style="40" customWidth="1"/>
    <col min="172" max="180" width="7" style="40" customWidth="1"/>
    <col min="181" max="183" width="7" style="1" customWidth="1"/>
    <col min="184" max="195" width="6.42578125" style="1" customWidth="1"/>
    <col min="196" max="207" width="5.42578125" style="1" customWidth="1"/>
    <col min="208" max="16384" width="9.140625" style="1"/>
  </cols>
  <sheetData>
    <row r="1" spans="1:212" s="66" customFormat="1" ht="171.75" customHeight="1">
      <c r="A1" s="51" t="s">
        <v>0</v>
      </c>
      <c r="B1" s="51" t="s">
        <v>2</v>
      </c>
      <c r="C1" s="51" t="s">
        <v>1</v>
      </c>
      <c r="D1" s="75" t="s">
        <v>3</v>
      </c>
      <c r="E1" s="76" t="s">
        <v>4</v>
      </c>
      <c r="F1" s="51" t="s">
        <v>5</v>
      </c>
      <c r="G1" s="51" t="s">
        <v>6</v>
      </c>
      <c r="H1" s="51" t="s">
        <v>7</v>
      </c>
      <c r="I1" s="51" t="s">
        <v>10</v>
      </c>
      <c r="J1" s="52" t="s">
        <v>11</v>
      </c>
      <c r="K1" s="78" t="s">
        <v>12</v>
      </c>
      <c r="L1" s="53" t="s">
        <v>13</v>
      </c>
      <c r="M1" s="54" t="s">
        <v>14</v>
      </c>
      <c r="N1" s="54" t="s">
        <v>15</v>
      </c>
      <c r="O1" s="9" t="s">
        <v>16</v>
      </c>
      <c r="P1" s="52" t="s">
        <v>17</v>
      </c>
      <c r="Q1" s="78" t="s">
        <v>18</v>
      </c>
      <c r="R1" s="53" t="s">
        <v>19</v>
      </c>
      <c r="S1" s="54" t="s">
        <v>20</v>
      </c>
      <c r="T1" s="54" t="s">
        <v>21</v>
      </c>
      <c r="U1" s="9" t="s">
        <v>22</v>
      </c>
      <c r="V1" s="55" t="s">
        <v>23</v>
      </c>
      <c r="W1" s="80" t="s">
        <v>24</v>
      </c>
      <c r="X1" s="80" t="s">
        <v>25</v>
      </c>
      <c r="Y1" s="81" t="s">
        <v>123</v>
      </c>
      <c r="Z1" s="81" t="s">
        <v>954</v>
      </c>
      <c r="AA1" s="56" t="s">
        <v>112</v>
      </c>
      <c r="AB1" s="57" t="s">
        <v>113</v>
      </c>
      <c r="AC1" s="53" t="s">
        <v>26</v>
      </c>
      <c r="AD1" s="54" t="s">
        <v>27</v>
      </c>
      <c r="AE1" s="58" t="s">
        <v>28</v>
      </c>
      <c r="AF1" s="9" t="s">
        <v>110</v>
      </c>
      <c r="AG1" s="59" t="s">
        <v>111</v>
      </c>
      <c r="AH1" s="55" t="s">
        <v>23</v>
      </c>
      <c r="AI1" s="80" t="s">
        <v>29</v>
      </c>
      <c r="AJ1" s="80" t="s">
        <v>30</v>
      </c>
      <c r="AK1" s="81" t="s">
        <v>150</v>
      </c>
      <c r="AL1" s="81" t="s">
        <v>955</v>
      </c>
      <c r="AM1" s="56" t="s">
        <v>114</v>
      </c>
      <c r="AN1" s="57" t="s">
        <v>114</v>
      </c>
      <c r="AO1" s="53" t="s">
        <v>115</v>
      </c>
      <c r="AP1" s="54" t="s">
        <v>116</v>
      </c>
      <c r="AQ1" s="58" t="s">
        <v>117</v>
      </c>
      <c r="AR1" s="9" t="s">
        <v>118</v>
      </c>
      <c r="AS1" s="59" t="s">
        <v>119</v>
      </c>
      <c r="AT1" s="55" t="s">
        <v>23</v>
      </c>
      <c r="AU1" s="80" t="s">
        <v>120</v>
      </c>
      <c r="AV1" s="80" t="s">
        <v>121</v>
      </c>
      <c r="AW1" s="81" t="s">
        <v>122</v>
      </c>
      <c r="AX1" s="81" t="s">
        <v>958</v>
      </c>
      <c r="AY1" s="56" t="s">
        <v>124</v>
      </c>
      <c r="AZ1" s="57" t="s">
        <v>125</v>
      </c>
      <c r="BA1" s="53" t="s">
        <v>126</v>
      </c>
      <c r="BB1" s="54" t="s">
        <v>127</v>
      </c>
      <c r="BC1" s="58" t="s">
        <v>128</v>
      </c>
      <c r="BD1" s="9" t="s">
        <v>129</v>
      </c>
      <c r="BE1" s="59" t="s">
        <v>130</v>
      </c>
      <c r="BF1" s="55" t="s">
        <v>23</v>
      </c>
      <c r="BG1" s="80" t="s">
        <v>31</v>
      </c>
      <c r="BH1" s="80" t="s">
        <v>32</v>
      </c>
      <c r="BI1" s="81" t="s">
        <v>131</v>
      </c>
      <c r="BJ1" s="81" t="s">
        <v>956</v>
      </c>
      <c r="BK1" s="56" t="s">
        <v>132</v>
      </c>
      <c r="BL1" s="57" t="s">
        <v>133</v>
      </c>
      <c r="BM1" s="53" t="s">
        <v>134</v>
      </c>
      <c r="BN1" s="54" t="s">
        <v>135</v>
      </c>
      <c r="BO1" s="58" t="s">
        <v>136</v>
      </c>
      <c r="BP1" s="9" t="s">
        <v>137</v>
      </c>
      <c r="BQ1" s="59" t="s">
        <v>138</v>
      </c>
      <c r="BR1" s="55" t="s">
        <v>23</v>
      </c>
      <c r="BS1" s="80" t="s">
        <v>105</v>
      </c>
      <c r="BT1" s="80" t="s">
        <v>106</v>
      </c>
      <c r="BU1" s="81" t="s">
        <v>139</v>
      </c>
      <c r="BV1" s="81" t="s">
        <v>957</v>
      </c>
      <c r="BW1" s="56" t="s">
        <v>54</v>
      </c>
      <c r="BX1" s="57" t="s">
        <v>55</v>
      </c>
      <c r="BY1" s="53" t="s">
        <v>140</v>
      </c>
      <c r="BZ1" s="54" t="s">
        <v>141</v>
      </c>
      <c r="CA1" s="58" t="s">
        <v>142</v>
      </c>
      <c r="CB1" s="9" t="s">
        <v>56</v>
      </c>
      <c r="CC1" s="59" t="s">
        <v>57</v>
      </c>
      <c r="CD1" s="55" t="s">
        <v>23</v>
      </c>
      <c r="CE1" s="103" t="s">
        <v>143</v>
      </c>
      <c r="CF1" s="103" t="s">
        <v>144</v>
      </c>
      <c r="CG1" s="104" t="s">
        <v>145</v>
      </c>
      <c r="CH1" s="81" t="s">
        <v>959</v>
      </c>
      <c r="CI1" s="56" t="s">
        <v>33</v>
      </c>
      <c r="CJ1" s="57" t="s">
        <v>34</v>
      </c>
      <c r="CK1" s="53" t="s">
        <v>146</v>
      </c>
      <c r="CL1" s="54" t="s">
        <v>147</v>
      </c>
      <c r="CM1" s="58" t="s">
        <v>148</v>
      </c>
      <c r="CN1" s="9" t="s">
        <v>149</v>
      </c>
      <c r="CO1" s="59" t="s">
        <v>35</v>
      </c>
      <c r="CP1" s="61" t="s">
        <v>36</v>
      </c>
      <c r="CQ1" s="62" t="s">
        <v>37</v>
      </c>
      <c r="CR1" s="62" t="s">
        <v>38</v>
      </c>
      <c r="CS1" s="62" t="s">
        <v>39</v>
      </c>
      <c r="CT1" s="58" t="s">
        <v>40</v>
      </c>
      <c r="CU1" s="63" t="s">
        <v>41</v>
      </c>
      <c r="CV1" s="64" t="s">
        <v>42</v>
      </c>
      <c r="CW1" s="64" t="s">
        <v>43</v>
      </c>
      <c r="CX1" s="64" t="s">
        <v>44</v>
      </c>
      <c r="CY1" s="64" t="s">
        <v>45</v>
      </c>
      <c r="CZ1" s="64" t="s">
        <v>46</v>
      </c>
      <c r="DA1" s="55" t="s">
        <v>23</v>
      </c>
      <c r="DB1" s="80" t="s">
        <v>1045</v>
      </c>
      <c r="DC1" s="80" t="s">
        <v>1046</v>
      </c>
      <c r="DD1" s="81" t="s">
        <v>1047</v>
      </c>
      <c r="DE1" s="81" t="s">
        <v>1048</v>
      </c>
      <c r="DF1" s="56" t="s">
        <v>1049</v>
      </c>
      <c r="DG1" s="57" t="s">
        <v>1049</v>
      </c>
      <c r="DH1" s="53" t="s">
        <v>1050</v>
      </c>
      <c r="DI1" s="54" t="s">
        <v>1051</v>
      </c>
      <c r="DJ1" s="58" t="s">
        <v>1052</v>
      </c>
      <c r="DK1" s="9" t="s">
        <v>1053</v>
      </c>
      <c r="DL1" s="59" t="s">
        <v>1054</v>
      </c>
      <c r="DM1" s="55" t="s">
        <v>23</v>
      </c>
      <c r="DN1" s="80" t="s">
        <v>1055</v>
      </c>
      <c r="DO1" s="80" t="s">
        <v>1056</v>
      </c>
      <c r="DP1" s="81" t="s">
        <v>1057</v>
      </c>
      <c r="DQ1" s="81" t="s">
        <v>1058</v>
      </c>
      <c r="DR1" s="56" t="s">
        <v>1059</v>
      </c>
      <c r="DS1" s="57" t="s">
        <v>1059</v>
      </c>
      <c r="DT1" s="53" t="s">
        <v>1060</v>
      </c>
      <c r="DU1" s="54" t="s">
        <v>1061</v>
      </c>
      <c r="DV1" s="58" t="s">
        <v>1062</v>
      </c>
      <c r="DW1" s="9" t="s">
        <v>1063</v>
      </c>
      <c r="DX1" s="59" t="s">
        <v>1064</v>
      </c>
      <c r="DY1" s="153" t="s">
        <v>1065</v>
      </c>
      <c r="DZ1" s="153" t="s">
        <v>1066</v>
      </c>
      <c r="EA1" s="149" t="s">
        <v>1067</v>
      </c>
      <c r="EB1" s="150" t="s">
        <v>1068</v>
      </c>
      <c r="EC1" s="151" t="s">
        <v>1069</v>
      </c>
      <c r="ED1" s="9" t="s">
        <v>1070</v>
      </c>
      <c r="EE1" s="9" t="s">
        <v>1071</v>
      </c>
      <c r="EF1" s="55" t="s">
        <v>23</v>
      </c>
      <c r="EG1" s="80" t="s">
        <v>1072</v>
      </c>
      <c r="EH1" s="103" t="s">
        <v>1073</v>
      </c>
      <c r="EI1" s="81" t="s">
        <v>1074</v>
      </c>
      <c r="EJ1" s="104" t="s">
        <v>1075</v>
      </c>
      <c r="EK1" s="56" t="s">
        <v>839</v>
      </c>
      <c r="EL1" s="57" t="s">
        <v>1076</v>
      </c>
      <c r="EM1" s="53" t="s">
        <v>1077</v>
      </c>
      <c r="EN1" s="54" t="s">
        <v>1078</v>
      </c>
      <c r="EO1" s="58" t="s">
        <v>1079</v>
      </c>
      <c r="EP1" s="9" t="s">
        <v>1080</v>
      </c>
      <c r="EQ1" s="59" t="s">
        <v>1081</v>
      </c>
      <c r="ER1" s="103" t="s">
        <v>23</v>
      </c>
      <c r="ES1" s="80" t="s">
        <v>1092</v>
      </c>
      <c r="ET1" s="80" t="s">
        <v>1093</v>
      </c>
      <c r="EU1" s="81" t="s">
        <v>1094</v>
      </c>
      <c r="EV1" s="81" t="s">
        <v>1095</v>
      </c>
      <c r="EW1" s="56" t="s">
        <v>1096</v>
      </c>
      <c r="EX1" s="57" t="s">
        <v>1097</v>
      </c>
      <c r="EY1" s="53" t="s">
        <v>1098</v>
      </c>
      <c r="EZ1" s="54" t="s">
        <v>1099</v>
      </c>
      <c r="FA1" s="58" t="s">
        <v>1100</v>
      </c>
      <c r="FB1" s="9" t="s">
        <v>1101</v>
      </c>
      <c r="FC1" s="59" t="s">
        <v>1102</v>
      </c>
      <c r="FD1" s="103" t="s">
        <v>23</v>
      </c>
      <c r="FE1" s="80" t="s">
        <v>1158</v>
      </c>
      <c r="FF1" s="80" t="s">
        <v>1159</v>
      </c>
      <c r="FG1" s="81" t="s">
        <v>1160</v>
      </c>
      <c r="FH1" s="81" t="s">
        <v>1161</v>
      </c>
      <c r="FI1" s="56" t="s">
        <v>971</v>
      </c>
      <c r="FJ1" s="57" t="s">
        <v>1162</v>
      </c>
      <c r="FK1" s="53" t="s">
        <v>1163</v>
      </c>
      <c r="FL1" s="54" t="s">
        <v>1164</v>
      </c>
      <c r="FM1" s="58" t="s">
        <v>1165</v>
      </c>
      <c r="FN1" s="9" t="s">
        <v>1166</v>
      </c>
      <c r="FO1" s="59" t="s">
        <v>977</v>
      </c>
      <c r="FP1" s="103" t="s">
        <v>23</v>
      </c>
      <c r="FQ1" s="80" t="s">
        <v>1178</v>
      </c>
      <c r="FR1" s="80" t="s">
        <v>1179</v>
      </c>
      <c r="FS1" s="81" t="s">
        <v>1180</v>
      </c>
      <c r="FT1" s="81" t="s">
        <v>1181</v>
      </c>
      <c r="FU1" s="56" t="s">
        <v>1182</v>
      </c>
      <c r="FV1" s="57" t="s">
        <v>1183</v>
      </c>
      <c r="FW1" s="53" t="s">
        <v>1184</v>
      </c>
      <c r="FX1" s="54" t="s">
        <v>1185</v>
      </c>
      <c r="FY1" s="58" t="s">
        <v>1186</v>
      </c>
      <c r="FZ1" s="9" t="s">
        <v>1187</v>
      </c>
      <c r="GA1" s="59" t="s">
        <v>1188</v>
      </c>
      <c r="GB1" s="55" t="s">
        <v>23</v>
      </c>
      <c r="GC1" s="80" t="s">
        <v>1199</v>
      </c>
      <c r="GD1" s="80" t="s">
        <v>1200</v>
      </c>
      <c r="GE1" s="81" t="s">
        <v>1201</v>
      </c>
      <c r="GF1" s="81" t="s">
        <v>1202</v>
      </c>
      <c r="GG1" s="56" t="s">
        <v>1203</v>
      </c>
      <c r="GH1" s="57" t="s">
        <v>1204</v>
      </c>
      <c r="GI1" s="53" t="s">
        <v>1205</v>
      </c>
      <c r="GJ1" s="54" t="s">
        <v>1206</v>
      </c>
      <c r="GK1" s="58" t="s">
        <v>1207</v>
      </c>
      <c r="GL1" s="9" t="s">
        <v>1208</v>
      </c>
      <c r="GM1" s="59" t="s">
        <v>1209</v>
      </c>
      <c r="GN1" s="55" t="s">
        <v>23</v>
      </c>
      <c r="GO1" s="80" t="s">
        <v>1023</v>
      </c>
      <c r="GP1" s="80" t="s">
        <v>1284</v>
      </c>
      <c r="GQ1" s="81" t="s">
        <v>1285</v>
      </c>
      <c r="GR1" s="81" t="s">
        <v>1286</v>
      </c>
      <c r="GS1" s="56" t="s">
        <v>1287</v>
      </c>
      <c r="GT1" s="57" t="s">
        <v>1288</v>
      </c>
      <c r="GU1" s="53" t="s">
        <v>1289</v>
      </c>
      <c r="GV1" s="54" t="s">
        <v>1290</v>
      </c>
      <c r="GW1" s="58" t="s">
        <v>1291</v>
      </c>
      <c r="GX1" s="9" t="s">
        <v>1292</v>
      </c>
      <c r="GY1" s="59" t="s">
        <v>1293</v>
      </c>
      <c r="GZ1" s="65" t="s">
        <v>47</v>
      </c>
      <c r="HA1" s="62" t="s">
        <v>1294</v>
      </c>
      <c r="HB1" s="62" t="s">
        <v>1295</v>
      </c>
      <c r="HC1" s="62" t="s">
        <v>1296</v>
      </c>
      <c r="HD1" s="58" t="s">
        <v>1297</v>
      </c>
    </row>
    <row r="2" spans="1:212" s="4" customFormat="1" ht="28.5">
      <c r="A2" s="2">
        <v>1</v>
      </c>
      <c r="B2" s="5" t="s">
        <v>575</v>
      </c>
      <c r="C2" s="6" t="s">
        <v>576</v>
      </c>
      <c r="D2" s="7" t="s">
        <v>577</v>
      </c>
      <c r="E2" s="8" t="s">
        <v>104</v>
      </c>
      <c r="F2" s="23"/>
      <c r="G2" s="10" t="s">
        <v>699</v>
      </c>
      <c r="H2" s="36" t="s">
        <v>89</v>
      </c>
      <c r="I2" s="36" t="s">
        <v>200</v>
      </c>
      <c r="J2" s="25">
        <v>8</v>
      </c>
      <c r="K2" s="21" t="str">
        <f t="shared" ref="K2:K16" si="0">TEXT(J2,"0.0")</f>
        <v>8.0</v>
      </c>
      <c r="L2" s="13" t="str">
        <f t="shared" ref="L2:L3" si="1">IF(J2&gt;=8.5,"A",IF(J2&gt;=8,"B+",IF(J2&gt;=7,"B",IF(J2&gt;=6.5,"C+",IF(J2&gt;=5.5,"C",IF(J2&gt;=5,"D+",IF(J2&gt;=4,"D","F")))))))</f>
        <v>B+</v>
      </c>
      <c r="M2" s="14">
        <f t="shared" ref="M2:M3" si="2">IF(L2="A",4,IF(L2="B+",3.5,IF(L2="B",3,IF(L2="C+",2.5,IF(L2="C",2,IF(L2="D+",1.5,IF(L2="D",1,0)))))))</f>
        <v>3.5</v>
      </c>
      <c r="N2" s="15" t="str">
        <f t="shared" ref="N2:N16" si="3">TEXT(M2,"0.0")</f>
        <v>3.5</v>
      </c>
      <c r="O2" s="19">
        <v>2</v>
      </c>
      <c r="P2" s="67">
        <v>7</v>
      </c>
      <c r="Q2" s="21" t="str">
        <f t="shared" ref="Q2:Q16" si="4">TEXT(P2,"0.0")</f>
        <v>7.0</v>
      </c>
      <c r="R2" s="13" t="str">
        <f t="shared" ref="R2:R3" si="5">IF(P2&gt;=8.5,"A",IF(P2&gt;=8,"B+",IF(P2&gt;=7,"B",IF(P2&gt;=6.5,"C+",IF(P2&gt;=5.5,"C",IF(P2&gt;=5,"D+",IF(P2&gt;=4,"D","F")))))))</f>
        <v>B</v>
      </c>
      <c r="S2" s="14">
        <f t="shared" ref="S2:S3" si="6">IF(R2="A",4,IF(R2="B+",3.5,IF(R2="B",3,IF(R2="C+",2.5,IF(R2="C",2,IF(R2="D+",1.5,IF(R2="D",1,0)))))))</f>
        <v>3</v>
      </c>
      <c r="T2" s="15" t="str">
        <f t="shared" ref="T2:T16" si="7">TEXT(S2,"0.0")</f>
        <v>3.0</v>
      </c>
      <c r="U2" s="19">
        <v>3</v>
      </c>
      <c r="V2" s="28">
        <v>7.3</v>
      </c>
      <c r="W2" s="26">
        <v>6</v>
      </c>
      <c r="X2" s="27"/>
      <c r="Y2" s="82"/>
      <c r="Z2" s="82">
        <f>MAX(W2:Y2)</f>
        <v>6</v>
      </c>
      <c r="AA2" s="21">
        <f t="shared" ref="AA2:AA16" si="8">ROUND(MAX((V2*0.4+W2*0.6),(V2*0.4+X2*0.6),(V2*0.4+Y2*0.6)),1)</f>
        <v>6.5</v>
      </c>
      <c r="AB2" s="21" t="str">
        <f t="shared" ref="AB2:AB16" si="9">TEXT(AA2,"0.0")</f>
        <v>6.5</v>
      </c>
      <c r="AC2" s="13" t="str">
        <f t="shared" ref="AC2:AC16" si="10">IF(AA2&gt;=8.5,"A",IF(AA2&gt;=8,"B+",IF(AA2&gt;=7,"B",IF(AA2&gt;=6.5,"C+",IF(AA2&gt;=5.5,"C",IF(AA2&gt;=5,"D+",IF(AA2&gt;=4,"D","F")))))))</f>
        <v>C+</v>
      </c>
      <c r="AD2" s="18">
        <f t="shared" ref="AD2:AD3" si="11">IF(AC2="A",4,IF(AC2="B+",3.5,IF(AC2="B",3,IF(AC2="C+",2.5,IF(AC2="C",2,IF(AC2="D+",1.5,IF(AC2="D",1,0)))))))</f>
        <v>2.5</v>
      </c>
      <c r="AE2" s="15" t="str">
        <f t="shared" ref="AE2:AE16" si="12">TEXT(AD2,"0.0")</f>
        <v>2.5</v>
      </c>
      <c r="AF2" s="19">
        <v>4</v>
      </c>
      <c r="AG2" s="68">
        <v>4</v>
      </c>
      <c r="AH2" s="28">
        <v>7.7</v>
      </c>
      <c r="AI2" s="26">
        <v>5</v>
      </c>
      <c r="AJ2" s="27"/>
      <c r="AK2" s="82"/>
      <c r="AL2" s="82">
        <f>MAX(AI2:AK2)</f>
        <v>5</v>
      </c>
      <c r="AM2" s="21">
        <f t="shared" ref="AM2:AM16" si="13">ROUND(MAX((AH2*0.4+AI2*0.6),(AH2*0.4+AJ2*0.6),(AH2*0.4+AK2*0.6)),1)</f>
        <v>6.1</v>
      </c>
      <c r="AN2" s="21" t="str">
        <f t="shared" ref="AN2:AN16" si="14">TEXT(AM2,"0.0")</f>
        <v>6.1</v>
      </c>
      <c r="AO2" s="13" t="str">
        <f t="shared" ref="AO2:AO16" si="15">IF(AM2&gt;=8.5,"A",IF(AM2&gt;=8,"B+",IF(AM2&gt;=7,"B",IF(AM2&gt;=6.5,"C+",IF(AM2&gt;=5.5,"C",IF(AM2&gt;=5,"D+",IF(AM2&gt;=4,"D","F")))))))</f>
        <v>C</v>
      </c>
      <c r="AP2" s="18">
        <f t="shared" ref="AP2:AP16" si="16">IF(AO2="A",4,IF(AO2="B+",3.5,IF(AO2="B",3,IF(AO2="C+",2.5,IF(AO2="C",2,IF(AO2="D+",1.5,IF(AO2="D",1,0)))))))</f>
        <v>2</v>
      </c>
      <c r="AQ2" s="15" t="str">
        <f t="shared" ref="AQ2:AQ16" si="17">TEXT(AP2,"0.0")</f>
        <v>2.0</v>
      </c>
      <c r="AR2" s="19">
        <v>2</v>
      </c>
      <c r="AS2" s="68">
        <v>2</v>
      </c>
      <c r="AT2" s="28">
        <v>6.8</v>
      </c>
      <c r="AU2" s="26">
        <v>5</v>
      </c>
      <c r="AV2" s="27"/>
      <c r="AW2" s="82"/>
      <c r="AX2" s="82">
        <f>MAX(AU2:AW2)</f>
        <v>5</v>
      </c>
      <c r="AY2" s="21">
        <f t="shared" ref="AY2:AY16" si="18">ROUND(MAX((AT2*0.4+AU2*0.6),(AT2*0.4+AV2*0.6),(AT2*0.4+AW2*0.6)),1)</f>
        <v>5.7</v>
      </c>
      <c r="AZ2" s="21" t="str">
        <f t="shared" ref="AZ2:AZ16" si="19">TEXT(AY2,"0.0")</f>
        <v>5.7</v>
      </c>
      <c r="BA2" s="13" t="str">
        <f t="shared" ref="BA2:BA16" si="20">IF(AY2&gt;=8.5,"A",IF(AY2&gt;=8,"B+",IF(AY2&gt;=7,"B",IF(AY2&gt;=6.5,"C+",IF(AY2&gt;=5.5,"C",IF(AY2&gt;=5,"D+",IF(AY2&gt;=4,"D","F")))))))</f>
        <v>C</v>
      </c>
      <c r="BB2" s="18">
        <f t="shared" ref="BB2:BB16" si="21">IF(BA2="A",4,IF(BA2="B+",3.5,IF(BA2="B",3,IF(BA2="C+",2.5,IF(BA2="C",2,IF(BA2="D+",1.5,IF(BA2="D",1,0)))))))</f>
        <v>2</v>
      </c>
      <c r="BC2" s="15" t="str">
        <f t="shared" ref="BC2:BC16" si="22">TEXT(BB2,"0.0")</f>
        <v>2.0</v>
      </c>
      <c r="BD2" s="19">
        <v>3</v>
      </c>
      <c r="BE2" s="68">
        <v>3</v>
      </c>
      <c r="BF2" s="28">
        <v>7.2</v>
      </c>
      <c r="BG2" s="26">
        <v>7</v>
      </c>
      <c r="BH2" s="27"/>
      <c r="BI2" s="82"/>
      <c r="BJ2" s="82">
        <f>MAX(BG2:BI2)</f>
        <v>7</v>
      </c>
      <c r="BK2" s="21">
        <f t="shared" ref="BK2:BK16" si="23">ROUND(MAX((BF2*0.4+BG2*0.6),(BF2*0.4+BH2*0.6),(BF2*0.4+BI2*0.6)),1)</f>
        <v>7.1</v>
      </c>
      <c r="BL2" s="21" t="str">
        <f t="shared" ref="BL2:BL16" si="24">TEXT(BK2,"0.0")</f>
        <v>7.1</v>
      </c>
      <c r="BM2" s="13" t="str">
        <f t="shared" ref="BM2:BM16" si="25">IF(BK2&gt;=8.5,"A",IF(BK2&gt;=8,"B+",IF(BK2&gt;=7,"B",IF(BK2&gt;=6.5,"C+",IF(BK2&gt;=5.5,"C",IF(BK2&gt;=5,"D+",IF(BK2&gt;=4,"D","F")))))))</f>
        <v>B</v>
      </c>
      <c r="BN2" s="18">
        <f t="shared" ref="BN2:BN16" si="26">IF(BM2="A",4,IF(BM2="B+",3.5,IF(BM2="B",3,IF(BM2="C+",2.5,IF(BM2="C",2,IF(BM2="D+",1.5,IF(BM2="D",1,0)))))))</f>
        <v>3</v>
      </c>
      <c r="BO2" s="15" t="str">
        <f t="shared" ref="BO2:BO16" si="27">TEXT(BN2,"0.0")</f>
        <v>3.0</v>
      </c>
      <c r="BP2" s="19">
        <v>2</v>
      </c>
      <c r="BQ2" s="68">
        <v>2</v>
      </c>
      <c r="BR2" s="28">
        <v>6.3</v>
      </c>
      <c r="BS2" s="26">
        <v>9</v>
      </c>
      <c r="BT2" s="27"/>
      <c r="BU2" s="82"/>
      <c r="BV2" s="82">
        <f>MAX(BS2:BU2)</f>
        <v>9</v>
      </c>
      <c r="BW2" s="21">
        <f t="shared" ref="BW2:BW16" si="28">ROUND(MAX((BR2*0.4+BS2*0.6),(BR2*0.4+BT2*0.6),(BR2*0.4+BU2*0.6)),1)</f>
        <v>7.9</v>
      </c>
      <c r="BX2" s="21" t="str">
        <f t="shared" ref="BX2:BX16" si="29">TEXT(BW2,"0.0")</f>
        <v>7.9</v>
      </c>
      <c r="BY2" s="13" t="str">
        <f t="shared" ref="BY2:BY16" si="30">IF(BW2&gt;=8.5,"A",IF(BW2&gt;=8,"B+",IF(BW2&gt;=7,"B",IF(BW2&gt;=6.5,"C+",IF(BW2&gt;=5.5,"C",IF(BW2&gt;=5,"D+",IF(BW2&gt;=4,"D","F")))))))</f>
        <v>B</v>
      </c>
      <c r="BZ2" s="18">
        <f t="shared" ref="BZ2:BZ16" si="31">IF(BY2="A",4,IF(BY2="B+",3.5,IF(BY2="B",3,IF(BY2="C+",2.5,IF(BY2="C",2,IF(BY2="D+",1.5,IF(BY2="D",1,0)))))))</f>
        <v>3</v>
      </c>
      <c r="CA2" s="15" t="str">
        <f t="shared" ref="CA2:CA16" si="32">TEXT(BZ2,"0.0")</f>
        <v>3.0</v>
      </c>
      <c r="CB2" s="19">
        <v>3</v>
      </c>
      <c r="CC2" s="68">
        <v>3</v>
      </c>
      <c r="CD2" s="39">
        <v>7.7</v>
      </c>
      <c r="CE2" s="28">
        <v>8</v>
      </c>
      <c r="CF2" s="28"/>
      <c r="CG2" s="20"/>
      <c r="CH2" s="20">
        <f>MAX(CE2:CG2)</f>
        <v>8</v>
      </c>
      <c r="CI2" s="21">
        <f t="shared" ref="CI2:CI16" si="33">ROUND(MAX((CD2*0.4+CE2*0.6),(CD2*0.4+CF2*0.6),(CD2*0.4+CG2*0.6)),1)</f>
        <v>7.9</v>
      </c>
      <c r="CJ2" s="21" t="str">
        <f t="shared" ref="CJ2:CJ16" si="34">TEXT(CI2,"0.0")</f>
        <v>7.9</v>
      </c>
      <c r="CK2" s="13" t="str">
        <f t="shared" ref="CK2:CK16" si="35">IF(CI2&gt;=8.5,"A",IF(CI2&gt;=8,"B+",IF(CI2&gt;=7,"B",IF(CI2&gt;=6.5,"C+",IF(CI2&gt;=5.5,"C",IF(CI2&gt;=5,"D+",IF(CI2&gt;=4,"D","F")))))))</f>
        <v>B</v>
      </c>
      <c r="CL2" s="18">
        <f t="shared" ref="CL2:CL16" si="36">IF(CK2="A",4,IF(CK2="B+",3.5,IF(CK2="B",3,IF(CK2="C+",2.5,IF(CK2="C",2,IF(CK2="D+",1.5,IF(CK2="D",1,0)))))))</f>
        <v>3</v>
      </c>
      <c r="CM2" s="15" t="str">
        <f t="shared" ref="CM2:CM16" si="37">TEXT(CL2,"0.0")</f>
        <v>3.0</v>
      </c>
      <c r="CN2" s="19">
        <v>3</v>
      </c>
      <c r="CO2" s="68">
        <v>3</v>
      </c>
      <c r="CP2" s="69">
        <f t="shared" ref="CP2:CP16" si="38">AR2+AF2+BD2+BP2+CB2+CN2</f>
        <v>17</v>
      </c>
      <c r="CQ2" s="22">
        <f t="shared" ref="CQ2:CQ16" si="39">(AM2*AR2+AA2*AF2+AY2*BD2+BK2*BP2+BW2*CB2+CI2*CN2)/CP2</f>
        <v>6.8764705882352946</v>
      </c>
      <c r="CR2" s="24" t="str">
        <f t="shared" ref="CR2:CR16" si="40">TEXT(CQ2,"0.00")</f>
        <v>6.88</v>
      </c>
      <c r="CS2" s="22">
        <f t="shared" ref="CS2:CS16" si="41">(AP2*AR2+AD2*AF2+BB2*BD2+BN2*BP2+BZ2*CB2+CL2*CN2)/CP2</f>
        <v>2.5882352941176472</v>
      </c>
      <c r="CT2" s="24" t="str">
        <f t="shared" ref="CT2:CT16" si="42">TEXT(CS2,"0.00")</f>
        <v>2.59</v>
      </c>
      <c r="CU2" s="77" t="str">
        <f t="shared" ref="CU2:CU16" si="43">IF(OR(CV2&lt;CP2/2,CS2&lt;1.2),"Cảnh báo KQHT","Lên lớp")</f>
        <v>Lên lớp</v>
      </c>
      <c r="CV2" s="77">
        <f t="shared" ref="CV2:CV16" si="44">CO2+CC2+BQ2+BE2+AG2+AS2</f>
        <v>17</v>
      </c>
      <c r="CW2" s="22">
        <f>(AM2*AS2+AA2*AG2+AY2*BE2+BK2*BQ2+BW2*CC2+CI2*CO2)/CV2</f>
        <v>6.8764705882352946</v>
      </c>
      <c r="CX2" s="77" t="str">
        <f t="shared" ref="CX2:CX16" si="45">TEXT(CW2,"0.00")</f>
        <v>6.88</v>
      </c>
      <c r="CY2" s="22">
        <f>(AP2*AS2+AD2*AG2+BB2*BE2+BN2*BQ2+BZ2*CC2+CL2*CO2)/CV2</f>
        <v>2.5882352941176472</v>
      </c>
      <c r="CZ2" s="77" t="str">
        <f t="shared" ref="CZ2:CZ16" si="46">TEXT(CY2,"0.00")</f>
        <v>2.59</v>
      </c>
      <c r="DA2" s="28">
        <v>8.6</v>
      </c>
      <c r="DB2" s="26">
        <v>4</v>
      </c>
      <c r="DC2" s="27">
        <v>5</v>
      </c>
      <c r="DD2" s="27"/>
      <c r="DE2" s="27">
        <f>MAX(DB2:DD2)</f>
        <v>5</v>
      </c>
      <c r="DF2" s="21">
        <f t="shared" ref="DF2:DF40" si="47">ROUND(MAX((DA2*0.4+DB2*0.6),(DA2*0.4+DC2*0.6),(DA2*0.4+DD2*0.6)),1)</f>
        <v>6.4</v>
      </c>
      <c r="DG2" s="21" t="str">
        <f t="shared" ref="DG2:DG40" si="48">TEXT(DF2,"0.0")</f>
        <v>6.4</v>
      </c>
      <c r="DH2" s="13" t="str">
        <f t="shared" ref="DH2:DH40" si="49">IF(DF2&gt;=8.5,"A",IF(DF2&gt;=8,"B+",IF(DF2&gt;=7,"B",IF(DF2&gt;=6.5,"C+",IF(DF2&gt;=5.5,"C",IF(DF2&gt;=5,"D+",IF(DF2&gt;=4,"D","F")))))))</f>
        <v>C</v>
      </c>
      <c r="DI2" s="18">
        <f t="shared" ref="DI2:DI40" si="50">IF(DH2="A",4,IF(DH2="B+",3.5,IF(DH2="B",3,IF(DH2="C+",2.5,IF(DH2="C",2,IF(DH2="D+",1.5,IF(DH2="D",1,0)))))))</f>
        <v>2</v>
      </c>
      <c r="DJ2" s="15" t="str">
        <f t="shared" ref="DJ2:DJ40" si="51">TEXT(DI2,"0.0")</f>
        <v>2.0</v>
      </c>
      <c r="DK2" s="19">
        <v>1.5</v>
      </c>
      <c r="DL2" s="68">
        <v>1.5</v>
      </c>
      <c r="DM2" s="28">
        <v>7</v>
      </c>
      <c r="DN2" s="26">
        <v>2</v>
      </c>
      <c r="DO2" s="27">
        <v>6</v>
      </c>
      <c r="DP2" s="27"/>
      <c r="DQ2" s="27">
        <f>MAX(DN2:DP2)</f>
        <v>6</v>
      </c>
      <c r="DR2" s="21">
        <f t="shared" ref="DR2:DR40" si="52">ROUND(MAX((DM2*0.4+DN2*0.6),(DM2*0.4+DO2*0.6),(DM2*0.4+DP2*0.6)),1)</f>
        <v>6.4</v>
      </c>
      <c r="DS2" s="21" t="str">
        <f t="shared" ref="DS2:DS40" si="53">TEXT(DR2,"0.0")</f>
        <v>6.4</v>
      </c>
      <c r="DT2" s="13" t="str">
        <f t="shared" ref="DT2:DT40" si="54">IF(DR2&gt;=8.5,"A",IF(DR2&gt;=8,"B+",IF(DR2&gt;=7,"B",IF(DR2&gt;=6.5,"C+",IF(DR2&gt;=5.5,"C",IF(DR2&gt;=5,"D+",IF(DR2&gt;=4,"D","F")))))))</f>
        <v>C</v>
      </c>
      <c r="DU2" s="18">
        <f t="shared" ref="DU2:DU40" si="55">IF(DT2="A",4,IF(DT2="B+",3.5,IF(DT2="B",3,IF(DT2="C+",2.5,IF(DT2="C",2,IF(DT2="D+",1.5,IF(DT2="D",1,0)))))))</f>
        <v>2</v>
      </c>
      <c r="DV2" s="15" t="str">
        <f t="shared" ref="DV2:DV40" si="56">TEXT(DU2,"0.0")</f>
        <v>2.0</v>
      </c>
      <c r="DW2" s="19">
        <v>1.5</v>
      </c>
      <c r="DX2" s="68">
        <v>1.5</v>
      </c>
      <c r="DY2" s="21">
        <f>(DF2+DR2)/2</f>
        <v>6.4</v>
      </c>
      <c r="DZ2" s="21" t="str">
        <f t="shared" ref="DZ2:DZ40" si="57">TEXT(DY2,"0.0")</f>
        <v>6.4</v>
      </c>
      <c r="EA2" s="13" t="str">
        <f t="shared" ref="EA2:EA40" si="58">IF(DY2&gt;=8.5,"A",IF(DY2&gt;=8,"B+",IF(DY2&gt;=7,"B",IF(DY2&gt;=6.5,"C+",IF(DY2&gt;=5.5,"C",IF(DY2&gt;=5,"D+",IF(DY2&gt;=4,"D","F")))))))</f>
        <v>C</v>
      </c>
      <c r="EB2" s="18">
        <f t="shared" ref="EB2:EB40" si="59">IF(EA2="A",4,IF(EA2="B+",3.5,IF(EA2="B",3,IF(EA2="C+",2.5,IF(EA2="C",2,IF(EA2="D+",1.5,IF(EA2="D",1,0)))))))</f>
        <v>2</v>
      </c>
      <c r="EC2" s="18" t="str">
        <f t="shared" ref="EC2:EC40" si="60">TEXT(EB2,"0.0")</f>
        <v>2.0</v>
      </c>
      <c r="ED2" s="19">
        <v>3</v>
      </c>
      <c r="EE2" s="152">
        <v>3</v>
      </c>
      <c r="EF2" s="20">
        <v>5.8</v>
      </c>
      <c r="EG2" s="20">
        <v>5</v>
      </c>
      <c r="EH2" s="27"/>
      <c r="EI2" s="82"/>
      <c r="EJ2" s="82">
        <f>MAX(EG2:EI2)</f>
        <v>5</v>
      </c>
      <c r="EK2" s="21">
        <f t="shared" ref="EK2:EK40" si="61">ROUND(MAX((EF2*0.4+EG2*0.6),(EF2*0.4+EH2*0.6),(EF2*0.4+EI2*0.6)),1)</f>
        <v>5.3</v>
      </c>
      <c r="EL2" s="21" t="str">
        <f t="shared" ref="EL2:EL40" si="62">TEXT(EK2,"0.0")</f>
        <v>5.3</v>
      </c>
      <c r="EM2" s="13" t="str">
        <f t="shared" ref="EM2:EM40" si="63">IF(EK2&gt;=8.5,"A",IF(EK2&gt;=8,"B+",IF(EK2&gt;=7,"B",IF(EK2&gt;=6.5,"C+",IF(EK2&gt;=5.5,"C",IF(EK2&gt;=5,"D+",IF(EK2&gt;=4,"D","F")))))))</f>
        <v>D+</v>
      </c>
      <c r="EN2" s="18">
        <f t="shared" ref="EN2:EN40" si="64">IF(EM2="A",4,IF(EM2="B+",3.5,IF(EM2="B",3,IF(EM2="C+",2.5,IF(EM2="C",2,IF(EM2="D+",1.5,IF(EM2="D",1,0)))))))</f>
        <v>1.5</v>
      </c>
      <c r="EO2" s="15" t="str">
        <f t="shared" ref="EO2:EO40" si="65">TEXT(EN2,"0.0")</f>
        <v>1.5</v>
      </c>
      <c r="EP2" s="19">
        <v>3</v>
      </c>
      <c r="EQ2" s="68">
        <v>3</v>
      </c>
      <c r="ER2" s="70">
        <v>7</v>
      </c>
      <c r="ES2" s="16">
        <v>8</v>
      </c>
      <c r="ET2" s="17"/>
      <c r="EU2" s="82"/>
      <c r="EV2" s="82">
        <f>MAX(ES2:EU2)</f>
        <v>8</v>
      </c>
      <c r="EW2" s="21">
        <f t="shared" ref="EW2" si="66">ROUND(MAX((ER2*0.4+ES2*0.6),(ER2*0.4+ET2*0.6),(ER2*0.4+EU2*0.6)),1)</f>
        <v>7.6</v>
      </c>
      <c r="EX2" s="21" t="str">
        <f t="shared" ref="EX2" si="67">TEXT(EW2,"0.0")</f>
        <v>7.6</v>
      </c>
      <c r="EY2" s="13" t="str">
        <f t="shared" ref="EY2" si="68">IF(EW2&gt;=8.5,"A",IF(EW2&gt;=8,"B+",IF(EW2&gt;=7,"B",IF(EW2&gt;=6.5,"C+",IF(EW2&gt;=5.5,"C",IF(EW2&gt;=5,"D+",IF(EW2&gt;=4,"D","F")))))))</f>
        <v>B</v>
      </c>
      <c r="EZ2" s="18">
        <f t="shared" ref="EZ2" si="69">IF(EY2="A",4,IF(EY2="B+",3.5,IF(EY2="B",3,IF(EY2="C+",2.5,IF(EY2="C",2,IF(EY2="D+",1.5,IF(EY2="D",1,0)))))))</f>
        <v>3</v>
      </c>
      <c r="FA2" s="15" t="str">
        <f t="shared" ref="FA2" si="70">TEXT(EZ2,"0.0")</f>
        <v>3.0</v>
      </c>
      <c r="FB2" s="19">
        <v>3</v>
      </c>
      <c r="FC2" s="68">
        <v>3</v>
      </c>
      <c r="FD2" s="70">
        <v>7.4</v>
      </c>
      <c r="FE2" s="16">
        <v>5</v>
      </c>
      <c r="FF2" s="17"/>
      <c r="FG2" s="82"/>
      <c r="FH2" s="82">
        <f>MAX(FE2:FG2)</f>
        <v>5</v>
      </c>
      <c r="FI2" s="21">
        <f t="shared" ref="FI2" si="71">ROUND(MAX((FD2*0.4+FE2*0.6),(FD2*0.4+FF2*0.6),(FD2*0.4+FG2*0.6)),1)</f>
        <v>6</v>
      </c>
      <c r="FJ2" s="21" t="str">
        <f t="shared" ref="FJ2" si="72">TEXT(FI2,"0.0")</f>
        <v>6.0</v>
      </c>
      <c r="FK2" s="13" t="str">
        <f t="shared" ref="FK2" si="73">IF(FI2&gt;=8.5,"A",IF(FI2&gt;=8,"B+",IF(FI2&gt;=7,"B",IF(FI2&gt;=6.5,"C+",IF(FI2&gt;=5.5,"C",IF(FI2&gt;=5,"D+",IF(FI2&gt;=4,"D","F")))))))</f>
        <v>C</v>
      </c>
      <c r="FL2" s="18">
        <f t="shared" ref="FL2" si="74">IF(FK2="A",4,IF(FK2="B+",3.5,IF(FK2="B",3,IF(FK2="C+",2.5,IF(FK2="C",2,IF(FK2="D+",1.5,IF(FK2="D",1,0)))))))</f>
        <v>2</v>
      </c>
      <c r="FM2" s="15" t="str">
        <f t="shared" ref="FM2" si="75">TEXT(FL2,"0.0")</f>
        <v>2.0</v>
      </c>
      <c r="FN2" s="19">
        <v>2</v>
      </c>
      <c r="FO2" s="68">
        <v>2</v>
      </c>
      <c r="FP2" s="70">
        <v>7</v>
      </c>
      <c r="FQ2" s="16">
        <v>5</v>
      </c>
      <c r="FR2" s="17"/>
      <c r="FS2" s="82"/>
      <c r="FT2" s="82">
        <f>MAX(FQ2:FS2)</f>
        <v>5</v>
      </c>
      <c r="FU2" s="21">
        <f t="shared" ref="FU2" si="76">ROUND(MAX((FP2*0.4+FQ2*0.6),(FP2*0.4+FR2*0.6),(FP2*0.4+FS2*0.6)),1)</f>
        <v>5.8</v>
      </c>
      <c r="FV2" s="21" t="str">
        <f t="shared" ref="FV2" si="77">TEXT(FU2,"0.0")</f>
        <v>5.8</v>
      </c>
      <c r="FW2" s="13" t="str">
        <f t="shared" ref="FW2" si="78">IF(FU2&gt;=8.5,"A",IF(FU2&gt;=8,"B+",IF(FU2&gt;=7,"B",IF(FU2&gt;=6.5,"C+",IF(FU2&gt;=5.5,"C",IF(FU2&gt;=5,"D+",IF(FU2&gt;=4,"D","F")))))))</f>
        <v>C</v>
      </c>
      <c r="FX2" s="18">
        <f t="shared" ref="FX2" si="79">IF(FW2="A",4,IF(FW2="B+",3.5,IF(FW2="B",3,IF(FW2="C+",2.5,IF(FW2="C",2,IF(FW2="D+",1.5,IF(FW2="D",1,0)))))))</f>
        <v>2</v>
      </c>
      <c r="FY2" s="15" t="str">
        <f t="shared" ref="FY2" si="80">TEXT(FX2,"0.0")</f>
        <v>2.0</v>
      </c>
      <c r="FZ2" s="19">
        <v>3</v>
      </c>
      <c r="GA2" s="68">
        <v>3</v>
      </c>
      <c r="GB2" s="28">
        <v>6.8</v>
      </c>
      <c r="GC2" s="26">
        <v>5</v>
      </c>
      <c r="GD2" s="27"/>
      <c r="GE2" s="82"/>
      <c r="GF2" s="82">
        <f>MAX(GC2:GE2)</f>
        <v>5</v>
      </c>
      <c r="GG2" s="21">
        <f t="shared" ref="GG2" si="81">ROUND(MAX((GB2*0.4+GC2*0.6),(GB2*0.4+GD2*0.6),(GB2*0.4+GE2*0.6)),1)</f>
        <v>5.7</v>
      </c>
      <c r="GH2" s="21" t="str">
        <f t="shared" ref="GH2" si="82">TEXT(GG2,"0.0")</f>
        <v>5.7</v>
      </c>
      <c r="GI2" s="13" t="str">
        <f t="shared" ref="GI2" si="83">IF(GG2&gt;=8.5,"A",IF(GG2&gt;=8,"B+",IF(GG2&gt;=7,"B",IF(GG2&gt;=6.5,"C+",IF(GG2&gt;=5.5,"C",IF(GG2&gt;=5,"D+",IF(GG2&gt;=4,"D","F")))))))</f>
        <v>C</v>
      </c>
      <c r="GJ2" s="18">
        <f t="shared" ref="GJ2" si="84">IF(GI2="A",4,IF(GI2="B+",3.5,IF(GI2="B",3,IF(GI2="C+",2.5,IF(GI2="C",2,IF(GI2="D+",1.5,IF(GI2="D",1,0)))))))</f>
        <v>2</v>
      </c>
      <c r="GK2" s="15" t="str">
        <f t="shared" ref="GK2" si="85">TEXT(GJ2,"0.0")</f>
        <v>2.0</v>
      </c>
      <c r="GL2" s="19">
        <v>2</v>
      </c>
      <c r="GM2" s="68">
        <v>2</v>
      </c>
      <c r="GN2" s="28">
        <v>8.6999999999999993</v>
      </c>
      <c r="GO2" s="26">
        <v>9</v>
      </c>
      <c r="GP2" s="27"/>
      <c r="GQ2" s="27"/>
      <c r="GR2" s="27">
        <f>MAX(GO2:GQ2)</f>
        <v>9</v>
      </c>
      <c r="GS2" s="21">
        <f t="shared" ref="GS2" si="86">ROUND(MAX((GN2*0.4+GO2*0.6),(GN2*0.4+GP2*0.6),(GN2*0.4+GQ2*0.6)),1)</f>
        <v>8.9</v>
      </c>
      <c r="GT2" s="21" t="str">
        <f t="shared" ref="GT2" si="87">TEXT(GS2,"0.0")</f>
        <v>8.9</v>
      </c>
      <c r="GU2" s="13" t="str">
        <f t="shared" ref="GU2" si="88">IF(GS2&gt;=8.5,"A",IF(GS2&gt;=8,"B+",IF(GS2&gt;=7,"B",IF(GS2&gt;=6.5,"C+",IF(GS2&gt;=5.5,"C",IF(GS2&gt;=5,"D+",IF(GS2&gt;=4,"D","F")))))))</f>
        <v>A</v>
      </c>
      <c r="GV2" s="18">
        <f t="shared" ref="GV2" si="89">IF(GU2="A",4,IF(GU2="B+",3.5,IF(GU2="B",3,IF(GU2="C+",2.5,IF(GU2="C",2,IF(GU2="D+",1.5,IF(GU2="D",1,0)))))))</f>
        <v>4</v>
      </c>
      <c r="GW2" s="15" t="str">
        <f t="shared" ref="GW2" si="90">TEXT(GV2,"0.0")</f>
        <v>4.0</v>
      </c>
      <c r="GX2" s="19">
        <v>2</v>
      </c>
      <c r="GY2" s="68">
        <v>2</v>
      </c>
      <c r="GZ2" s="69">
        <f>FB2+EP2+FN2+FZ2+GL2+GX2+DW2+DK2</f>
        <v>18</v>
      </c>
      <c r="HA2" s="22">
        <f>(EW2*FB2+EK2*EP2+FI2*FN2+FU2*FZ2+GG2*GL2+GS2*GX2+DW2*DR2+DK2*DF2)/GZ2</f>
        <v>6.4722222222222223</v>
      </c>
      <c r="HB2" s="24" t="str">
        <f t="shared" ref="HB2" si="91">TEXT(HA2,"0.00")</f>
        <v>6.47</v>
      </c>
      <c r="HC2" s="22">
        <f>(EZ2*FB2+EN2*EP2+FL2*FN2+FX2*FZ2+GJ2*GL2+GV2*GX2+DW2*DU2+DK2*DI2)/GZ2</f>
        <v>2.3055555555555554</v>
      </c>
      <c r="HD2" s="24" t="str">
        <f t="shared" ref="HD2" si="92">TEXT(HC2,"0.00")</f>
        <v>2.31</v>
      </c>
    </row>
    <row r="3" spans="1:212" s="4" customFormat="1" ht="28.5">
      <c r="A3" s="2">
        <v>2</v>
      </c>
      <c r="B3" s="5" t="s">
        <v>575</v>
      </c>
      <c r="C3" s="6" t="s">
        <v>578</v>
      </c>
      <c r="D3" s="7" t="s">
        <v>392</v>
      </c>
      <c r="E3" s="8" t="s">
        <v>59</v>
      </c>
      <c r="F3" s="23"/>
      <c r="G3" s="10" t="s">
        <v>304</v>
      </c>
      <c r="H3" s="36" t="s">
        <v>89</v>
      </c>
      <c r="I3" s="36" t="s">
        <v>315</v>
      </c>
      <c r="J3" s="25">
        <v>6.7</v>
      </c>
      <c r="K3" s="21" t="str">
        <f t="shared" si="0"/>
        <v>6.7</v>
      </c>
      <c r="L3" s="13" t="str">
        <f t="shared" si="1"/>
        <v>C+</v>
      </c>
      <c r="M3" s="14">
        <f t="shared" si="2"/>
        <v>2.5</v>
      </c>
      <c r="N3" s="15" t="str">
        <f t="shared" si="3"/>
        <v>2.5</v>
      </c>
      <c r="O3" s="19">
        <v>2</v>
      </c>
      <c r="P3" s="67">
        <v>6</v>
      </c>
      <c r="Q3" s="21" t="str">
        <f t="shared" si="4"/>
        <v>6.0</v>
      </c>
      <c r="R3" s="13" t="str">
        <f t="shared" si="5"/>
        <v>C</v>
      </c>
      <c r="S3" s="14">
        <f t="shared" si="6"/>
        <v>2</v>
      </c>
      <c r="T3" s="15" t="str">
        <f t="shared" si="7"/>
        <v>2.0</v>
      </c>
      <c r="U3" s="19">
        <v>3</v>
      </c>
      <c r="V3" s="28">
        <v>7.2</v>
      </c>
      <c r="W3" s="26">
        <v>3</v>
      </c>
      <c r="X3" s="27">
        <v>6</v>
      </c>
      <c r="Y3" s="27"/>
      <c r="Z3" s="82">
        <f t="shared" ref="Z3:Z52" si="93">MAX(W3:Y3)</f>
        <v>6</v>
      </c>
      <c r="AA3" s="21">
        <f t="shared" si="8"/>
        <v>6.5</v>
      </c>
      <c r="AB3" s="21" t="str">
        <f t="shared" si="9"/>
        <v>6.5</v>
      </c>
      <c r="AC3" s="13" t="str">
        <f t="shared" si="10"/>
        <v>C+</v>
      </c>
      <c r="AD3" s="18">
        <f t="shared" si="11"/>
        <v>2.5</v>
      </c>
      <c r="AE3" s="15" t="str">
        <f t="shared" si="12"/>
        <v>2.5</v>
      </c>
      <c r="AF3" s="19">
        <v>4</v>
      </c>
      <c r="AG3" s="68">
        <v>4</v>
      </c>
      <c r="AH3" s="28">
        <v>7</v>
      </c>
      <c r="AI3" s="26">
        <v>8</v>
      </c>
      <c r="AJ3" s="27"/>
      <c r="AK3" s="82"/>
      <c r="AL3" s="82">
        <f t="shared" ref="AL3:AL52" si="94">MAX(AI3:AK3)</f>
        <v>8</v>
      </c>
      <c r="AM3" s="21">
        <f t="shared" si="13"/>
        <v>7.6</v>
      </c>
      <c r="AN3" s="21" t="str">
        <f t="shared" si="14"/>
        <v>7.6</v>
      </c>
      <c r="AO3" s="13" t="str">
        <f t="shared" si="15"/>
        <v>B</v>
      </c>
      <c r="AP3" s="18">
        <f t="shared" si="16"/>
        <v>3</v>
      </c>
      <c r="AQ3" s="15" t="str">
        <f t="shared" si="17"/>
        <v>3.0</v>
      </c>
      <c r="AR3" s="19">
        <v>2</v>
      </c>
      <c r="AS3" s="68">
        <v>2</v>
      </c>
      <c r="AT3" s="28">
        <v>6.4</v>
      </c>
      <c r="AU3" s="26">
        <v>6</v>
      </c>
      <c r="AV3" s="27"/>
      <c r="AW3" s="82"/>
      <c r="AX3" s="82">
        <f t="shared" ref="AX3:AX52" si="95">MAX(AU3:AW3)</f>
        <v>6</v>
      </c>
      <c r="AY3" s="21">
        <f t="shared" si="18"/>
        <v>6.2</v>
      </c>
      <c r="AZ3" s="21" t="str">
        <f t="shared" si="19"/>
        <v>6.2</v>
      </c>
      <c r="BA3" s="13" t="str">
        <f t="shared" si="20"/>
        <v>C</v>
      </c>
      <c r="BB3" s="18">
        <f t="shared" si="21"/>
        <v>2</v>
      </c>
      <c r="BC3" s="15" t="str">
        <f t="shared" si="22"/>
        <v>2.0</v>
      </c>
      <c r="BD3" s="19">
        <v>3</v>
      </c>
      <c r="BE3" s="68">
        <v>3</v>
      </c>
      <c r="BF3" s="28">
        <v>6.2</v>
      </c>
      <c r="BG3" s="26">
        <v>6</v>
      </c>
      <c r="BH3" s="27"/>
      <c r="BI3" s="82"/>
      <c r="BJ3" s="82">
        <f t="shared" ref="BJ3:BJ52" si="96">MAX(BG3:BI3)</f>
        <v>6</v>
      </c>
      <c r="BK3" s="21">
        <f t="shared" si="23"/>
        <v>6.1</v>
      </c>
      <c r="BL3" s="21" t="str">
        <f t="shared" si="24"/>
        <v>6.1</v>
      </c>
      <c r="BM3" s="13" t="str">
        <f t="shared" si="25"/>
        <v>C</v>
      </c>
      <c r="BN3" s="18">
        <f t="shared" si="26"/>
        <v>2</v>
      </c>
      <c r="BO3" s="15" t="str">
        <f t="shared" si="27"/>
        <v>2.0</v>
      </c>
      <c r="BP3" s="19">
        <v>2</v>
      </c>
      <c r="BQ3" s="68">
        <v>2</v>
      </c>
      <c r="BR3" s="28">
        <v>6</v>
      </c>
      <c r="BS3" s="26">
        <v>3</v>
      </c>
      <c r="BT3" s="27">
        <v>3</v>
      </c>
      <c r="BU3" s="27">
        <v>6</v>
      </c>
      <c r="BV3" s="82">
        <f t="shared" ref="BV3:BV52" si="97">MAX(BS3:BU3)</f>
        <v>6</v>
      </c>
      <c r="BW3" s="21">
        <f t="shared" si="28"/>
        <v>6</v>
      </c>
      <c r="BX3" s="21" t="str">
        <f t="shared" si="29"/>
        <v>6.0</v>
      </c>
      <c r="BY3" s="13" t="str">
        <f t="shared" si="30"/>
        <v>C</v>
      </c>
      <c r="BZ3" s="18">
        <f t="shared" si="31"/>
        <v>2</v>
      </c>
      <c r="CA3" s="15" t="str">
        <f t="shared" si="32"/>
        <v>2.0</v>
      </c>
      <c r="CB3" s="19">
        <v>3</v>
      </c>
      <c r="CC3" s="68">
        <v>3</v>
      </c>
      <c r="CD3" s="39">
        <v>7.3</v>
      </c>
      <c r="CE3" s="28">
        <v>6</v>
      </c>
      <c r="CF3" s="28"/>
      <c r="CG3" s="20"/>
      <c r="CH3" s="20">
        <f t="shared" ref="CH3:CH52" si="98">MAX(CE3:CG3)</f>
        <v>6</v>
      </c>
      <c r="CI3" s="21">
        <f t="shared" si="33"/>
        <v>6.5</v>
      </c>
      <c r="CJ3" s="21" t="str">
        <f t="shared" si="34"/>
        <v>6.5</v>
      </c>
      <c r="CK3" s="13" t="str">
        <f t="shared" si="35"/>
        <v>C+</v>
      </c>
      <c r="CL3" s="18">
        <f t="shared" si="36"/>
        <v>2.5</v>
      </c>
      <c r="CM3" s="15" t="str">
        <f t="shared" si="37"/>
        <v>2.5</v>
      </c>
      <c r="CN3" s="19">
        <v>3</v>
      </c>
      <c r="CO3" s="68">
        <v>3</v>
      </c>
      <c r="CP3" s="69">
        <f t="shared" si="38"/>
        <v>17</v>
      </c>
      <c r="CQ3" s="22">
        <f t="shared" si="39"/>
        <v>6.4411764705882355</v>
      </c>
      <c r="CR3" s="24" t="str">
        <f t="shared" si="40"/>
        <v>6.44</v>
      </c>
      <c r="CS3" s="22">
        <f t="shared" si="41"/>
        <v>2.3235294117647061</v>
      </c>
      <c r="CT3" s="24" t="str">
        <f t="shared" si="42"/>
        <v>2.32</v>
      </c>
      <c r="CU3" s="77" t="str">
        <f t="shared" si="43"/>
        <v>Lên lớp</v>
      </c>
      <c r="CV3" s="77">
        <f t="shared" si="44"/>
        <v>17</v>
      </c>
      <c r="CW3" s="22">
        <f t="shared" ref="CW3:CW16" si="99">(AM3*AS3+AA3*AG3+AY3*BE3+BK3*BQ3+BW3*CC3+CI3*CO3)/CV3</f>
        <v>6.4411764705882355</v>
      </c>
      <c r="CX3" s="77" t="str">
        <f t="shared" si="45"/>
        <v>6.44</v>
      </c>
      <c r="CY3" s="22">
        <f t="shared" ref="CY3:CY16" si="100">(AP3*AS3+AD3*AG3+BB3*BE3+BN3*BQ3+BZ3*CC3+CL3*CO3)/CV3</f>
        <v>2.3235294117647061</v>
      </c>
      <c r="CZ3" s="77" t="str">
        <f t="shared" si="46"/>
        <v>2.32</v>
      </c>
      <c r="DA3" s="28">
        <v>5.8</v>
      </c>
      <c r="DB3" s="26">
        <v>4</v>
      </c>
      <c r="DC3" s="27">
        <v>6</v>
      </c>
      <c r="DD3" s="27"/>
      <c r="DE3" s="27">
        <f t="shared" ref="DE3:DE40" si="101">MAX(DB3:DD3)</f>
        <v>6</v>
      </c>
      <c r="DF3" s="21">
        <f t="shared" si="47"/>
        <v>5.9</v>
      </c>
      <c r="DG3" s="21" t="str">
        <f t="shared" si="48"/>
        <v>5.9</v>
      </c>
      <c r="DH3" s="13" t="str">
        <f t="shared" si="49"/>
        <v>C</v>
      </c>
      <c r="DI3" s="18">
        <f t="shared" si="50"/>
        <v>2</v>
      </c>
      <c r="DJ3" s="15" t="str">
        <f t="shared" si="51"/>
        <v>2.0</v>
      </c>
      <c r="DK3" s="19">
        <v>1.5</v>
      </c>
      <c r="DL3" s="68">
        <v>1.5</v>
      </c>
      <c r="DM3" s="28">
        <v>6.2</v>
      </c>
      <c r="DN3" s="26">
        <v>7</v>
      </c>
      <c r="DO3" s="27"/>
      <c r="DP3" s="82"/>
      <c r="DQ3" s="82">
        <f t="shared" ref="DQ3:DQ40" si="102">MAX(DN3:DP3)</f>
        <v>7</v>
      </c>
      <c r="DR3" s="21">
        <f t="shared" si="52"/>
        <v>6.7</v>
      </c>
      <c r="DS3" s="21" t="str">
        <f t="shared" si="53"/>
        <v>6.7</v>
      </c>
      <c r="DT3" s="13" t="str">
        <f t="shared" si="54"/>
        <v>C+</v>
      </c>
      <c r="DU3" s="18">
        <f t="shared" si="55"/>
        <v>2.5</v>
      </c>
      <c r="DV3" s="15" t="str">
        <f t="shared" si="56"/>
        <v>2.5</v>
      </c>
      <c r="DW3" s="19">
        <v>1.5</v>
      </c>
      <c r="DX3" s="68">
        <v>1.5</v>
      </c>
      <c r="DY3" s="21">
        <f t="shared" ref="DY3:DY40" si="103">(DF3+DR3)/2</f>
        <v>6.3000000000000007</v>
      </c>
      <c r="DZ3" s="21" t="str">
        <f t="shared" si="57"/>
        <v>6.3</v>
      </c>
      <c r="EA3" s="13" t="str">
        <f t="shared" si="58"/>
        <v>C</v>
      </c>
      <c r="EB3" s="18">
        <f t="shared" si="59"/>
        <v>2</v>
      </c>
      <c r="EC3" s="18" t="str">
        <f t="shared" si="60"/>
        <v>2.0</v>
      </c>
      <c r="ED3" s="19">
        <v>3</v>
      </c>
      <c r="EE3" s="152">
        <v>3</v>
      </c>
      <c r="EF3" s="28">
        <v>5</v>
      </c>
      <c r="EG3" s="28">
        <v>4</v>
      </c>
      <c r="EH3" s="28">
        <v>5</v>
      </c>
      <c r="EI3" s="27"/>
      <c r="EJ3" s="20">
        <f t="shared" ref="EJ3:EJ40" si="104">MAX(EG3:EI3)</f>
        <v>5</v>
      </c>
      <c r="EK3" s="21">
        <f t="shared" si="61"/>
        <v>5</v>
      </c>
      <c r="EL3" s="21" t="str">
        <f t="shared" si="62"/>
        <v>5.0</v>
      </c>
      <c r="EM3" s="13" t="str">
        <f t="shared" si="63"/>
        <v>D+</v>
      </c>
      <c r="EN3" s="18">
        <f t="shared" si="64"/>
        <v>1.5</v>
      </c>
      <c r="EO3" s="15" t="str">
        <f t="shared" si="65"/>
        <v>1.5</v>
      </c>
      <c r="EP3" s="19">
        <v>3</v>
      </c>
      <c r="EQ3" s="68">
        <v>3</v>
      </c>
      <c r="ER3" s="70">
        <v>6.1</v>
      </c>
      <c r="ES3" s="16">
        <v>9</v>
      </c>
      <c r="ET3" s="17"/>
      <c r="EU3" s="82"/>
      <c r="EV3" s="82">
        <f t="shared" ref="EV3:EV45" si="105">MAX(ES3:EU3)</f>
        <v>9</v>
      </c>
      <c r="EW3" s="21">
        <f t="shared" ref="EW3:EW45" si="106">ROUND(MAX((ER3*0.4+ES3*0.6),(ER3*0.4+ET3*0.6),(ER3*0.4+EU3*0.6)),1)</f>
        <v>7.8</v>
      </c>
      <c r="EX3" s="21" t="str">
        <f t="shared" ref="EX3:EX45" si="107">TEXT(EW3,"0.0")</f>
        <v>7.8</v>
      </c>
      <c r="EY3" s="13" t="str">
        <f t="shared" ref="EY3:EY45" si="108">IF(EW3&gt;=8.5,"A",IF(EW3&gt;=8,"B+",IF(EW3&gt;=7,"B",IF(EW3&gt;=6.5,"C+",IF(EW3&gt;=5.5,"C",IF(EW3&gt;=5,"D+",IF(EW3&gt;=4,"D","F")))))))</f>
        <v>B</v>
      </c>
      <c r="EZ3" s="18">
        <f t="shared" ref="EZ3:EZ45" si="109">IF(EY3="A",4,IF(EY3="B+",3.5,IF(EY3="B",3,IF(EY3="C+",2.5,IF(EY3="C",2,IF(EY3="D+",1.5,IF(EY3="D",1,0)))))))</f>
        <v>3</v>
      </c>
      <c r="FA3" s="15" t="str">
        <f t="shared" ref="FA3:FA45" si="110">TEXT(EZ3,"0.0")</f>
        <v>3.0</v>
      </c>
      <c r="FB3" s="19">
        <v>3</v>
      </c>
      <c r="FC3" s="68">
        <v>3</v>
      </c>
      <c r="FD3" s="28">
        <v>6</v>
      </c>
      <c r="FE3" s="26">
        <v>3</v>
      </c>
      <c r="FF3" s="27">
        <v>6</v>
      </c>
      <c r="FG3" s="27"/>
      <c r="FH3" s="27">
        <f t="shared" ref="FH3:FH43" si="111">MAX(FE3:FG3)</f>
        <v>6</v>
      </c>
      <c r="FI3" s="21">
        <f t="shared" ref="FI3:FI43" si="112">ROUND(MAX((FD3*0.4+FE3*0.6),(FD3*0.4+FF3*0.6),(FD3*0.4+FG3*0.6)),1)</f>
        <v>6</v>
      </c>
      <c r="FJ3" s="21" t="str">
        <f t="shared" ref="FJ3:FJ43" si="113">TEXT(FI3,"0.0")</f>
        <v>6.0</v>
      </c>
      <c r="FK3" s="13" t="str">
        <f t="shared" ref="FK3:FK43" si="114">IF(FI3&gt;=8.5,"A",IF(FI3&gt;=8,"B+",IF(FI3&gt;=7,"B",IF(FI3&gt;=6.5,"C+",IF(FI3&gt;=5.5,"C",IF(FI3&gt;=5,"D+",IF(FI3&gt;=4,"D","F")))))))</f>
        <v>C</v>
      </c>
      <c r="FL3" s="18">
        <f t="shared" ref="FL3:FL43" si="115">IF(FK3="A",4,IF(FK3="B+",3.5,IF(FK3="B",3,IF(FK3="C+",2.5,IF(FK3="C",2,IF(FK3="D+",1.5,IF(FK3="D",1,0)))))))</f>
        <v>2</v>
      </c>
      <c r="FM3" s="15" t="str">
        <f t="shared" ref="FM3:FM43" si="116">TEXT(FL3,"0.0")</f>
        <v>2.0</v>
      </c>
      <c r="FN3" s="19">
        <v>2</v>
      </c>
      <c r="FO3" s="68">
        <v>2</v>
      </c>
      <c r="FP3" s="100">
        <v>5</v>
      </c>
      <c r="FQ3" s="101">
        <v>0</v>
      </c>
      <c r="FR3" s="102"/>
      <c r="FS3" s="102"/>
      <c r="FT3" s="102">
        <f t="shared" ref="FT3:FT43" si="117">MAX(FQ3:FS3)</f>
        <v>0</v>
      </c>
      <c r="FU3" s="21">
        <f t="shared" ref="FU3:FU43" si="118">ROUND(MAX((FP3*0.4+FQ3*0.6),(FP3*0.4+FR3*0.6),(FP3*0.4+FS3*0.6)),1)</f>
        <v>2</v>
      </c>
      <c r="FV3" s="21" t="str">
        <f t="shared" ref="FV3:FV43" si="119">TEXT(FU3,"0.0")</f>
        <v>2.0</v>
      </c>
      <c r="FW3" s="13" t="str">
        <f t="shared" ref="FW3:FW43" si="120">IF(FU3&gt;=8.5,"A",IF(FU3&gt;=8,"B+",IF(FU3&gt;=7,"B",IF(FU3&gt;=6.5,"C+",IF(FU3&gt;=5.5,"C",IF(FU3&gt;=5,"D+",IF(FU3&gt;=4,"D","F")))))))</f>
        <v>F</v>
      </c>
      <c r="FX3" s="18">
        <f t="shared" ref="FX3:FX43" si="121">IF(FW3="A",4,IF(FW3="B+",3.5,IF(FW3="B",3,IF(FW3="C+",2.5,IF(FW3="C",2,IF(FW3="D+",1.5,IF(FW3="D",1,0)))))))</f>
        <v>0</v>
      </c>
      <c r="FY3" s="15" t="str">
        <f t="shared" ref="FY3:FY43" si="122">TEXT(FX3,"0.0")</f>
        <v>0.0</v>
      </c>
      <c r="FZ3" s="19">
        <v>3</v>
      </c>
      <c r="GA3" s="68">
        <v>3</v>
      </c>
      <c r="GB3" s="28">
        <v>5</v>
      </c>
      <c r="GC3" s="26">
        <v>5</v>
      </c>
      <c r="GD3" s="27"/>
      <c r="GE3" s="82"/>
      <c r="GF3" s="82">
        <f t="shared" ref="GF3:GF43" si="123">MAX(GC3:GE3)</f>
        <v>5</v>
      </c>
      <c r="GG3" s="21">
        <f t="shared" ref="GG3:GG43" si="124">ROUND(MAX((GB3*0.4+GC3*0.6),(GB3*0.4+GD3*0.6),(GB3*0.4+GE3*0.6)),1)</f>
        <v>5</v>
      </c>
      <c r="GH3" s="21" t="str">
        <f>TEXT(GG3,"0.0")</f>
        <v>5.0</v>
      </c>
      <c r="GI3" s="13" t="str">
        <f t="shared" ref="GI3:GI43" si="125">IF(GG3&gt;=8.5,"A",IF(GG3&gt;=8,"B+",IF(GG3&gt;=7,"B",IF(GG3&gt;=6.5,"C+",IF(GG3&gt;=5.5,"C",IF(GG3&gt;=5,"D+",IF(GG3&gt;=4,"D","F")))))))</f>
        <v>D+</v>
      </c>
      <c r="GJ3" s="18">
        <f t="shared" ref="GJ3:GJ43" si="126">IF(GI3="A",4,IF(GI3="B+",3.5,IF(GI3="B",3,IF(GI3="C+",2.5,IF(GI3="C",2,IF(GI3="D+",1.5,IF(GI3="D",1,0)))))))</f>
        <v>1.5</v>
      </c>
      <c r="GK3" s="15" t="str">
        <f t="shared" ref="GK3:GK43" si="127">TEXT(GJ3,"0.0")</f>
        <v>1.5</v>
      </c>
      <c r="GL3" s="19">
        <v>2</v>
      </c>
      <c r="GM3" s="68">
        <v>2</v>
      </c>
      <c r="GN3" s="28">
        <v>7.3</v>
      </c>
      <c r="GO3" s="26">
        <v>6</v>
      </c>
      <c r="GP3" s="27"/>
      <c r="GQ3" s="27"/>
      <c r="GR3" s="27">
        <f t="shared" ref="GR3:GR43" si="128">MAX(GO3:GQ3)</f>
        <v>6</v>
      </c>
      <c r="GS3" s="21">
        <f t="shared" ref="GS3:GS43" si="129">ROUND(MAX((GN3*0.4+GO3*0.6),(GN3*0.4+GP3*0.6),(GN3*0.4+GQ3*0.6)),1)</f>
        <v>6.5</v>
      </c>
      <c r="GT3" s="21" t="str">
        <f t="shared" ref="GT3:GT43" si="130">TEXT(GS3,"0.0")</f>
        <v>6.5</v>
      </c>
      <c r="GU3" s="13" t="str">
        <f t="shared" ref="GU3:GU43" si="131">IF(GS3&gt;=8.5,"A",IF(GS3&gt;=8,"B+",IF(GS3&gt;=7,"B",IF(GS3&gt;=6.5,"C+",IF(GS3&gt;=5.5,"C",IF(GS3&gt;=5,"D+",IF(GS3&gt;=4,"D","F")))))))</f>
        <v>C+</v>
      </c>
      <c r="GV3" s="18">
        <f t="shared" ref="GV3:GV43" si="132">IF(GU3="A",4,IF(GU3="B+",3.5,IF(GU3="B",3,IF(GU3="C+",2.5,IF(GU3="C",2,IF(GU3="D+",1.5,IF(GU3="D",1,0)))))))</f>
        <v>2.5</v>
      </c>
      <c r="GW3" s="15" t="str">
        <f t="shared" ref="GW3:GW43" si="133">TEXT(GV3,"0.0")</f>
        <v>2.5</v>
      </c>
      <c r="GX3" s="19">
        <v>2</v>
      </c>
      <c r="GY3" s="68">
        <v>2</v>
      </c>
      <c r="GZ3" s="69">
        <f t="shared" ref="GZ3:GZ37" si="134">FB3+EP3+FN3+FZ3+GL3+GX3+DW3+DK3</f>
        <v>18</v>
      </c>
      <c r="HA3" s="22">
        <f t="shared" ref="HA3:HA37" si="135">(EW3*FB3+EK3*EP3+FI3*FN3+FU3*FZ3+GG3*GL3+GS3*GX3+DW3*DR3+DK3*DF3)/GZ3</f>
        <v>5.4611111111111121</v>
      </c>
      <c r="HB3" s="24" t="str">
        <f t="shared" ref="HB3:HB37" si="136">TEXT(HA3,"0.00")</f>
        <v>5.46</v>
      </c>
      <c r="HC3" s="22">
        <f t="shared" ref="HC3:HC37" si="137">(EZ3*FB3+EN3*EP3+FL3*FN3+FX3*FZ3+GJ3*GL3+GV3*GX3+DW3*DU3+DK3*DI3)/GZ3</f>
        <v>1.7916666666666667</v>
      </c>
      <c r="HD3" s="24" t="str">
        <f t="shared" ref="HD3:HD37" si="138">TEXT(HC3,"0.00")</f>
        <v>1.79</v>
      </c>
    </row>
    <row r="4" spans="1:212" s="4" customFormat="1" ht="28.5">
      <c r="A4" s="2">
        <v>3</v>
      </c>
      <c r="B4" s="5" t="s">
        <v>575</v>
      </c>
      <c r="C4" s="6" t="s">
        <v>583</v>
      </c>
      <c r="D4" s="7" t="s">
        <v>584</v>
      </c>
      <c r="E4" s="8" t="s">
        <v>585</v>
      </c>
      <c r="G4" s="10" t="s">
        <v>282</v>
      </c>
      <c r="H4" s="36" t="s">
        <v>89</v>
      </c>
      <c r="I4" s="36" t="s">
        <v>313</v>
      </c>
      <c r="J4" s="25">
        <v>7.1</v>
      </c>
      <c r="K4" s="21" t="str">
        <f t="shared" si="0"/>
        <v>7.1</v>
      </c>
      <c r="L4" s="13" t="str">
        <f t="shared" ref="L4:L16" si="139">IF(J4&gt;=8.5,"A",IF(J4&gt;=8,"B+",IF(J4&gt;=7,"B",IF(J4&gt;=6.5,"C+",IF(J4&gt;=5.5,"C",IF(J4&gt;=5,"D+",IF(J4&gt;=4,"D","F")))))))</f>
        <v>B</v>
      </c>
      <c r="M4" s="14">
        <f t="shared" ref="M4:M16" si="140">IF(L4="A",4,IF(L4="B+",3.5,IF(L4="B",3,IF(L4="C+",2.5,IF(L4="C",2,IF(L4="D+",1.5,IF(L4="D",1,0)))))))</f>
        <v>3</v>
      </c>
      <c r="N4" s="15" t="str">
        <f t="shared" si="3"/>
        <v>3.0</v>
      </c>
      <c r="O4" s="19">
        <v>2</v>
      </c>
      <c r="P4" s="12">
        <v>6</v>
      </c>
      <c r="Q4" s="21" t="str">
        <f t="shared" si="4"/>
        <v>6.0</v>
      </c>
      <c r="R4" s="13" t="str">
        <f t="shared" ref="R4:R16" si="141">IF(P4&gt;=8.5,"A",IF(P4&gt;=8,"B+",IF(P4&gt;=7,"B",IF(P4&gt;=6.5,"C+",IF(P4&gt;=5.5,"C",IF(P4&gt;=5,"D+",IF(P4&gt;=4,"D","F")))))))</f>
        <v>C</v>
      </c>
      <c r="S4" s="14">
        <f t="shared" ref="S4:S16" si="142">IF(R4="A",4,IF(R4="B+",3.5,IF(R4="B",3,IF(R4="C+",2.5,IF(R4="C",2,IF(R4="D+",1.5,IF(R4="D",1,0)))))))</f>
        <v>2</v>
      </c>
      <c r="T4" s="15" t="str">
        <f t="shared" si="7"/>
        <v>2.0</v>
      </c>
      <c r="U4" s="19">
        <v>3</v>
      </c>
      <c r="V4" s="28">
        <v>7.3</v>
      </c>
      <c r="W4" s="26">
        <v>6</v>
      </c>
      <c r="X4" s="27"/>
      <c r="Y4" s="82"/>
      <c r="Z4" s="82">
        <f t="shared" si="93"/>
        <v>6</v>
      </c>
      <c r="AA4" s="21">
        <f t="shared" si="8"/>
        <v>6.5</v>
      </c>
      <c r="AB4" s="21" t="str">
        <f t="shared" si="9"/>
        <v>6.5</v>
      </c>
      <c r="AC4" s="13" t="str">
        <f t="shared" si="10"/>
        <v>C+</v>
      </c>
      <c r="AD4" s="18">
        <f t="shared" ref="AD4:AD16" si="143">IF(AC4="A",4,IF(AC4="B+",3.5,IF(AC4="B",3,IF(AC4="C+",2.5,IF(AC4="C",2,IF(AC4="D+",1.5,IF(AC4="D",1,0)))))))</f>
        <v>2.5</v>
      </c>
      <c r="AE4" s="15" t="str">
        <f t="shared" si="12"/>
        <v>2.5</v>
      </c>
      <c r="AF4" s="19">
        <v>4</v>
      </c>
      <c r="AG4" s="68">
        <v>4</v>
      </c>
      <c r="AH4" s="28">
        <v>7.3</v>
      </c>
      <c r="AI4" s="26">
        <v>6</v>
      </c>
      <c r="AJ4" s="27"/>
      <c r="AK4" s="82"/>
      <c r="AL4" s="82">
        <f t="shared" si="94"/>
        <v>6</v>
      </c>
      <c r="AM4" s="21">
        <f t="shared" si="13"/>
        <v>6.5</v>
      </c>
      <c r="AN4" s="21" t="str">
        <f t="shared" si="14"/>
        <v>6.5</v>
      </c>
      <c r="AO4" s="13" t="str">
        <f t="shared" si="15"/>
        <v>C+</v>
      </c>
      <c r="AP4" s="18">
        <f t="shared" si="16"/>
        <v>2.5</v>
      </c>
      <c r="AQ4" s="15" t="str">
        <f t="shared" si="17"/>
        <v>2.5</v>
      </c>
      <c r="AR4" s="19">
        <v>2</v>
      </c>
      <c r="AS4" s="68">
        <v>2</v>
      </c>
      <c r="AT4" s="95">
        <v>5</v>
      </c>
      <c r="AU4" s="96">
        <v>4</v>
      </c>
      <c r="AV4" s="97">
        <v>4</v>
      </c>
      <c r="AW4" s="97"/>
      <c r="AX4" s="82">
        <f t="shared" si="95"/>
        <v>4</v>
      </c>
      <c r="AY4" s="21">
        <f t="shared" si="18"/>
        <v>4.4000000000000004</v>
      </c>
      <c r="AZ4" s="21" t="str">
        <f t="shared" si="19"/>
        <v>4.4</v>
      </c>
      <c r="BA4" s="13" t="str">
        <f t="shared" si="20"/>
        <v>D</v>
      </c>
      <c r="BB4" s="18">
        <f t="shared" si="21"/>
        <v>1</v>
      </c>
      <c r="BC4" s="15" t="str">
        <f t="shared" si="22"/>
        <v>1.0</v>
      </c>
      <c r="BD4" s="19">
        <v>3</v>
      </c>
      <c r="BE4" s="68"/>
      <c r="BF4" s="28">
        <v>5</v>
      </c>
      <c r="BG4" s="26">
        <v>6</v>
      </c>
      <c r="BH4" s="27"/>
      <c r="BI4" s="82"/>
      <c r="BJ4" s="82">
        <f t="shared" si="96"/>
        <v>6</v>
      </c>
      <c r="BK4" s="21">
        <f t="shared" si="23"/>
        <v>5.6</v>
      </c>
      <c r="BL4" s="21" t="str">
        <f t="shared" si="24"/>
        <v>5.6</v>
      </c>
      <c r="BM4" s="13" t="str">
        <f t="shared" si="25"/>
        <v>C</v>
      </c>
      <c r="BN4" s="18">
        <f t="shared" si="26"/>
        <v>2</v>
      </c>
      <c r="BO4" s="15" t="str">
        <f t="shared" si="27"/>
        <v>2.0</v>
      </c>
      <c r="BP4" s="19">
        <v>2</v>
      </c>
      <c r="BQ4" s="68">
        <v>2</v>
      </c>
      <c r="BR4" s="28">
        <v>5.3</v>
      </c>
      <c r="BS4" s="26">
        <v>5</v>
      </c>
      <c r="BT4" s="27"/>
      <c r="BU4" s="82"/>
      <c r="BV4" s="82">
        <f t="shared" si="97"/>
        <v>5</v>
      </c>
      <c r="BW4" s="21">
        <f t="shared" si="28"/>
        <v>5.0999999999999996</v>
      </c>
      <c r="BX4" s="21" t="str">
        <f t="shared" si="29"/>
        <v>5.1</v>
      </c>
      <c r="BY4" s="13" t="str">
        <f t="shared" si="30"/>
        <v>D+</v>
      </c>
      <c r="BZ4" s="18">
        <f t="shared" si="31"/>
        <v>1.5</v>
      </c>
      <c r="CA4" s="15" t="str">
        <f t="shared" si="32"/>
        <v>1.5</v>
      </c>
      <c r="CB4" s="19">
        <v>3</v>
      </c>
      <c r="CC4" s="68">
        <v>3</v>
      </c>
      <c r="CD4" s="39">
        <v>7.3</v>
      </c>
      <c r="CE4" s="28">
        <v>5</v>
      </c>
      <c r="CF4" s="28"/>
      <c r="CG4" s="20"/>
      <c r="CH4" s="20">
        <f t="shared" si="98"/>
        <v>5</v>
      </c>
      <c r="CI4" s="21">
        <f t="shared" si="33"/>
        <v>5.9</v>
      </c>
      <c r="CJ4" s="21" t="str">
        <f t="shared" si="34"/>
        <v>5.9</v>
      </c>
      <c r="CK4" s="13" t="str">
        <f t="shared" si="35"/>
        <v>C</v>
      </c>
      <c r="CL4" s="18">
        <f t="shared" si="36"/>
        <v>2</v>
      </c>
      <c r="CM4" s="15" t="str">
        <f t="shared" si="37"/>
        <v>2.0</v>
      </c>
      <c r="CN4" s="19">
        <v>3</v>
      </c>
      <c r="CO4" s="68">
        <v>3</v>
      </c>
      <c r="CP4" s="69">
        <f t="shared" si="38"/>
        <v>17</v>
      </c>
      <c r="CQ4" s="22">
        <f t="shared" si="39"/>
        <v>5.6705882352941179</v>
      </c>
      <c r="CR4" s="24" t="str">
        <f t="shared" si="40"/>
        <v>5.67</v>
      </c>
      <c r="CS4" s="22">
        <f t="shared" si="41"/>
        <v>1.911764705882353</v>
      </c>
      <c r="CT4" s="24" t="str">
        <f t="shared" si="42"/>
        <v>1.91</v>
      </c>
      <c r="CU4" s="77" t="str">
        <f t="shared" si="43"/>
        <v>Lên lớp</v>
      </c>
      <c r="CV4" s="77">
        <f t="shared" si="44"/>
        <v>14</v>
      </c>
      <c r="CW4" s="22">
        <f t="shared" si="99"/>
        <v>5.9428571428571431</v>
      </c>
      <c r="CX4" s="77" t="str">
        <f t="shared" si="45"/>
        <v>5.94</v>
      </c>
      <c r="CY4" s="22">
        <f t="shared" si="100"/>
        <v>2.1071428571428572</v>
      </c>
      <c r="CZ4" s="77" t="str">
        <f t="shared" si="46"/>
        <v>2.11</v>
      </c>
      <c r="DA4" s="28">
        <v>6.2</v>
      </c>
      <c r="DB4" s="26">
        <v>4</v>
      </c>
      <c r="DC4" s="27">
        <v>7</v>
      </c>
      <c r="DD4" s="27"/>
      <c r="DE4" s="27">
        <f t="shared" si="101"/>
        <v>7</v>
      </c>
      <c r="DF4" s="21">
        <f t="shared" si="47"/>
        <v>6.7</v>
      </c>
      <c r="DG4" s="21" t="str">
        <f t="shared" si="48"/>
        <v>6.7</v>
      </c>
      <c r="DH4" s="13" t="str">
        <f t="shared" si="49"/>
        <v>C+</v>
      </c>
      <c r="DI4" s="18">
        <f t="shared" si="50"/>
        <v>2.5</v>
      </c>
      <c r="DJ4" s="15" t="str">
        <f t="shared" si="51"/>
        <v>2.5</v>
      </c>
      <c r="DK4" s="19">
        <v>1.5</v>
      </c>
      <c r="DL4" s="68">
        <v>1.5</v>
      </c>
      <c r="DM4" s="28">
        <v>5.4</v>
      </c>
      <c r="DN4" s="26">
        <v>2</v>
      </c>
      <c r="DO4" s="27">
        <v>7</v>
      </c>
      <c r="DP4" s="27"/>
      <c r="DQ4" s="27">
        <f t="shared" si="102"/>
        <v>7</v>
      </c>
      <c r="DR4" s="21">
        <f t="shared" si="52"/>
        <v>6.4</v>
      </c>
      <c r="DS4" s="21" t="str">
        <f t="shared" si="53"/>
        <v>6.4</v>
      </c>
      <c r="DT4" s="13" t="str">
        <f t="shared" si="54"/>
        <v>C</v>
      </c>
      <c r="DU4" s="18">
        <f t="shared" si="55"/>
        <v>2</v>
      </c>
      <c r="DV4" s="15" t="str">
        <f t="shared" si="56"/>
        <v>2.0</v>
      </c>
      <c r="DW4" s="19">
        <v>1.5</v>
      </c>
      <c r="DX4" s="68">
        <v>1.5</v>
      </c>
      <c r="DY4" s="21">
        <f t="shared" si="103"/>
        <v>6.5500000000000007</v>
      </c>
      <c r="DZ4" s="21" t="str">
        <f t="shared" si="57"/>
        <v>6.6</v>
      </c>
      <c r="EA4" s="13" t="str">
        <f t="shared" si="58"/>
        <v>C+</v>
      </c>
      <c r="EB4" s="18">
        <f t="shared" si="59"/>
        <v>2.5</v>
      </c>
      <c r="EC4" s="18" t="str">
        <f t="shared" si="60"/>
        <v>2.5</v>
      </c>
      <c r="ED4" s="19">
        <v>3</v>
      </c>
      <c r="EE4" s="152">
        <v>3</v>
      </c>
      <c r="EF4" s="20">
        <v>5</v>
      </c>
      <c r="EG4" s="20">
        <v>5</v>
      </c>
      <c r="EH4" s="27"/>
      <c r="EI4" s="82"/>
      <c r="EJ4" s="82">
        <f t="shared" si="104"/>
        <v>5</v>
      </c>
      <c r="EK4" s="21">
        <f t="shared" si="61"/>
        <v>5</v>
      </c>
      <c r="EL4" s="21" t="str">
        <f t="shared" si="62"/>
        <v>5.0</v>
      </c>
      <c r="EM4" s="13" t="str">
        <f t="shared" si="63"/>
        <v>D+</v>
      </c>
      <c r="EN4" s="18">
        <f t="shared" si="64"/>
        <v>1.5</v>
      </c>
      <c r="EO4" s="15" t="str">
        <f t="shared" si="65"/>
        <v>1.5</v>
      </c>
      <c r="EP4" s="19">
        <v>3</v>
      </c>
      <c r="EQ4" s="68">
        <v>3</v>
      </c>
      <c r="ER4" s="70">
        <v>5.6</v>
      </c>
      <c r="ES4" s="16">
        <v>6</v>
      </c>
      <c r="ET4" s="17"/>
      <c r="EU4" s="82"/>
      <c r="EV4" s="82">
        <f t="shared" si="105"/>
        <v>6</v>
      </c>
      <c r="EW4" s="21">
        <f t="shared" si="106"/>
        <v>5.8</v>
      </c>
      <c r="EX4" s="21" t="str">
        <f t="shared" si="107"/>
        <v>5.8</v>
      </c>
      <c r="EY4" s="13" t="str">
        <f t="shared" si="108"/>
        <v>C</v>
      </c>
      <c r="EZ4" s="18">
        <f t="shared" si="109"/>
        <v>2</v>
      </c>
      <c r="FA4" s="15" t="str">
        <f t="shared" si="110"/>
        <v>2.0</v>
      </c>
      <c r="FB4" s="19">
        <v>3</v>
      </c>
      <c r="FC4" s="68">
        <v>3</v>
      </c>
      <c r="FD4" s="28">
        <v>6.2</v>
      </c>
      <c r="FE4" s="26">
        <v>2</v>
      </c>
      <c r="FF4" s="27">
        <v>5</v>
      </c>
      <c r="FG4" s="27"/>
      <c r="FH4" s="27">
        <f t="shared" si="111"/>
        <v>5</v>
      </c>
      <c r="FI4" s="21">
        <f t="shared" si="112"/>
        <v>5.5</v>
      </c>
      <c r="FJ4" s="21" t="str">
        <f t="shared" si="113"/>
        <v>5.5</v>
      </c>
      <c r="FK4" s="13" t="str">
        <f t="shared" si="114"/>
        <v>C</v>
      </c>
      <c r="FL4" s="18">
        <f t="shared" si="115"/>
        <v>2</v>
      </c>
      <c r="FM4" s="15" t="str">
        <f t="shared" si="116"/>
        <v>2.0</v>
      </c>
      <c r="FN4" s="19">
        <v>2</v>
      </c>
      <c r="FO4" s="68">
        <v>2</v>
      </c>
      <c r="FP4" s="100">
        <v>5.3</v>
      </c>
      <c r="FQ4" s="101">
        <v>1</v>
      </c>
      <c r="FR4" s="102"/>
      <c r="FS4" s="102"/>
      <c r="FT4" s="102">
        <f t="shared" si="117"/>
        <v>1</v>
      </c>
      <c r="FU4" s="21">
        <f t="shared" si="118"/>
        <v>2.7</v>
      </c>
      <c r="FV4" s="21" t="str">
        <f t="shared" si="119"/>
        <v>2.7</v>
      </c>
      <c r="FW4" s="13" t="str">
        <f t="shared" si="120"/>
        <v>F</v>
      </c>
      <c r="FX4" s="18">
        <f t="shared" si="121"/>
        <v>0</v>
      </c>
      <c r="FY4" s="15" t="str">
        <f t="shared" si="122"/>
        <v>0.0</v>
      </c>
      <c r="FZ4" s="19">
        <v>3</v>
      </c>
      <c r="GA4" s="68">
        <v>3</v>
      </c>
      <c r="GB4" s="42">
        <v>0.8</v>
      </c>
      <c r="GC4" s="99"/>
      <c r="GD4" s="30"/>
      <c r="GE4" s="30"/>
      <c r="GF4" s="30">
        <f t="shared" si="123"/>
        <v>0</v>
      </c>
      <c r="GG4" s="21">
        <f t="shared" si="124"/>
        <v>0.3</v>
      </c>
      <c r="GH4" s="21" t="str">
        <f t="shared" ref="GH4:GH43" si="144">TEXT(GG4,"0.0")</f>
        <v>0.3</v>
      </c>
      <c r="GI4" s="13" t="str">
        <f t="shared" si="125"/>
        <v>F</v>
      </c>
      <c r="GJ4" s="18">
        <f t="shared" si="126"/>
        <v>0</v>
      </c>
      <c r="GK4" s="15" t="str">
        <f t="shared" si="127"/>
        <v>0.0</v>
      </c>
      <c r="GL4" s="19">
        <v>2</v>
      </c>
      <c r="GM4" s="68">
        <v>2</v>
      </c>
      <c r="GN4" s="28">
        <v>7.7</v>
      </c>
      <c r="GO4" s="26">
        <v>9</v>
      </c>
      <c r="GP4" s="27"/>
      <c r="GQ4" s="27"/>
      <c r="GR4" s="27">
        <f t="shared" si="128"/>
        <v>9</v>
      </c>
      <c r="GS4" s="21">
        <f t="shared" si="129"/>
        <v>8.5</v>
      </c>
      <c r="GT4" s="21" t="str">
        <f t="shared" si="130"/>
        <v>8.5</v>
      </c>
      <c r="GU4" s="13" t="str">
        <f t="shared" si="131"/>
        <v>A</v>
      </c>
      <c r="GV4" s="18">
        <f t="shared" si="132"/>
        <v>4</v>
      </c>
      <c r="GW4" s="15" t="str">
        <f t="shared" si="133"/>
        <v>4.0</v>
      </c>
      <c r="GX4" s="19">
        <v>2</v>
      </c>
      <c r="GY4" s="68">
        <v>2</v>
      </c>
      <c r="GZ4" s="69">
        <f t="shared" si="134"/>
        <v>18</v>
      </c>
      <c r="HA4" s="22">
        <f t="shared" si="135"/>
        <v>4.9305555555555545</v>
      </c>
      <c r="HB4" s="24" t="str">
        <f t="shared" si="136"/>
        <v>4.93</v>
      </c>
      <c r="HC4" s="22">
        <f t="shared" si="137"/>
        <v>1.625</v>
      </c>
      <c r="HD4" s="24" t="str">
        <f t="shared" si="138"/>
        <v>1.63</v>
      </c>
    </row>
    <row r="5" spans="1:212" s="4" customFormat="1" ht="28.5">
      <c r="A5" s="2">
        <v>4</v>
      </c>
      <c r="B5" s="5" t="s">
        <v>575</v>
      </c>
      <c r="C5" s="6" t="s">
        <v>586</v>
      </c>
      <c r="D5" s="7" t="s">
        <v>587</v>
      </c>
      <c r="E5" s="8" t="s">
        <v>99</v>
      </c>
      <c r="G5" s="10" t="s">
        <v>701</v>
      </c>
      <c r="H5" s="36" t="s">
        <v>89</v>
      </c>
      <c r="I5" s="41" t="s">
        <v>199</v>
      </c>
      <c r="J5" s="25">
        <v>6.3</v>
      </c>
      <c r="K5" s="21" t="str">
        <f t="shared" si="0"/>
        <v>6.3</v>
      </c>
      <c r="L5" s="13" t="str">
        <f t="shared" si="139"/>
        <v>C</v>
      </c>
      <c r="M5" s="14">
        <f t="shared" si="140"/>
        <v>2</v>
      </c>
      <c r="N5" s="15" t="str">
        <f t="shared" si="3"/>
        <v>2.0</v>
      </c>
      <c r="O5" s="19">
        <v>2</v>
      </c>
      <c r="P5" s="12">
        <v>6</v>
      </c>
      <c r="Q5" s="21" t="str">
        <f t="shared" si="4"/>
        <v>6.0</v>
      </c>
      <c r="R5" s="13" t="str">
        <f t="shared" si="141"/>
        <v>C</v>
      </c>
      <c r="S5" s="14">
        <f t="shared" si="142"/>
        <v>2</v>
      </c>
      <c r="T5" s="15" t="str">
        <f t="shared" si="7"/>
        <v>2.0</v>
      </c>
      <c r="U5" s="19">
        <v>3</v>
      </c>
      <c r="V5" s="28">
        <v>6.2</v>
      </c>
      <c r="W5" s="26">
        <v>5</v>
      </c>
      <c r="X5" s="27"/>
      <c r="Y5" s="82"/>
      <c r="Z5" s="82">
        <f t="shared" si="93"/>
        <v>5</v>
      </c>
      <c r="AA5" s="21">
        <f t="shared" si="8"/>
        <v>5.5</v>
      </c>
      <c r="AB5" s="21" t="str">
        <f t="shared" si="9"/>
        <v>5.5</v>
      </c>
      <c r="AC5" s="13" t="str">
        <f t="shared" si="10"/>
        <v>C</v>
      </c>
      <c r="AD5" s="18">
        <f t="shared" si="143"/>
        <v>2</v>
      </c>
      <c r="AE5" s="15" t="str">
        <f t="shared" si="12"/>
        <v>2.0</v>
      </c>
      <c r="AF5" s="19">
        <v>4</v>
      </c>
      <c r="AG5" s="68">
        <v>4</v>
      </c>
      <c r="AH5" s="28">
        <v>7</v>
      </c>
      <c r="AI5" s="26">
        <v>8</v>
      </c>
      <c r="AJ5" s="27"/>
      <c r="AK5" s="82"/>
      <c r="AL5" s="82">
        <f t="shared" si="94"/>
        <v>8</v>
      </c>
      <c r="AM5" s="21">
        <f t="shared" si="13"/>
        <v>7.6</v>
      </c>
      <c r="AN5" s="21" t="str">
        <f t="shared" si="14"/>
        <v>7.6</v>
      </c>
      <c r="AO5" s="13" t="str">
        <f t="shared" si="15"/>
        <v>B</v>
      </c>
      <c r="AP5" s="18">
        <f t="shared" si="16"/>
        <v>3</v>
      </c>
      <c r="AQ5" s="15" t="str">
        <f t="shared" si="17"/>
        <v>3.0</v>
      </c>
      <c r="AR5" s="19">
        <v>2</v>
      </c>
      <c r="AS5" s="68">
        <v>2</v>
      </c>
      <c r="AT5" s="28">
        <v>5</v>
      </c>
      <c r="AU5" s="26">
        <v>5</v>
      </c>
      <c r="AV5" s="27"/>
      <c r="AW5" s="82"/>
      <c r="AX5" s="82">
        <f t="shared" si="95"/>
        <v>5</v>
      </c>
      <c r="AY5" s="21">
        <f t="shared" si="18"/>
        <v>5</v>
      </c>
      <c r="AZ5" s="21" t="str">
        <f t="shared" si="19"/>
        <v>5.0</v>
      </c>
      <c r="BA5" s="13" t="str">
        <f t="shared" si="20"/>
        <v>D+</v>
      </c>
      <c r="BB5" s="18">
        <f t="shared" si="21"/>
        <v>1.5</v>
      </c>
      <c r="BC5" s="15" t="str">
        <f t="shared" si="22"/>
        <v>1.5</v>
      </c>
      <c r="BD5" s="19">
        <v>3</v>
      </c>
      <c r="BE5" s="68">
        <v>3</v>
      </c>
      <c r="BF5" s="28">
        <v>6</v>
      </c>
      <c r="BG5" s="26">
        <v>6</v>
      </c>
      <c r="BH5" s="27"/>
      <c r="BI5" s="82"/>
      <c r="BJ5" s="82">
        <f t="shared" si="96"/>
        <v>6</v>
      </c>
      <c r="BK5" s="21">
        <f t="shared" si="23"/>
        <v>6</v>
      </c>
      <c r="BL5" s="21" t="str">
        <f t="shared" si="24"/>
        <v>6.0</v>
      </c>
      <c r="BM5" s="13" t="str">
        <f t="shared" si="25"/>
        <v>C</v>
      </c>
      <c r="BN5" s="18">
        <f t="shared" si="26"/>
        <v>2</v>
      </c>
      <c r="BO5" s="15" t="str">
        <f t="shared" si="27"/>
        <v>2.0</v>
      </c>
      <c r="BP5" s="19">
        <v>2</v>
      </c>
      <c r="BQ5" s="68">
        <v>2</v>
      </c>
      <c r="BR5" s="95">
        <v>5.6</v>
      </c>
      <c r="BS5" s="96">
        <v>2</v>
      </c>
      <c r="BT5" s="97">
        <v>1</v>
      </c>
      <c r="BU5" s="97"/>
      <c r="BV5" s="82">
        <f t="shared" si="97"/>
        <v>2</v>
      </c>
      <c r="BW5" s="21">
        <f t="shared" si="28"/>
        <v>3.4</v>
      </c>
      <c r="BX5" s="21" t="str">
        <f t="shared" si="29"/>
        <v>3.4</v>
      </c>
      <c r="BY5" s="13" t="str">
        <f t="shared" si="30"/>
        <v>F</v>
      </c>
      <c r="BZ5" s="18">
        <f t="shared" si="31"/>
        <v>0</v>
      </c>
      <c r="CA5" s="15" t="str">
        <f t="shared" si="32"/>
        <v>0.0</v>
      </c>
      <c r="CB5" s="19">
        <v>3</v>
      </c>
      <c r="CC5" s="68"/>
      <c r="CD5" s="39">
        <v>6.2</v>
      </c>
      <c r="CE5" s="28">
        <v>6</v>
      </c>
      <c r="CF5" s="28"/>
      <c r="CG5" s="20"/>
      <c r="CH5" s="20">
        <f t="shared" si="98"/>
        <v>6</v>
      </c>
      <c r="CI5" s="21">
        <f t="shared" si="33"/>
        <v>6.1</v>
      </c>
      <c r="CJ5" s="21" t="str">
        <f t="shared" si="34"/>
        <v>6.1</v>
      </c>
      <c r="CK5" s="13" t="str">
        <f t="shared" si="35"/>
        <v>C</v>
      </c>
      <c r="CL5" s="18">
        <f t="shared" si="36"/>
        <v>2</v>
      </c>
      <c r="CM5" s="15" t="str">
        <f t="shared" si="37"/>
        <v>2.0</v>
      </c>
      <c r="CN5" s="19">
        <v>3</v>
      </c>
      <c r="CO5" s="68">
        <v>3</v>
      </c>
      <c r="CP5" s="69">
        <f t="shared" si="38"/>
        <v>17</v>
      </c>
      <c r="CQ5" s="22">
        <f t="shared" si="39"/>
        <v>5.4529411764705884</v>
      </c>
      <c r="CR5" s="24" t="str">
        <f t="shared" si="40"/>
        <v>5.45</v>
      </c>
      <c r="CS5" s="22">
        <f t="shared" si="41"/>
        <v>1.6764705882352942</v>
      </c>
      <c r="CT5" s="24" t="str">
        <f t="shared" si="42"/>
        <v>1.68</v>
      </c>
      <c r="CU5" s="77" t="str">
        <f t="shared" si="43"/>
        <v>Lên lớp</v>
      </c>
      <c r="CV5" s="77">
        <f t="shared" si="44"/>
        <v>14</v>
      </c>
      <c r="CW5" s="22">
        <f t="shared" si="99"/>
        <v>5.8928571428571432</v>
      </c>
      <c r="CX5" s="77" t="str">
        <f t="shared" si="45"/>
        <v>5.89</v>
      </c>
      <c r="CY5" s="22">
        <f t="shared" si="100"/>
        <v>2.0357142857142856</v>
      </c>
      <c r="CZ5" s="77" t="str">
        <f t="shared" si="46"/>
        <v>2.04</v>
      </c>
      <c r="DA5" s="28">
        <v>6.4</v>
      </c>
      <c r="DB5" s="26">
        <v>5</v>
      </c>
      <c r="DC5" s="27"/>
      <c r="DD5" s="82"/>
      <c r="DE5" s="82">
        <f t="shared" si="101"/>
        <v>5</v>
      </c>
      <c r="DF5" s="21">
        <f t="shared" si="47"/>
        <v>5.6</v>
      </c>
      <c r="DG5" s="21" t="str">
        <f t="shared" si="48"/>
        <v>5.6</v>
      </c>
      <c r="DH5" s="13" t="str">
        <f t="shared" si="49"/>
        <v>C</v>
      </c>
      <c r="DI5" s="18">
        <f t="shared" si="50"/>
        <v>2</v>
      </c>
      <c r="DJ5" s="15" t="str">
        <f t="shared" si="51"/>
        <v>2.0</v>
      </c>
      <c r="DK5" s="19">
        <v>1.5</v>
      </c>
      <c r="DL5" s="68">
        <v>1.5</v>
      </c>
      <c r="DM5" s="28">
        <v>5</v>
      </c>
      <c r="DN5" s="26">
        <v>5</v>
      </c>
      <c r="DO5" s="27"/>
      <c r="DP5" s="82"/>
      <c r="DQ5" s="82">
        <f t="shared" si="102"/>
        <v>5</v>
      </c>
      <c r="DR5" s="21">
        <f t="shared" si="52"/>
        <v>5</v>
      </c>
      <c r="DS5" s="21" t="str">
        <f t="shared" si="53"/>
        <v>5.0</v>
      </c>
      <c r="DT5" s="13" t="str">
        <f t="shared" si="54"/>
        <v>D+</v>
      </c>
      <c r="DU5" s="18">
        <f t="shared" si="55"/>
        <v>1.5</v>
      </c>
      <c r="DV5" s="15" t="str">
        <f t="shared" si="56"/>
        <v>1.5</v>
      </c>
      <c r="DW5" s="19">
        <v>1.5</v>
      </c>
      <c r="DX5" s="68">
        <v>1.5</v>
      </c>
      <c r="DY5" s="21">
        <f t="shared" si="103"/>
        <v>5.3</v>
      </c>
      <c r="DZ5" s="21" t="str">
        <f t="shared" si="57"/>
        <v>5.3</v>
      </c>
      <c r="EA5" s="13" t="str">
        <f t="shared" si="58"/>
        <v>D+</v>
      </c>
      <c r="EB5" s="18">
        <f t="shared" si="59"/>
        <v>1.5</v>
      </c>
      <c r="EC5" s="18" t="str">
        <f t="shared" si="60"/>
        <v>1.5</v>
      </c>
      <c r="ED5" s="19">
        <v>3</v>
      </c>
      <c r="EE5" s="152">
        <v>3</v>
      </c>
      <c r="EF5" s="20">
        <v>5</v>
      </c>
      <c r="EG5" s="20">
        <v>5.5</v>
      </c>
      <c r="EH5" s="27"/>
      <c r="EI5" s="82"/>
      <c r="EJ5" s="82">
        <f t="shared" si="104"/>
        <v>5.5</v>
      </c>
      <c r="EK5" s="21">
        <f t="shared" si="61"/>
        <v>5.3</v>
      </c>
      <c r="EL5" s="21" t="str">
        <f t="shared" si="62"/>
        <v>5.3</v>
      </c>
      <c r="EM5" s="13" t="str">
        <f t="shared" si="63"/>
        <v>D+</v>
      </c>
      <c r="EN5" s="18">
        <f t="shared" si="64"/>
        <v>1.5</v>
      </c>
      <c r="EO5" s="15" t="str">
        <f t="shared" si="65"/>
        <v>1.5</v>
      </c>
      <c r="EP5" s="19">
        <v>3</v>
      </c>
      <c r="EQ5" s="68">
        <v>3</v>
      </c>
      <c r="ER5" s="28">
        <v>5</v>
      </c>
      <c r="ES5" s="26">
        <v>2</v>
      </c>
      <c r="ET5" s="27"/>
      <c r="EU5" s="27">
        <v>2</v>
      </c>
      <c r="EV5" s="27">
        <f t="shared" si="105"/>
        <v>2</v>
      </c>
      <c r="EW5" s="21">
        <f t="shared" si="106"/>
        <v>3.2</v>
      </c>
      <c r="EX5" s="21" t="str">
        <f t="shared" si="107"/>
        <v>3.2</v>
      </c>
      <c r="EY5" s="13" t="str">
        <f t="shared" si="108"/>
        <v>F</v>
      </c>
      <c r="EZ5" s="18">
        <f t="shared" si="109"/>
        <v>0</v>
      </c>
      <c r="FA5" s="15" t="str">
        <f t="shared" si="110"/>
        <v>0.0</v>
      </c>
      <c r="FB5" s="19">
        <v>3</v>
      </c>
      <c r="FC5" s="68">
        <v>3</v>
      </c>
      <c r="FD5" s="95">
        <v>5.6</v>
      </c>
      <c r="FE5" s="96">
        <v>3</v>
      </c>
      <c r="FF5" s="97">
        <v>4</v>
      </c>
      <c r="FG5" s="97"/>
      <c r="FH5" s="97">
        <f t="shared" si="111"/>
        <v>4</v>
      </c>
      <c r="FI5" s="21">
        <f t="shared" si="112"/>
        <v>4.5999999999999996</v>
      </c>
      <c r="FJ5" s="21" t="str">
        <f t="shared" si="113"/>
        <v>4.6</v>
      </c>
      <c r="FK5" s="13" t="str">
        <f t="shared" si="114"/>
        <v>D</v>
      </c>
      <c r="FL5" s="18">
        <f t="shared" si="115"/>
        <v>1</v>
      </c>
      <c r="FM5" s="15" t="str">
        <f t="shared" si="116"/>
        <v>1.0</v>
      </c>
      <c r="FN5" s="19">
        <v>2</v>
      </c>
      <c r="FO5" s="68">
        <v>2</v>
      </c>
      <c r="FP5" s="42">
        <v>0</v>
      </c>
      <c r="FQ5" s="99"/>
      <c r="FR5" s="30"/>
      <c r="FS5" s="30"/>
      <c r="FT5" s="30">
        <f t="shared" si="117"/>
        <v>0</v>
      </c>
      <c r="FU5" s="21">
        <f t="shared" si="118"/>
        <v>0</v>
      </c>
      <c r="FV5" s="21" t="str">
        <f t="shared" si="119"/>
        <v>0.0</v>
      </c>
      <c r="FW5" s="13" t="str">
        <f t="shared" si="120"/>
        <v>F</v>
      </c>
      <c r="FX5" s="18">
        <f t="shared" si="121"/>
        <v>0</v>
      </c>
      <c r="FY5" s="15" t="str">
        <f t="shared" si="122"/>
        <v>0.0</v>
      </c>
      <c r="FZ5" s="19">
        <v>3</v>
      </c>
      <c r="GA5" s="68">
        <v>3</v>
      </c>
      <c r="GB5" s="42">
        <v>0.8</v>
      </c>
      <c r="GC5" s="99"/>
      <c r="GD5" s="30"/>
      <c r="GE5" s="30"/>
      <c r="GF5" s="30">
        <f t="shared" si="123"/>
        <v>0</v>
      </c>
      <c r="GG5" s="21">
        <f t="shared" si="124"/>
        <v>0.3</v>
      </c>
      <c r="GH5" s="21" t="str">
        <f t="shared" si="144"/>
        <v>0.3</v>
      </c>
      <c r="GI5" s="13" t="str">
        <f t="shared" si="125"/>
        <v>F</v>
      </c>
      <c r="GJ5" s="18">
        <f t="shared" si="126"/>
        <v>0</v>
      </c>
      <c r="GK5" s="15" t="str">
        <f t="shared" si="127"/>
        <v>0.0</v>
      </c>
      <c r="GL5" s="19">
        <v>2</v>
      </c>
      <c r="GM5" s="68">
        <v>2</v>
      </c>
      <c r="GN5" s="28">
        <v>7.3</v>
      </c>
      <c r="GO5" s="26">
        <v>7</v>
      </c>
      <c r="GP5" s="27"/>
      <c r="GQ5" s="27"/>
      <c r="GR5" s="27">
        <f t="shared" si="128"/>
        <v>7</v>
      </c>
      <c r="GS5" s="21">
        <f t="shared" si="129"/>
        <v>7.1</v>
      </c>
      <c r="GT5" s="21" t="str">
        <f t="shared" si="130"/>
        <v>7.1</v>
      </c>
      <c r="GU5" s="13" t="str">
        <f t="shared" si="131"/>
        <v>B</v>
      </c>
      <c r="GV5" s="18">
        <f t="shared" si="132"/>
        <v>3</v>
      </c>
      <c r="GW5" s="15" t="str">
        <f t="shared" si="133"/>
        <v>3.0</v>
      </c>
      <c r="GX5" s="19">
        <v>2</v>
      </c>
      <c r="GY5" s="68">
        <v>2</v>
      </c>
      <c r="GZ5" s="69">
        <f t="shared" si="134"/>
        <v>18</v>
      </c>
      <c r="HA5" s="22">
        <f t="shared" si="135"/>
        <v>3.6333333333333337</v>
      </c>
      <c r="HB5" s="24" t="str">
        <f t="shared" si="136"/>
        <v>3.63</v>
      </c>
      <c r="HC5" s="22">
        <f t="shared" si="137"/>
        <v>0.98611111111111116</v>
      </c>
      <c r="HD5" s="24" t="str">
        <f t="shared" si="138"/>
        <v>0.99</v>
      </c>
    </row>
    <row r="6" spans="1:212" s="4" customFormat="1" ht="28.5">
      <c r="A6" s="2">
        <v>5</v>
      </c>
      <c r="B6" s="5" t="s">
        <v>575</v>
      </c>
      <c r="C6" s="6" t="s">
        <v>588</v>
      </c>
      <c r="D6" s="7" t="s">
        <v>503</v>
      </c>
      <c r="E6" s="8" t="s">
        <v>104</v>
      </c>
      <c r="G6" s="10" t="s">
        <v>419</v>
      </c>
      <c r="H6" s="36" t="s">
        <v>89</v>
      </c>
      <c r="I6" s="36" t="s">
        <v>200</v>
      </c>
      <c r="J6" s="25">
        <v>7</v>
      </c>
      <c r="K6" s="21" t="str">
        <f t="shared" si="0"/>
        <v>7.0</v>
      </c>
      <c r="L6" s="13" t="str">
        <f t="shared" si="139"/>
        <v>B</v>
      </c>
      <c r="M6" s="14">
        <f t="shared" si="140"/>
        <v>3</v>
      </c>
      <c r="N6" s="15" t="str">
        <f t="shared" si="3"/>
        <v>3.0</v>
      </c>
      <c r="O6" s="19">
        <v>2</v>
      </c>
      <c r="P6" s="12">
        <v>6</v>
      </c>
      <c r="Q6" s="21" t="str">
        <f t="shared" si="4"/>
        <v>6.0</v>
      </c>
      <c r="R6" s="13" t="str">
        <f t="shared" si="141"/>
        <v>C</v>
      </c>
      <c r="S6" s="14">
        <f t="shared" si="142"/>
        <v>2</v>
      </c>
      <c r="T6" s="15" t="str">
        <f t="shared" si="7"/>
        <v>2.0</v>
      </c>
      <c r="U6" s="19">
        <v>3</v>
      </c>
      <c r="V6" s="28">
        <v>7.2</v>
      </c>
      <c r="W6" s="26">
        <v>7</v>
      </c>
      <c r="X6" s="27"/>
      <c r="Y6" s="82"/>
      <c r="Z6" s="82">
        <f t="shared" si="93"/>
        <v>7</v>
      </c>
      <c r="AA6" s="21">
        <f t="shared" si="8"/>
        <v>7.1</v>
      </c>
      <c r="AB6" s="21" t="str">
        <f t="shared" si="9"/>
        <v>7.1</v>
      </c>
      <c r="AC6" s="13" t="str">
        <f t="shared" si="10"/>
        <v>B</v>
      </c>
      <c r="AD6" s="18">
        <f t="shared" si="143"/>
        <v>3</v>
      </c>
      <c r="AE6" s="15" t="str">
        <f t="shared" si="12"/>
        <v>3.0</v>
      </c>
      <c r="AF6" s="19">
        <v>4</v>
      </c>
      <c r="AG6" s="68">
        <v>4</v>
      </c>
      <c r="AH6" s="28">
        <v>7</v>
      </c>
      <c r="AI6" s="26">
        <v>8</v>
      </c>
      <c r="AJ6" s="27"/>
      <c r="AK6" s="82"/>
      <c r="AL6" s="82">
        <f t="shared" si="94"/>
        <v>8</v>
      </c>
      <c r="AM6" s="21">
        <f t="shared" si="13"/>
        <v>7.6</v>
      </c>
      <c r="AN6" s="21" t="str">
        <f t="shared" si="14"/>
        <v>7.6</v>
      </c>
      <c r="AO6" s="13" t="str">
        <f t="shared" si="15"/>
        <v>B</v>
      </c>
      <c r="AP6" s="18">
        <f t="shared" si="16"/>
        <v>3</v>
      </c>
      <c r="AQ6" s="15" t="str">
        <f t="shared" si="17"/>
        <v>3.0</v>
      </c>
      <c r="AR6" s="19">
        <v>2</v>
      </c>
      <c r="AS6" s="68">
        <v>2</v>
      </c>
      <c r="AT6" s="28">
        <v>6.6</v>
      </c>
      <c r="AU6" s="26">
        <v>8</v>
      </c>
      <c r="AV6" s="27"/>
      <c r="AW6" s="82"/>
      <c r="AX6" s="82">
        <f t="shared" si="95"/>
        <v>8</v>
      </c>
      <c r="AY6" s="21">
        <f t="shared" si="18"/>
        <v>7.4</v>
      </c>
      <c r="AZ6" s="21" t="str">
        <f t="shared" si="19"/>
        <v>7.4</v>
      </c>
      <c r="BA6" s="13" t="str">
        <f t="shared" si="20"/>
        <v>B</v>
      </c>
      <c r="BB6" s="18">
        <f t="shared" si="21"/>
        <v>3</v>
      </c>
      <c r="BC6" s="15" t="str">
        <f t="shared" si="22"/>
        <v>3.0</v>
      </c>
      <c r="BD6" s="19">
        <v>3</v>
      </c>
      <c r="BE6" s="68">
        <v>3</v>
      </c>
      <c r="BF6" s="28">
        <v>6</v>
      </c>
      <c r="BG6" s="26">
        <v>6</v>
      </c>
      <c r="BH6" s="27"/>
      <c r="BI6" s="82"/>
      <c r="BJ6" s="82">
        <f t="shared" si="96"/>
        <v>6</v>
      </c>
      <c r="BK6" s="21">
        <f t="shared" si="23"/>
        <v>6</v>
      </c>
      <c r="BL6" s="21" t="str">
        <f t="shared" si="24"/>
        <v>6.0</v>
      </c>
      <c r="BM6" s="13" t="str">
        <f t="shared" si="25"/>
        <v>C</v>
      </c>
      <c r="BN6" s="18">
        <f t="shared" si="26"/>
        <v>2</v>
      </c>
      <c r="BO6" s="15" t="str">
        <f t="shared" si="27"/>
        <v>2.0</v>
      </c>
      <c r="BP6" s="19">
        <v>2</v>
      </c>
      <c r="BQ6" s="68">
        <v>2</v>
      </c>
      <c r="BR6" s="28">
        <v>6.3</v>
      </c>
      <c r="BS6" s="26">
        <v>6</v>
      </c>
      <c r="BT6" s="27"/>
      <c r="BU6" s="82"/>
      <c r="BV6" s="82">
        <f t="shared" si="97"/>
        <v>6</v>
      </c>
      <c r="BW6" s="21">
        <f t="shared" si="28"/>
        <v>6.1</v>
      </c>
      <c r="BX6" s="21" t="str">
        <f t="shared" si="29"/>
        <v>6.1</v>
      </c>
      <c r="BY6" s="13" t="str">
        <f t="shared" si="30"/>
        <v>C</v>
      </c>
      <c r="BZ6" s="18">
        <f t="shared" si="31"/>
        <v>2</v>
      </c>
      <c r="CA6" s="15" t="str">
        <f t="shared" si="32"/>
        <v>2.0</v>
      </c>
      <c r="CB6" s="19">
        <v>3</v>
      </c>
      <c r="CC6" s="68">
        <v>3</v>
      </c>
      <c r="CD6" s="39">
        <v>7.8</v>
      </c>
      <c r="CE6" s="28">
        <v>7</v>
      </c>
      <c r="CF6" s="28"/>
      <c r="CG6" s="20"/>
      <c r="CH6" s="20">
        <f t="shared" si="98"/>
        <v>7</v>
      </c>
      <c r="CI6" s="21">
        <f t="shared" si="33"/>
        <v>7.3</v>
      </c>
      <c r="CJ6" s="21" t="str">
        <f t="shared" si="34"/>
        <v>7.3</v>
      </c>
      <c r="CK6" s="13" t="str">
        <f t="shared" si="35"/>
        <v>B</v>
      </c>
      <c r="CL6" s="18">
        <f t="shared" si="36"/>
        <v>3</v>
      </c>
      <c r="CM6" s="15" t="str">
        <f t="shared" si="37"/>
        <v>3.0</v>
      </c>
      <c r="CN6" s="19">
        <v>3</v>
      </c>
      <c r="CO6" s="68">
        <v>3</v>
      </c>
      <c r="CP6" s="69">
        <f t="shared" si="38"/>
        <v>17</v>
      </c>
      <c r="CQ6" s="22">
        <f t="shared" si="39"/>
        <v>6.9411764705882355</v>
      </c>
      <c r="CR6" s="24" t="str">
        <f t="shared" si="40"/>
        <v>6.94</v>
      </c>
      <c r="CS6" s="22">
        <f t="shared" si="41"/>
        <v>2.7058823529411766</v>
      </c>
      <c r="CT6" s="24" t="str">
        <f t="shared" si="42"/>
        <v>2.71</v>
      </c>
      <c r="CU6" s="77" t="str">
        <f t="shared" si="43"/>
        <v>Lên lớp</v>
      </c>
      <c r="CV6" s="77">
        <f t="shared" si="44"/>
        <v>17</v>
      </c>
      <c r="CW6" s="22">
        <f t="shared" si="99"/>
        <v>6.9411764705882355</v>
      </c>
      <c r="CX6" s="77" t="str">
        <f t="shared" si="45"/>
        <v>6.94</v>
      </c>
      <c r="CY6" s="22">
        <f t="shared" si="100"/>
        <v>2.7058823529411766</v>
      </c>
      <c r="CZ6" s="77" t="str">
        <f t="shared" si="46"/>
        <v>2.71</v>
      </c>
      <c r="DA6" s="28">
        <v>7</v>
      </c>
      <c r="DB6" s="26">
        <v>5</v>
      </c>
      <c r="DC6" s="27"/>
      <c r="DD6" s="82"/>
      <c r="DE6" s="82">
        <f t="shared" si="101"/>
        <v>5</v>
      </c>
      <c r="DF6" s="21">
        <f t="shared" si="47"/>
        <v>5.8</v>
      </c>
      <c r="DG6" s="21" t="str">
        <f t="shared" si="48"/>
        <v>5.8</v>
      </c>
      <c r="DH6" s="13" t="str">
        <f t="shared" si="49"/>
        <v>C</v>
      </c>
      <c r="DI6" s="18">
        <f t="shared" si="50"/>
        <v>2</v>
      </c>
      <c r="DJ6" s="15" t="str">
        <f t="shared" si="51"/>
        <v>2.0</v>
      </c>
      <c r="DK6" s="19">
        <v>1.5</v>
      </c>
      <c r="DL6" s="68">
        <v>1.5</v>
      </c>
      <c r="DM6" s="28">
        <v>7.4</v>
      </c>
      <c r="DN6" s="26">
        <v>2</v>
      </c>
      <c r="DO6" s="27">
        <v>6</v>
      </c>
      <c r="DP6" s="27"/>
      <c r="DQ6" s="27">
        <f t="shared" si="102"/>
        <v>6</v>
      </c>
      <c r="DR6" s="21">
        <f t="shared" si="52"/>
        <v>6.6</v>
      </c>
      <c r="DS6" s="21" t="str">
        <f t="shared" si="53"/>
        <v>6.6</v>
      </c>
      <c r="DT6" s="13" t="str">
        <f t="shared" si="54"/>
        <v>C+</v>
      </c>
      <c r="DU6" s="18">
        <f t="shared" si="55"/>
        <v>2.5</v>
      </c>
      <c r="DV6" s="15" t="str">
        <f t="shared" si="56"/>
        <v>2.5</v>
      </c>
      <c r="DW6" s="19">
        <v>1.5</v>
      </c>
      <c r="DX6" s="68">
        <v>1.5</v>
      </c>
      <c r="DY6" s="21">
        <f t="shared" si="103"/>
        <v>6.1999999999999993</v>
      </c>
      <c r="DZ6" s="21" t="str">
        <f t="shared" si="57"/>
        <v>6.2</v>
      </c>
      <c r="EA6" s="13" t="str">
        <f t="shared" si="58"/>
        <v>C</v>
      </c>
      <c r="EB6" s="18">
        <f t="shared" si="59"/>
        <v>2</v>
      </c>
      <c r="EC6" s="18" t="str">
        <f t="shared" si="60"/>
        <v>2.0</v>
      </c>
      <c r="ED6" s="19">
        <v>3</v>
      </c>
      <c r="EE6" s="152">
        <v>3</v>
      </c>
      <c r="EF6" s="20">
        <v>5</v>
      </c>
      <c r="EG6" s="20">
        <v>6</v>
      </c>
      <c r="EH6" s="27"/>
      <c r="EI6" s="82"/>
      <c r="EJ6" s="82">
        <f t="shared" si="104"/>
        <v>6</v>
      </c>
      <c r="EK6" s="21">
        <f t="shared" si="61"/>
        <v>5.6</v>
      </c>
      <c r="EL6" s="21" t="str">
        <f t="shared" si="62"/>
        <v>5.6</v>
      </c>
      <c r="EM6" s="13" t="str">
        <f t="shared" si="63"/>
        <v>C</v>
      </c>
      <c r="EN6" s="18">
        <f t="shared" si="64"/>
        <v>2</v>
      </c>
      <c r="EO6" s="15" t="str">
        <f t="shared" si="65"/>
        <v>2.0</v>
      </c>
      <c r="EP6" s="19">
        <v>3</v>
      </c>
      <c r="EQ6" s="68">
        <v>3</v>
      </c>
      <c r="ER6" s="70">
        <v>7.6</v>
      </c>
      <c r="ES6" s="16">
        <v>8</v>
      </c>
      <c r="ET6" s="17"/>
      <c r="EU6" s="82"/>
      <c r="EV6" s="82">
        <f t="shared" si="105"/>
        <v>8</v>
      </c>
      <c r="EW6" s="21">
        <f t="shared" si="106"/>
        <v>7.8</v>
      </c>
      <c r="EX6" s="21" t="str">
        <f t="shared" si="107"/>
        <v>7.8</v>
      </c>
      <c r="EY6" s="13" t="str">
        <f t="shared" si="108"/>
        <v>B</v>
      </c>
      <c r="EZ6" s="18">
        <f t="shared" si="109"/>
        <v>3</v>
      </c>
      <c r="FA6" s="15" t="str">
        <f t="shared" si="110"/>
        <v>3.0</v>
      </c>
      <c r="FB6" s="19">
        <v>3</v>
      </c>
      <c r="FC6" s="68">
        <v>3</v>
      </c>
      <c r="FD6" s="70">
        <v>6.8</v>
      </c>
      <c r="FE6" s="16">
        <v>7</v>
      </c>
      <c r="FF6" s="17"/>
      <c r="FG6" s="82"/>
      <c r="FH6" s="82">
        <f t="shared" si="111"/>
        <v>7</v>
      </c>
      <c r="FI6" s="21">
        <f t="shared" si="112"/>
        <v>6.9</v>
      </c>
      <c r="FJ6" s="21" t="str">
        <f t="shared" si="113"/>
        <v>6.9</v>
      </c>
      <c r="FK6" s="13" t="str">
        <f t="shared" si="114"/>
        <v>C+</v>
      </c>
      <c r="FL6" s="18">
        <f t="shared" si="115"/>
        <v>2.5</v>
      </c>
      <c r="FM6" s="15" t="str">
        <f t="shared" si="116"/>
        <v>2.5</v>
      </c>
      <c r="FN6" s="19">
        <v>2</v>
      </c>
      <c r="FO6" s="68">
        <v>2</v>
      </c>
      <c r="FP6" s="100">
        <v>5.3</v>
      </c>
      <c r="FQ6" s="101">
        <v>0</v>
      </c>
      <c r="FR6" s="102"/>
      <c r="FS6" s="102"/>
      <c r="FT6" s="102">
        <f t="shared" si="117"/>
        <v>0</v>
      </c>
      <c r="FU6" s="21">
        <f t="shared" si="118"/>
        <v>2.1</v>
      </c>
      <c r="FV6" s="21" t="str">
        <f t="shared" si="119"/>
        <v>2.1</v>
      </c>
      <c r="FW6" s="13" t="str">
        <f t="shared" si="120"/>
        <v>F</v>
      </c>
      <c r="FX6" s="18">
        <f t="shared" si="121"/>
        <v>0</v>
      </c>
      <c r="FY6" s="15" t="str">
        <f t="shared" si="122"/>
        <v>0.0</v>
      </c>
      <c r="FZ6" s="19">
        <v>3</v>
      </c>
      <c r="GA6" s="68">
        <v>3</v>
      </c>
      <c r="GB6" s="28">
        <v>7</v>
      </c>
      <c r="GC6" s="26">
        <v>6</v>
      </c>
      <c r="GD6" s="27"/>
      <c r="GE6" s="82"/>
      <c r="GF6" s="82">
        <f t="shared" si="123"/>
        <v>6</v>
      </c>
      <c r="GG6" s="21">
        <f t="shared" si="124"/>
        <v>6.4</v>
      </c>
      <c r="GH6" s="21" t="str">
        <f t="shared" si="144"/>
        <v>6.4</v>
      </c>
      <c r="GI6" s="13" t="str">
        <f t="shared" si="125"/>
        <v>C</v>
      </c>
      <c r="GJ6" s="18">
        <f t="shared" si="126"/>
        <v>2</v>
      </c>
      <c r="GK6" s="15" t="str">
        <f t="shared" si="127"/>
        <v>2.0</v>
      </c>
      <c r="GL6" s="19">
        <v>2</v>
      </c>
      <c r="GM6" s="68">
        <v>2</v>
      </c>
      <c r="GN6" s="28">
        <v>7.3</v>
      </c>
      <c r="GO6" s="26">
        <v>9</v>
      </c>
      <c r="GP6" s="27"/>
      <c r="GQ6" s="27"/>
      <c r="GR6" s="27">
        <f t="shared" si="128"/>
        <v>9</v>
      </c>
      <c r="GS6" s="21">
        <f t="shared" si="129"/>
        <v>8.3000000000000007</v>
      </c>
      <c r="GT6" s="21" t="str">
        <f t="shared" si="130"/>
        <v>8.3</v>
      </c>
      <c r="GU6" s="13" t="str">
        <f t="shared" si="131"/>
        <v>B+</v>
      </c>
      <c r="GV6" s="18">
        <f t="shared" si="132"/>
        <v>3.5</v>
      </c>
      <c r="GW6" s="15" t="str">
        <f t="shared" si="133"/>
        <v>3.5</v>
      </c>
      <c r="GX6" s="19">
        <v>2</v>
      </c>
      <c r="GY6" s="68">
        <v>2</v>
      </c>
      <c r="GZ6" s="69">
        <f t="shared" si="134"/>
        <v>18</v>
      </c>
      <c r="HA6" s="22">
        <f t="shared" si="135"/>
        <v>6.0166666666666666</v>
      </c>
      <c r="HB6" s="24" t="str">
        <f t="shared" si="136"/>
        <v>6.02</v>
      </c>
      <c r="HC6" s="22">
        <f t="shared" si="137"/>
        <v>2.0972222222222223</v>
      </c>
      <c r="HD6" s="24" t="str">
        <f t="shared" si="138"/>
        <v>2.10</v>
      </c>
    </row>
    <row r="7" spans="1:212" s="4" customFormat="1" ht="28.5">
      <c r="A7" s="2">
        <v>6</v>
      </c>
      <c r="B7" s="5" t="s">
        <v>575</v>
      </c>
      <c r="C7" s="6" t="s">
        <v>589</v>
      </c>
      <c r="D7" s="7" t="s">
        <v>590</v>
      </c>
      <c r="E7" s="8" t="s">
        <v>8</v>
      </c>
      <c r="G7" s="10" t="s">
        <v>702</v>
      </c>
      <c r="H7" s="36" t="s">
        <v>89</v>
      </c>
      <c r="I7" s="41" t="s">
        <v>200</v>
      </c>
      <c r="J7" s="25">
        <v>7.6</v>
      </c>
      <c r="K7" s="21" t="str">
        <f t="shared" si="0"/>
        <v>7.6</v>
      </c>
      <c r="L7" s="13" t="str">
        <f t="shared" si="139"/>
        <v>B</v>
      </c>
      <c r="M7" s="14">
        <f t="shared" si="140"/>
        <v>3</v>
      </c>
      <c r="N7" s="15" t="str">
        <f t="shared" si="3"/>
        <v>3.0</v>
      </c>
      <c r="O7" s="19">
        <v>2</v>
      </c>
      <c r="P7" s="12">
        <v>6</v>
      </c>
      <c r="Q7" s="21" t="str">
        <f t="shared" si="4"/>
        <v>6.0</v>
      </c>
      <c r="R7" s="13" t="str">
        <f t="shared" si="141"/>
        <v>C</v>
      </c>
      <c r="S7" s="14">
        <f t="shared" si="142"/>
        <v>2</v>
      </c>
      <c r="T7" s="15" t="str">
        <f t="shared" si="7"/>
        <v>2.0</v>
      </c>
      <c r="U7" s="19">
        <v>3</v>
      </c>
      <c r="V7" s="28">
        <v>7.3</v>
      </c>
      <c r="W7" s="26">
        <v>8</v>
      </c>
      <c r="X7" s="27"/>
      <c r="Y7" s="82"/>
      <c r="Z7" s="82">
        <f t="shared" si="93"/>
        <v>8</v>
      </c>
      <c r="AA7" s="21">
        <f t="shared" si="8"/>
        <v>7.7</v>
      </c>
      <c r="AB7" s="21" t="str">
        <f t="shared" si="9"/>
        <v>7.7</v>
      </c>
      <c r="AC7" s="13" t="str">
        <f t="shared" si="10"/>
        <v>B</v>
      </c>
      <c r="AD7" s="18">
        <f t="shared" si="143"/>
        <v>3</v>
      </c>
      <c r="AE7" s="15" t="str">
        <f t="shared" si="12"/>
        <v>3.0</v>
      </c>
      <c r="AF7" s="19">
        <v>4</v>
      </c>
      <c r="AG7" s="68">
        <v>4</v>
      </c>
      <c r="AH7" s="28">
        <v>8</v>
      </c>
      <c r="AI7" s="26">
        <v>6</v>
      </c>
      <c r="AJ7" s="27"/>
      <c r="AK7" s="82"/>
      <c r="AL7" s="82">
        <f t="shared" si="94"/>
        <v>6</v>
      </c>
      <c r="AM7" s="21">
        <f t="shared" si="13"/>
        <v>6.8</v>
      </c>
      <c r="AN7" s="21" t="str">
        <f t="shared" si="14"/>
        <v>6.8</v>
      </c>
      <c r="AO7" s="13" t="str">
        <f t="shared" si="15"/>
        <v>C+</v>
      </c>
      <c r="AP7" s="18">
        <f t="shared" si="16"/>
        <v>2.5</v>
      </c>
      <c r="AQ7" s="15" t="str">
        <f t="shared" si="17"/>
        <v>2.5</v>
      </c>
      <c r="AR7" s="19">
        <v>2</v>
      </c>
      <c r="AS7" s="68">
        <v>2</v>
      </c>
      <c r="AT7" s="28">
        <v>6.2</v>
      </c>
      <c r="AU7" s="26">
        <v>5</v>
      </c>
      <c r="AV7" s="27"/>
      <c r="AW7" s="82"/>
      <c r="AX7" s="82">
        <f t="shared" si="95"/>
        <v>5</v>
      </c>
      <c r="AY7" s="21">
        <f t="shared" si="18"/>
        <v>5.5</v>
      </c>
      <c r="AZ7" s="21" t="str">
        <f t="shared" si="19"/>
        <v>5.5</v>
      </c>
      <c r="BA7" s="13" t="str">
        <f t="shared" si="20"/>
        <v>C</v>
      </c>
      <c r="BB7" s="18">
        <f t="shared" si="21"/>
        <v>2</v>
      </c>
      <c r="BC7" s="15" t="str">
        <f t="shared" si="22"/>
        <v>2.0</v>
      </c>
      <c r="BD7" s="19">
        <v>3</v>
      </c>
      <c r="BE7" s="68">
        <v>3</v>
      </c>
      <c r="BF7" s="28">
        <v>6.8</v>
      </c>
      <c r="BG7" s="26">
        <v>7</v>
      </c>
      <c r="BH7" s="27"/>
      <c r="BI7" s="82"/>
      <c r="BJ7" s="82">
        <f t="shared" si="96"/>
        <v>7</v>
      </c>
      <c r="BK7" s="21">
        <f t="shared" si="23"/>
        <v>6.9</v>
      </c>
      <c r="BL7" s="21" t="str">
        <f t="shared" si="24"/>
        <v>6.9</v>
      </c>
      <c r="BM7" s="13" t="str">
        <f t="shared" si="25"/>
        <v>C+</v>
      </c>
      <c r="BN7" s="18">
        <f t="shared" si="26"/>
        <v>2.5</v>
      </c>
      <c r="BO7" s="15" t="str">
        <f t="shared" si="27"/>
        <v>2.5</v>
      </c>
      <c r="BP7" s="19">
        <v>2</v>
      </c>
      <c r="BQ7" s="68">
        <v>2</v>
      </c>
      <c r="BR7" s="28">
        <v>5.0999999999999996</v>
      </c>
      <c r="BS7" s="26">
        <v>3</v>
      </c>
      <c r="BT7" s="27">
        <v>5</v>
      </c>
      <c r="BU7" s="27"/>
      <c r="BV7" s="82">
        <f t="shared" si="97"/>
        <v>5</v>
      </c>
      <c r="BW7" s="21">
        <f t="shared" si="28"/>
        <v>5</v>
      </c>
      <c r="BX7" s="21" t="str">
        <f t="shared" si="29"/>
        <v>5.0</v>
      </c>
      <c r="BY7" s="13" t="str">
        <f t="shared" si="30"/>
        <v>D+</v>
      </c>
      <c r="BZ7" s="18">
        <f t="shared" si="31"/>
        <v>1.5</v>
      </c>
      <c r="CA7" s="15" t="str">
        <f t="shared" si="32"/>
        <v>1.5</v>
      </c>
      <c r="CB7" s="19">
        <v>3</v>
      </c>
      <c r="CC7" s="68">
        <v>3</v>
      </c>
      <c r="CD7" s="39">
        <v>8.1999999999999993</v>
      </c>
      <c r="CE7" s="28">
        <v>6</v>
      </c>
      <c r="CF7" s="28"/>
      <c r="CG7" s="20"/>
      <c r="CH7" s="20">
        <f t="shared" si="98"/>
        <v>6</v>
      </c>
      <c r="CI7" s="21">
        <f t="shared" si="33"/>
        <v>6.9</v>
      </c>
      <c r="CJ7" s="21" t="str">
        <f t="shared" si="34"/>
        <v>6.9</v>
      </c>
      <c r="CK7" s="13" t="str">
        <f t="shared" si="35"/>
        <v>C+</v>
      </c>
      <c r="CL7" s="18">
        <f t="shared" si="36"/>
        <v>2.5</v>
      </c>
      <c r="CM7" s="15" t="str">
        <f t="shared" si="37"/>
        <v>2.5</v>
      </c>
      <c r="CN7" s="19">
        <v>3</v>
      </c>
      <c r="CO7" s="68">
        <v>3</v>
      </c>
      <c r="CP7" s="69">
        <f t="shared" si="38"/>
        <v>17</v>
      </c>
      <c r="CQ7" s="22">
        <f t="shared" si="39"/>
        <v>6.4941176470588236</v>
      </c>
      <c r="CR7" s="24" t="str">
        <f t="shared" si="40"/>
        <v>6.49</v>
      </c>
      <c r="CS7" s="22">
        <f t="shared" si="41"/>
        <v>2.3529411764705883</v>
      </c>
      <c r="CT7" s="24" t="str">
        <f t="shared" si="42"/>
        <v>2.35</v>
      </c>
      <c r="CU7" s="77" t="str">
        <f t="shared" si="43"/>
        <v>Lên lớp</v>
      </c>
      <c r="CV7" s="77">
        <f t="shared" si="44"/>
        <v>17</v>
      </c>
      <c r="CW7" s="22">
        <f t="shared" si="99"/>
        <v>6.4941176470588236</v>
      </c>
      <c r="CX7" s="77" t="str">
        <f t="shared" si="45"/>
        <v>6.49</v>
      </c>
      <c r="CY7" s="22">
        <f t="shared" si="100"/>
        <v>2.3529411764705883</v>
      </c>
      <c r="CZ7" s="77" t="str">
        <f t="shared" si="46"/>
        <v>2.35</v>
      </c>
      <c r="DA7" s="28">
        <v>8</v>
      </c>
      <c r="DB7" s="26">
        <v>4</v>
      </c>
      <c r="DC7" s="27">
        <v>7</v>
      </c>
      <c r="DD7" s="27"/>
      <c r="DE7" s="27">
        <f t="shared" si="101"/>
        <v>7</v>
      </c>
      <c r="DF7" s="21">
        <f t="shared" si="47"/>
        <v>7.4</v>
      </c>
      <c r="DG7" s="21" t="str">
        <f t="shared" si="48"/>
        <v>7.4</v>
      </c>
      <c r="DH7" s="13" t="str">
        <f t="shared" si="49"/>
        <v>B</v>
      </c>
      <c r="DI7" s="18">
        <f t="shared" si="50"/>
        <v>3</v>
      </c>
      <c r="DJ7" s="15" t="str">
        <f t="shared" si="51"/>
        <v>3.0</v>
      </c>
      <c r="DK7" s="19">
        <v>1.5</v>
      </c>
      <c r="DL7" s="68">
        <v>1.5</v>
      </c>
      <c r="DM7" s="28">
        <v>7.4</v>
      </c>
      <c r="DN7" s="26">
        <v>5</v>
      </c>
      <c r="DO7" s="27"/>
      <c r="DP7" s="82"/>
      <c r="DQ7" s="82">
        <f t="shared" si="102"/>
        <v>5</v>
      </c>
      <c r="DR7" s="21">
        <f t="shared" si="52"/>
        <v>6</v>
      </c>
      <c r="DS7" s="21" t="str">
        <f t="shared" si="53"/>
        <v>6.0</v>
      </c>
      <c r="DT7" s="13" t="str">
        <f t="shared" si="54"/>
        <v>C</v>
      </c>
      <c r="DU7" s="18">
        <f t="shared" si="55"/>
        <v>2</v>
      </c>
      <c r="DV7" s="15" t="str">
        <f t="shared" si="56"/>
        <v>2.0</v>
      </c>
      <c r="DW7" s="19">
        <v>1.5</v>
      </c>
      <c r="DX7" s="68">
        <v>1.5</v>
      </c>
      <c r="DY7" s="21">
        <f t="shared" si="103"/>
        <v>6.7</v>
      </c>
      <c r="DZ7" s="21" t="str">
        <f t="shared" si="57"/>
        <v>6.7</v>
      </c>
      <c r="EA7" s="13" t="str">
        <f t="shared" si="58"/>
        <v>C+</v>
      </c>
      <c r="EB7" s="18">
        <f t="shared" si="59"/>
        <v>2.5</v>
      </c>
      <c r="EC7" s="18" t="str">
        <f t="shared" si="60"/>
        <v>2.5</v>
      </c>
      <c r="ED7" s="19">
        <v>3</v>
      </c>
      <c r="EE7" s="152">
        <v>3</v>
      </c>
      <c r="EF7" s="20">
        <v>5</v>
      </c>
      <c r="EG7" s="20">
        <v>6</v>
      </c>
      <c r="EH7" s="27"/>
      <c r="EI7" s="82"/>
      <c r="EJ7" s="82">
        <f t="shared" si="104"/>
        <v>6</v>
      </c>
      <c r="EK7" s="21">
        <f t="shared" si="61"/>
        <v>5.6</v>
      </c>
      <c r="EL7" s="21" t="str">
        <f t="shared" si="62"/>
        <v>5.6</v>
      </c>
      <c r="EM7" s="13" t="str">
        <f t="shared" si="63"/>
        <v>C</v>
      </c>
      <c r="EN7" s="18">
        <f t="shared" si="64"/>
        <v>2</v>
      </c>
      <c r="EO7" s="15" t="str">
        <f t="shared" si="65"/>
        <v>2.0</v>
      </c>
      <c r="EP7" s="19">
        <v>3</v>
      </c>
      <c r="EQ7" s="68">
        <v>3</v>
      </c>
      <c r="ER7" s="70">
        <v>8</v>
      </c>
      <c r="ES7" s="16">
        <v>6</v>
      </c>
      <c r="ET7" s="17"/>
      <c r="EU7" s="82"/>
      <c r="EV7" s="82">
        <f t="shared" si="105"/>
        <v>6</v>
      </c>
      <c r="EW7" s="21">
        <f t="shared" si="106"/>
        <v>6.8</v>
      </c>
      <c r="EX7" s="21" t="str">
        <f t="shared" si="107"/>
        <v>6.8</v>
      </c>
      <c r="EY7" s="13" t="str">
        <f t="shared" si="108"/>
        <v>C+</v>
      </c>
      <c r="EZ7" s="18">
        <f t="shared" si="109"/>
        <v>2.5</v>
      </c>
      <c r="FA7" s="15" t="str">
        <f t="shared" si="110"/>
        <v>2.5</v>
      </c>
      <c r="FB7" s="19">
        <v>3</v>
      </c>
      <c r="FC7" s="68">
        <v>3</v>
      </c>
      <c r="FD7" s="70">
        <v>6.4</v>
      </c>
      <c r="FE7" s="16">
        <v>9</v>
      </c>
      <c r="FF7" s="17"/>
      <c r="FG7" s="82"/>
      <c r="FH7" s="82">
        <f t="shared" si="111"/>
        <v>9</v>
      </c>
      <c r="FI7" s="21">
        <f t="shared" si="112"/>
        <v>8</v>
      </c>
      <c r="FJ7" s="21" t="str">
        <f t="shared" si="113"/>
        <v>8.0</v>
      </c>
      <c r="FK7" s="13" t="str">
        <f t="shared" si="114"/>
        <v>B+</v>
      </c>
      <c r="FL7" s="18">
        <f t="shared" si="115"/>
        <v>3.5</v>
      </c>
      <c r="FM7" s="15" t="str">
        <f t="shared" si="116"/>
        <v>3.5</v>
      </c>
      <c r="FN7" s="19">
        <v>2</v>
      </c>
      <c r="FO7" s="68">
        <v>2</v>
      </c>
      <c r="FP7" s="100">
        <v>5</v>
      </c>
      <c r="FQ7" s="101">
        <v>1</v>
      </c>
      <c r="FR7" s="102"/>
      <c r="FS7" s="102"/>
      <c r="FT7" s="102">
        <f t="shared" si="117"/>
        <v>1</v>
      </c>
      <c r="FU7" s="21">
        <f t="shared" si="118"/>
        <v>2.6</v>
      </c>
      <c r="FV7" s="21" t="str">
        <f t="shared" si="119"/>
        <v>2.6</v>
      </c>
      <c r="FW7" s="13" t="str">
        <f t="shared" si="120"/>
        <v>F</v>
      </c>
      <c r="FX7" s="18">
        <f t="shared" si="121"/>
        <v>0</v>
      </c>
      <c r="FY7" s="15" t="str">
        <f t="shared" si="122"/>
        <v>0.0</v>
      </c>
      <c r="FZ7" s="19">
        <v>3</v>
      </c>
      <c r="GA7" s="68">
        <v>3</v>
      </c>
      <c r="GB7" s="28">
        <v>5.8</v>
      </c>
      <c r="GC7" s="26">
        <v>5</v>
      </c>
      <c r="GD7" s="27"/>
      <c r="GE7" s="82"/>
      <c r="GF7" s="82">
        <f t="shared" si="123"/>
        <v>5</v>
      </c>
      <c r="GG7" s="21">
        <f t="shared" si="124"/>
        <v>5.3</v>
      </c>
      <c r="GH7" s="21" t="str">
        <f t="shared" si="144"/>
        <v>5.3</v>
      </c>
      <c r="GI7" s="13" t="str">
        <f t="shared" si="125"/>
        <v>D+</v>
      </c>
      <c r="GJ7" s="18">
        <f t="shared" si="126"/>
        <v>1.5</v>
      </c>
      <c r="GK7" s="15" t="str">
        <f t="shared" si="127"/>
        <v>1.5</v>
      </c>
      <c r="GL7" s="19">
        <v>2</v>
      </c>
      <c r="GM7" s="68">
        <v>2</v>
      </c>
      <c r="GN7" s="28">
        <v>7.3</v>
      </c>
      <c r="GO7" s="26">
        <v>9</v>
      </c>
      <c r="GP7" s="27"/>
      <c r="GQ7" s="27"/>
      <c r="GR7" s="27">
        <f t="shared" si="128"/>
        <v>9</v>
      </c>
      <c r="GS7" s="21">
        <f t="shared" si="129"/>
        <v>8.3000000000000007</v>
      </c>
      <c r="GT7" s="21" t="str">
        <f t="shared" si="130"/>
        <v>8.3</v>
      </c>
      <c r="GU7" s="13" t="str">
        <f t="shared" si="131"/>
        <v>B+</v>
      </c>
      <c r="GV7" s="18">
        <f t="shared" si="132"/>
        <v>3.5</v>
      </c>
      <c r="GW7" s="15" t="str">
        <f t="shared" si="133"/>
        <v>3.5</v>
      </c>
      <c r="GX7" s="19">
        <v>2</v>
      </c>
      <c r="GY7" s="68">
        <v>2</v>
      </c>
      <c r="GZ7" s="69">
        <f t="shared" si="134"/>
        <v>18</v>
      </c>
      <c r="HA7" s="22">
        <f t="shared" si="135"/>
        <v>6.0166666666666657</v>
      </c>
      <c r="HB7" s="24" t="str">
        <f t="shared" si="136"/>
        <v>6.02</v>
      </c>
      <c r="HC7" s="22">
        <f t="shared" si="137"/>
        <v>2.1111111111111112</v>
      </c>
      <c r="HD7" s="24" t="str">
        <f t="shared" si="138"/>
        <v>2.11</v>
      </c>
    </row>
    <row r="8" spans="1:212" s="4" customFormat="1" ht="28.5">
      <c r="A8" s="2">
        <v>7</v>
      </c>
      <c r="B8" s="5" t="s">
        <v>575</v>
      </c>
      <c r="C8" s="6" t="s">
        <v>594</v>
      </c>
      <c r="D8" s="7" t="s">
        <v>96</v>
      </c>
      <c r="E8" s="8" t="s">
        <v>595</v>
      </c>
      <c r="G8" s="10" t="s">
        <v>703</v>
      </c>
      <c r="H8" s="36" t="s">
        <v>89</v>
      </c>
      <c r="I8" s="36" t="s">
        <v>199</v>
      </c>
      <c r="J8" s="181">
        <v>7.2</v>
      </c>
      <c r="K8" s="21" t="str">
        <f t="shared" si="0"/>
        <v>7.2</v>
      </c>
      <c r="L8" s="13" t="str">
        <f t="shared" si="139"/>
        <v>B</v>
      </c>
      <c r="M8" s="14">
        <f t="shared" si="140"/>
        <v>3</v>
      </c>
      <c r="N8" s="15" t="str">
        <f t="shared" si="3"/>
        <v>3.0</v>
      </c>
      <c r="O8" s="19">
        <v>2</v>
      </c>
      <c r="P8" s="12">
        <v>5</v>
      </c>
      <c r="Q8" s="21" t="str">
        <f t="shared" si="4"/>
        <v>5.0</v>
      </c>
      <c r="R8" s="13" t="str">
        <f t="shared" si="141"/>
        <v>D+</v>
      </c>
      <c r="S8" s="14">
        <f t="shared" si="142"/>
        <v>1.5</v>
      </c>
      <c r="T8" s="15" t="str">
        <f t="shared" si="7"/>
        <v>1.5</v>
      </c>
      <c r="U8" s="19">
        <v>3</v>
      </c>
      <c r="V8" s="182"/>
      <c r="W8" s="183"/>
      <c r="X8" s="184"/>
      <c r="Y8" s="184"/>
      <c r="Z8" s="184">
        <f t="shared" si="93"/>
        <v>0</v>
      </c>
      <c r="AA8" s="185">
        <v>7.2</v>
      </c>
      <c r="AB8" s="185" t="str">
        <f t="shared" si="9"/>
        <v>7.2</v>
      </c>
      <c r="AC8" s="186" t="str">
        <f t="shared" si="10"/>
        <v>B</v>
      </c>
      <c r="AD8" s="185">
        <f t="shared" si="143"/>
        <v>3</v>
      </c>
      <c r="AE8" s="187" t="str">
        <f t="shared" si="12"/>
        <v>3.0</v>
      </c>
      <c r="AF8" s="19"/>
      <c r="AG8" s="68"/>
      <c r="AH8" s="182"/>
      <c r="AI8" s="183"/>
      <c r="AJ8" s="184"/>
      <c r="AK8" s="184"/>
      <c r="AL8" s="184">
        <f t="shared" si="94"/>
        <v>0</v>
      </c>
      <c r="AM8" s="185">
        <v>5.6</v>
      </c>
      <c r="AN8" s="185" t="str">
        <f t="shared" si="14"/>
        <v>5.6</v>
      </c>
      <c r="AO8" s="186" t="str">
        <f t="shared" si="15"/>
        <v>C</v>
      </c>
      <c r="AP8" s="185">
        <f t="shared" si="16"/>
        <v>2</v>
      </c>
      <c r="AQ8" s="187" t="str">
        <f t="shared" si="17"/>
        <v>2.0</v>
      </c>
      <c r="AR8" s="19"/>
      <c r="AS8" s="68"/>
      <c r="AT8" s="28">
        <v>7.2</v>
      </c>
      <c r="AU8" s="26">
        <v>6</v>
      </c>
      <c r="AV8" s="27"/>
      <c r="AW8" s="82"/>
      <c r="AX8" s="82">
        <f t="shared" si="95"/>
        <v>6</v>
      </c>
      <c r="AY8" s="21">
        <f t="shared" si="18"/>
        <v>6.5</v>
      </c>
      <c r="AZ8" s="21" t="str">
        <f t="shared" si="19"/>
        <v>6.5</v>
      </c>
      <c r="BA8" s="13" t="str">
        <f t="shared" si="20"/>
        <v>C+</v>
      </c>
      <c r="BB8" s="18">
        <f t="shared" si="21"/>
        <v>2.5</v>
      </c>
      <c r="BC8" s="15" t="str">
        <f t="shared" si="22"/>
        <v>2.5</v>
      </c>
      <c r="BD8" s="19">
        <v>3</v>
      </c>
      <c r="BE8" s="68">
        <v>3</v>
      </c>
      <c r="BF8" s="28">
        <v>5.9</v>
      </c>
      <c r="BG8" s="26">
        <v>7</v>
      </c>
      <c r="BH8" s="27"/>
      <c r="BI8" s="82"/>
      <c r="BJ8" s="82">
        <f t="shared" si="96"/>
        <v>7</v>
      </c>
      <c r="BK8" s="21">
        <f t="shared" si="23"/>
        <v>6.6</v>
      </c>
      <c r="BL8" s="21" t="str">
        <f t="shared" si="24"/>
        <v>6.6</v>
      </c>
      <c r="BM8" s="13" t="str">
        <f t="shared" si="25"/>
        <v>C+</v>
      </c>
      <c r="BN8" s="18">
        <f t="shared" si="26"/>
        <v>2.5</v>
      </c>
      <c r="BO8" s="15" t="str">
        <f t="shared" si="27"/>
        <v>2.5</v>
      </c>
      <c r="BP8" s="19">
        <v>2</v>
      </c>
      <c r="BQ8" s="68">
        <v>2</v>
      </c>
      <c r="BR8" s="28">
        <v>5.3</v>
      </c>
      <c r="BS8" s="26">
        <v>7</v>
      </c>
      <c r="BT8" s="27"/>
      <c r="BU8" s="82"/>
      <c r="BV8" s="82">
        <f t="shared" si="97"/>
        <v>7</v>
      </c>
      <c r="BW8" s="21">
        <f t="shared" si="28"/>
        <v>6.3</v>
      </c>
      <c r="BX8" s="21" t="str">
        <f t="shared" si="29"/>
        <v>6.3</v>
      </c>
      <c r="BY8" s="13" t="str">
        <f t="shared" si="30"/>
        <v>C</v>
      </c>
      <c r="BZ8" s="18">
        <f t="shared" si="31"/>
        <v>2</v>
      </c>
      <c r="CA8" s="15" t="str">
        <f t="shared" si="32"/>
        <v>2.0</v>
      </c>
      <c r="CB8" s="19">
        <v>3</v>
      </c>
      <c r="CC8" s="68">
        <v>3</v>
      </c>
      <c r="CD8" s="39">
        <v>6.8</v>
      </c>
      <c r="CE8" s="28">
        <v>7</v>
      </c>
      <c r="CF8" s="28"/>
      <c r="CG8" s="20"/>
      <c r="CH8" s="20">
        <f t="shared" si="98"/>
        <v>7</v>
      </c>
      <c r="CI8" s="21">
        <f t="shared" si="33"/>
        <v>6.9</v>
      </c>
      <c r="CJ8" s="21" t="str">
        <f t="shared" si="34"/>
        <v>6.9</v>
      </c>
      <c r="CK8" s="13" t="str">
        <f t="shared" si="35"/>
        <v>C+</v>
      </c>
      <c r="CL8" s="18">
        <f t="shared" si="36"/>
        <v>2.5</v>
      </c>
      <c r="CM8" s="15" t="str">
        <f t="shared" si="37"/>
        <v>2.5</v>
      </c>
      <c r="CN8" s="19">
        <v>3</v>
      </c>
      <c r="CO8" s="68">
        <v>3</v>
      </c>
      <c r="CP8" s="69">
        <f t="shared" si="38"/>
        <v>11</v>
      </c>
      <c r="CQ8" s="22">
        <f t="shared" si="39"/>
        <v>6.5727272727272741</v>
      </c>
      <c r="CR8" s="24" t="str">
        <f t="shared" si="40"/>
        <v>6.57</v>
      </c>
      <c r="CS8" s="22">
        <f t="shared" si="41"/>
        <v>2.3636363636363638</v>
      </c>
      <c r="CT8" s="24" t="str">
        <f t="shared" si="42"/>
        <v>2.36</v>
      </c>
      <c r="CU8" s="77" t="str">
        <f t="shared" si="43"/>
        <v>Lên lớp</v>
      </c>
      <c r="CV8" s="77">
        <f t="shared" si="44"/>
        <v>11</v>
      </c>
      <c r="CW8" s="22">
        <f t="shared" si="99"/>
        <v>6.5727272727272741</v>
      </c>
      <c r="CX8" s="77" t="str">
        <f t="shared" si="45"/>
        <v>6.57</v>
      </c>
      <c r="CY8" s="22">
        <f t="shared" si="100"/>
        <v>2.3636363636363638</v>
      </c>
      <c r="CZ8" s="77" t="str">
        <f t="shared" si="46"/>
        <v>2.36</v>
      </c>
      <c r="DA8" s="28">
        <v>6</v>
      </c>
      <c r="DB8" s="26">
        <v>3</v>
      </c>
      <c r="DC8" s="27">
        <v>6</v>
      </c>
      <c r="DD8" s="27"/>
      <c r="DE8" s="27">
        <f t="shared" si="101"/>
        <v>6</v>
      </c>
      <c r="DF8" s="21">
        <f t="shared" si="47"/>
        <v>6</v>
      </c>
      <c r="DG8" s="21" t="str">
        <f t="shared" si="48"/>
        <v>6.0</v>
      </c>
      <c r="DH8" s="13" t="str">
        <f t="shared" si="49"/>
        <v>C</v>
      </c>
      <c r="DI8" s="18">
        <f t="shared" si="50"/>
        <v>2</v>
      </c>
      <c r="DJ8" s="15" t="str">
        <f t="shared" si="51"/>
        <v>2.0</v>
      </c>
      <c r="DK8" s="19">
        <v>1.5</v>
      </c>
      <c r="DL8" s="68">
        <v>1.5</v>
      </c>
      <c r="DM8" s="28">
        <v>6.8</v>
      </c>
      <c r="DN8" s="26">
        <v>7</v>
      </c>
      <c r="DO8" s="27"/>
      <c r="DP8" s="82"/>
      <c r="DQ8" s="82">
        <f t="shared" si="102"/>
        <v>7</v>
      </c>
      <c r="DR8" s="21">
        <f t="shared" si="52"/>
        <v>6.9</v>
      </c>
      <c r="DS8" s="21" t="str">
        <f t="shared" si="53"/>
        <v>6.9</v>
      </c>
      <c r="DT8" s="13" t="str">
        <f t="shared" si="54"/>
        <v>C+</v>
      </c>
      <c r="DU8" s="18">
        <f t="shared" si="55"/>
        <v>2.5</v>
      </c>
      <c r="DV8" s="15" t="str">
        <f t="shared" si="56"/>
        <v>2.5</v>
      </c>
      <c r="DW8" s="19">
        <v>1.5</v>
      </c>
      <c r="DX8" s="68">
        <v>1.5</v>
      </c>
      <c r="DY8" s="21">
        <f t="shared" si="103"/>
        <v>6.45</v>
      </c>
      <c r="DZ8" s="21" t="str">
        <f t="shared" si="57"/>
        <v>6.5</v>
      </c>
      <c r="EA8" s="13" t="str">
        <f t="shared" si="58"/>
        <v>C</v>
      </c>
      <c r="EB8" s="18">
        <f t="shared" si="59"/>
        <v>2</v>
      </c>
      <c r="EC8" s="18" t="str">
        <f t="shared" si="60"/>
        <v>2.0</v>
      </c>
      <c r="ED8" s="19">
        <v>3</v>
      </c>
      <c r="EE8" s="152">
        <v>3</v>
      </c>
      <c r="EF8" s="20">
        <v>5.7</v>
      </c>
      <c r="EG8" s="20">
        <v>6</v>
      </c>
      <c r="EH8" s="27"/>
      <c r="EI8" s="82"/>
      <c r="EJ8" s="82">
        <f t="shared" si="104"/>
        <v>6</v>
      </c>
      <c r="EK8" s="21">
        <f t="shared" si="61"/>
        <v>5.9</v>
      </c>
      <c r="EL8" s="21" t="str">
        <f t="shared" si="62"/>
        <v>5.9</v>
      </c>
      <c r="EM8" s="13" t="str">
        <f t="shared" si="63"/>
        <v>C</v>
      </c>
      <c r="EN8" s="18">
        <f t="shared" si="64"/>
        <v>2</v>
      </c>
      <c r="EO8" s="15" t="str">
        <f t="shared" si="65"/>
        <v>2.0</v>
      </c>
      <c r="EP8" s="19">
        <v>3</v>
      </c>
      <c r="EQ8" s="68">
        <v>3</v>
      </c>
      <c r="ER8" s="70">
        <v>8</v>
      </c>
      <c r="ES8" s="16">
        <v>7</v>
      </c>
      <c r="ET8" s="17"/>
      <c r="EU8" s="82"/>
      <c r="EV8" s="82">
        <f t="shared" si="105"/>
        <v>7</v>
      </c>
      <c r="EW8" s="21">
        <f t="shared" si="106"/>
        <v>7.4</v>
      </c>
      <c r="EX8" s="21" t="str">
        <f t="shared" si="107"/>
        <v>7.4</v>
      </c>
      <c r="EY8" s="13" t="str">
        <f t="shared" si="108"/>
        <v>B</v>
      </c>
      <c r="EZ8" s="18">
        <f t="shared" si="109"/>
        <v>3</v>
      </c>
      <c r="FA8" s="15" t="str">
        <f t="shared" si="110"/>
        <v>3.0</v>
      </c>
      <c r="FB8" s="19">
        <v>3</v>
      </c>
      <c r="FC8" s="68">
        <v>3</v>
      </c>
      <c r="FD8" s="70">
        <v>8.1999999999999993</v>
      </c>
      <c r="FE8" s="16">
        <v>9</v>
      </c>
      <c r="FF8" s="17"/>
      <c r="FG8" s="82"/>
      <c r="FH8" s="82">
        <f t="shared" si="111"/>
        <v>9</v>
      </c>
      <c r="FI8" s="21">
        <f t="shared" si="112"/>
        <v>8.6999999999999993</v>
      </c>
      <c r="FJ8" s="21" t="str">
        <f t="shared" si="113"/>
        <v>8.7</v>
      </c>
      <c r="FK8" s="13" t="str">
        <f t="shared" si="114"/>
        <v>A</v>
      </c>
      <c r="FL8" s="18">
        <f t="shared" si="115"/>
        <v>4</v>
      </c>
      <c r="FM8" s="15" t="str">
        <f t="shared" si="116"/>
        <v>4.0</v>
      </c>
      <c r="FN8" s="19">
        <v>2</v>
      </c>
      <c r="FO8" s="68">
        <v>2</v>
      </c>
      <c r="FP8" s="70">
        <v>7.6</v>
      </c>
      <c r="FQ8" s="16">
        <v>8</v>
      </c>
      <c r="FR8" s="17"/>
      <c r="FS8" s="82"/>
      <c r="FT8" s="82">
        <f t="shared" si="117"/>
        <v>8</v>
      </c>
      <c r="FU8" s="21">
        <f t="shared" si="118"/>
        <v>7.8</v>
      </c>
      <c r="FV8" s="21" t="str">
        <f t="shared" si="119"/>
        <v>7.8</v>
      </c>
      <c r="FW8" s="13" t="str">
        <f t="shared" si="120"/>
        <v>B</v>
      </c>
      <c r="FX8" s="18">
        <f t="shared" si="121"/>
        <v>3</v>
      </c>
      <c r="FY8" s="15" t="str">
        <f t="shared" si="122"/>
        <v>3.0</v>
      </c>
      <c r="FZ8" s="19">
        <v>3</v>
      </c>
      <c r="GA8" s="68">
        <v>3</v>
      </c>
      <c r="GB8" s="28">
        <v>8</v>
      </c>
      <c r="GC8" s="26">
        <v>8</v>
      </c>
      <c r="GD8" s="27"/>
      <c r="GE8" s="82"/>
      <c r="GF8" s="82">
        <f t="shared" si="123"/>
        <v>8</v>
      </c>
      <c r="GG8" s="21">
        <f t="shared" si="124"/>
        <v>8</v>
      </c>
      <c r="GH8" s="21" t="str">
        <f t="shared" si="144"/>
        <v>8.0</v>
      </c>
      <c r="GI8" s="13" t="str">
        <f t="shared" si="125"/>
        <v>B+</v>
      </c>
      <c r="GJ8" s="18">
        <f t="shared" si="126"/>
        <v>3.5</v>
      </c>
      <c r="GK8" s="15" t="str">
        <f t="shared" si="127"/>
        <v>3.5</v>
      </c>
      <c r="GL8" s="19">
        <v>2</v>
      </c>
      <c r="GM8" s="68">
        <v>2</v>
      </c>
      <c r="GN8" s="28">
        <v>7.7</v>
      </c>
      <c r="GO8" s="26">
        <v>9</v>
      </c>
      <c r="GP8" s="27"/>
      <c r="GQ8" s="27"/>
      <c r="GR8" s="27">
        <f t="shared" si="128"/>
        <v>9</v>
      </c>
      <c r="GS8" s="21">
        <f t="shared" si="129"/>
        <v>8.5</v>
      </c>
      <c r="GT8" s="21" t="str">
        <f t="shared" si="130"/>
        <v>8.5</v>
      </c>
      <c r="GU8" s="13" t="str">
        <f t="shared" si="131"/>
        <v>A</v>
      </c>
      <c r="GV8" s="18">
        <f t="shared" si="132"/>
        <v>4</v>
      </c>
      <c r="GW8" s="15" t="str">
        <f t="shared" si="133"/>
        <v>4.0</v>
      </c>
      <c r="GX8" s="19">
        <v>2</v>
      </c>
      <c r="GY8" s="68">
        <v>2</v>
      </c>
      <c r="GZ8" s="69">
        <f t="shared" si="134"/>
        <v>18</v>
      </c>
      <c r="HA8" s="22">
        <f t="shared" si="135"/>
        <v>7.3916666666666675</v>
      </c>
      <c r="HB8" s="24" t="str">
        <f t="shared" si="136"/>
        <v>7.39</v>
      </c>
      <c r="HC8" s="22">
        <f t="shared" si="137"/>
        <v>2.9861111111111112</v>
      </c>
      <c r="HD8" s="24" t="str">
        <f t="shared" si="138"/>
        <v>2.99</v>
      </c>
    </row>
    <row r="9" spans="1:212" s="4" customFormat="1" ht="28.5">
      <c r="A9" s="2">
        <v>8</v>
      </c>
      <c r="B9" s="5" t="s">
        <v>575</v>
      </c>
      <c r="C9" s="6" t="s">
        <v>596</v>
      </c>
      <c r="D9" s="7" t="s">
        <v>58</v>
      </c>
      <c r="E9" s="8" t="s">
        <v>48</v>
      </c>
      <c r="G9" s="10" t="s">
        <v>704</v>
      </c>
      <c r="H9" s="36" t="s">
        <v>89</v>
      </c>
      <c r="I9" s="36" t="s">
        <v>198</v>
      </c>
      <c r="J9" s="25">
        <v>6.7</v>
      </c>
      <c r="K9" s="21" t="str">
        <f t="shared" si="0"/>
        <v>6.7</v>
      </c>
      <c r="L9" s="13" t="str">
        <f t="shared" si="139"/>
        <v>C+</v>
      </c>
      <c r="M9" s="14">
        <f t="shared" si="140"/>
        <v>2.5</v>
      </c>
      <c r="N9" s="15" t="str">
        <f t="shared" si="3"/>
        <v>2.5</v>
      </c>
      <c r="O9" s="19">
        <v>2</v>
      </c>
      <c r="P9" s="12"/>
      <c r="Q9" s="21" t="str">
        <f t="shared" si="4"/>
        <v>0.0</v>
      </c>
      <c r="R9" s="13" t="str">
        <f t="shared" si="141"/>
        <v>F</v>
      </c>
      <c r="S9" s="14">
        <f t="shared" si="142"/>
        <v>0</v>
      </c>
      <c r="T9" s="15" t="str">
        <f t="shared" si="7"/>
        <v>0.0</v>
      </c>
      <c r="U9" s="19">
        <v>3</v>
      </c>
      <c r="V9" s="28">
        <v>7.2</v>
      </c>
      <c r="W9" s="26">
        <v>5</v>
      </c>
      <c r="X9" s="27"/>
      <c r="Y9" s="82"/>
      <c r="Z9" s="82">
        <f t="shared" si="93"/>
        <v>5</v>
      </c>
      <c r="AA9" s="21">
        <f t="shared" si="8"/>
        <v>5.9</v>
      </c>
      <c r="AB9" s="21" t="str">
        <f t="shared" si="9"/>
        <v>5.9</v>
      </c>
      <c r="AC9" s="13" t="str">
        <f t="shared" si="10"/>
        <v>C</v>
      </c>
      <c r="AD9" s="18">
        <f t="shared" si="143"/>
        <v>2</v>
      </c>
      <c r="AE9" s="15" t="str">
        <f t="shared" si="12"/>
        <v>2.0</v>
      </c>
      <c r="AF9" s="19">
        <v>4</v>
      </c>
      <c r="AG9" s="68">
        <v>4</v>
      </c>
      <c r="AH9" s="28">
        <v>7</v>
      </c>
      <c r="AI9" s="26">
        <v>7</v>
      </c>
      <c r="AJ9" s="27"/>
      <c r="AK9" s="82"/>
      <c r="AL9" s="82">
        <f t="shared" si="94"/>
        <v>7</v>
      </c>
      <c r="AM9" s="21">
        <f t="shared" si="13"/>
        <v>7</v>
      </c>
      <c r="AN9" s="21" t="str">
        <f t="shared" si="14"/>
        <v>7.0</v>
      </c>
      <c r="AO9" s="13" t="str">
        <f t="shared" si="15"/>
        <v>B</v>
      </c>
      <c r="AP9" s="18">
        <f t="shared" si="16"/>
        <v>3</v>
      </c>
      <c r="AQ9" s="15" t="str">
        <f t="shared" si="17"/>
        <v>3.0</v>
      </c>
      <c r="AR9" s="19">
        <v>2</v>
      </c>
      <c r="AS9" s="68">
        <v>2</v>
      </c>
      <c r="AT9" s="146">
        <v>6.2</v>
      </c>
      <c r="AU9" s="147">
        <v>6</v>
      </c>
      <c r="AV9" s="148"/>
      <c r="AW9" s="148"/>
      <c r="AX9" s="82">
        <f t="shared" si="95"/>
        <v>6</v>
      </c>
      <c r="AY9" s="21">
        <f t="shared" si="18"/>
        <v>6.1</v>
      </c>
      <c r="AZ9" s="21" t="str">
        <f t="shared" si="19"/>
        <v>6.1</v>
      </c>
      <c r="BA9" s="13" t="str">
        <f t="shared" si="20"/>
        <v>C</v>
      </c>
      <c r="BB9" s="18">
        <f t="shared" si="21"/>
        <v>2</v>
      </c>
      <c r="BC9" s="15" t="str">
        <f t="shared" si="22"/>
        <v>2.0</v>
      </c>
      <c r="BD9" s="19">
        <v>3</v>
      </c>
      <c r="BE9" s="68">
        <v>3</v>
      </c>
      <c r="BF9" s="28">
        <v>5.3</v>
      </c>
      <c r="BG9" s="26">
        <v>6</v>
      </c>
      <c r="BH9" s="27"/>
      <c r="BI9" s="82"/>
      <c r="BJ9" s="82">
        <f t="shared" si="96"/>
        <v>6</v>
      </c>
      <c r="BK9" s="21">
        <f t="shared" si="23"/>
        <v>5.7</v>
      </c>
      <c r="BL9" s="21" t="str">
        <f t="shared" si="24"/>
        <v>5.7</v>
      </c>
      <c r="BM9" s="13" t="str">
        <f t="shared" si="25"/>
        <v>C</v>
      </c>
      <c r="BN9" s="18">
        <f t="shared" si="26"/>
        <v>2</v>
      </c>
      <c r="BO9" s="15" t="str">
        <f t="shared" si="27"/>
        <v>2.0</v>
      </c>
      <c r="BP9" s="19">
        <v>2</v>
      </c>
      <c r="BQ9" s="68">
        <v>2</v>
      </c>
      <c r="BR9" s="28">
        <v>6</v>
      </c>
      <c r="BS9" s="26">
        <v>1</v>
      </c>
      <c r="BT9" s="27">
        <v>1</v>
      </c>
      <c r="BU9" s="27">
        <v>5</v>
      </c>
      <c r="BV9" s="82">
        <f t="shared" si="97"/>
        <v>5</v>
      </c>
      <c r="BW9" s="21">
        <f t="shared" si="28"/>
        <v>5.4</v>
      </c>
      <c r="BX9" s="21" t="str">
        <f t="shared" si="29"/>
        <v>5.4</v>
      </c>
      <c r="BY9" s="13" t="str">
        <f t="shared" si="30"/>
        <v>D+</v>
      </c>
      <c r="BZ9" s="18">
        <f t="shared" si="31"/>
        <v>1.5</v>
      </c>
      <c r="CA9" s="15" t="str">
        <f t="shared" si="32"/>
        <v>1.5</v>
      </c>
      <c r="CB9" s="19">
        <v>3</v>
      </c>
      <c r="CC9" s="68">
        <v>3</v>
      </c>
      <c r="CD9" s="39">
        <v>7.2</v>
      </c>
      <c r="CE9" s="28">
        <v>5</v>
      </c>
      <c r="CF9" s="28"/>
      <c r="CG9" s="20"/>
      <c r="CH9" s="20">
        <f t="shared" si="98"/>
        <v>5</v>
      </c>
      <c r="CI9" s="21">
        <f t="shared" si="33"/>
        <v>5.9</v>
      </c>
      <c r="CJ9" s="21" t="str">
        <f t="shared" si="34"/>
        <v>5.9</v>
      </c>
      <c r="CK9" s="13" t="str">
        <f t="shared" si="35"/>
        <v>C</v>
      </c>
      <c r="CL9" s="18">
        <f t="shared" si="36"/>
        <v>2</v>
      </c>
      <c r="CM9" s="15" t="str">
        <f t="shared" si="37"/>
        <v>2.0</v>
      </c>
      <c r="CN9" s="19">
        <v>3</v>
      </c>
      <c r="CO9" s="68">
        <v>3</v>
      </c>
      <c r="CP9" s="69">
        <f t="shared" si="38"/>
        <v>17</v>
      </c>
      <c r="CQ9" s="22">
        <f t="shared" si="39"/>
        <v>5.9529411764705884</v>
      </c>
      <c r="CR9" s="24" t="str">
        <f t="shared" si="40"/>
        <v>5.95</v>
      </c>
      <c r="CS9" s="22">
        <f t="shared" si="41"/>
        <v>2.0294117647058822</v>
      </c>
      <c r="CT9" s="24" t="str">
        <f t="shared" si="42"/>
        <v>2.03</v>
      </c>
      <c r="CU9" s="77" t="str">
        <f t="shared" si="43"/>
        <v>Lên lớp</v>
      </c>
      <c r="CV9" s="77">
        <f t="shared" si="44"/>
        <v>17</v>
      </c>
      <c r="CW9" s="22">
        <f t="shared" si="99"/>
        <v>5.9529411764705884</v>
      </c>
      <c r="CX9" s="77" t="str">
        <f t="shared" si="45"/>
        <v>5.95</v>
      </c>
      <c r="CY9" s="22">
        <f t="shared" si="100"/>
        <v>2.0294117647058822</v>
      </c>
      <c r="CZ9" s="77" t="str">
        <f t="shared" si="46"/>
        <v>2.03</v>
      </c>
      <c r="DA9" s="95">
        <v>5.6</v>
      </c>
      <c r="DB9" s="96">
        <v>3</v>
      </c>
      <c r="DC9" s="97">
        <v>4</v>
      </c>
      <c r="DD9" s="97">
        <v>3</v>
      </c>
      <c r="DE9" s="97">
        <f t="shared" si="101"/>
        <v>4</v>
      </c>
      <c r="DF9" s="21">
        <f t="shared" si="47"/>
        <v>4.5999999999999996</v>
      </c>
      <c r="DG9" s="21" t="str">
        <f t="shared" si="48"/>
        <v>4.6</v>
      </c>
      <c r="DH9" s="13" t="str">
        <f t="shared" si="49"/>
        <v>D</v>
      </c>
      <c r="DI9" s="18">
        <f t="shared" si="50"/>
        <v>1</v>
      </c>
      <c r="DJ9" s="15" t="str">
        <f t="shared" si="51"/>
        <v>1.0</v>
      </c>
      <c r="DK9" s="19">
        <v>1.5</v>
      </c>
      <c r="DL9" s="68">
        <v>1.5</v>
      </c>
      <c r="DM9" s="28">
        <v>6</v>
      </c>
      <c r="DN9" s="26">
        <v>9</v>
      </c>
      <c r="DO9" s="27"/>
      <c r="DP9" s="82"/>
      <c r="DQ9" s="82">
        <f t="shared" si="102"/>
        <v>9</v>
      </c>
      <c r="DR9" s="21">
        <f t="shared" si="52"/>
        <v>7.8</v>
      </c>
      <c r="DS9" s="21" t="str">
        <f t="shared" si="53"/>
        <v>7.8</v>
      </c>
      <c r="DT9" s="13" t="str">
        <f t="shared" si="54"/>
        <v>B</v>
      </c>
      <c r="DU9" s="18">
        <f t="shared" si="55"/>
        <v>3</v>
      </c>
      <c r="DV9" s="15" t="str">
        <f t="shared" si="56"/>
        <v>3.0</v>
      </c>
      <c r="DW9" s="19">
        <v>1.5</v>
      </c>
      <c r="DX9" s="68">
        <v>1.5</v>
      </c>
      <c r="DY9" s="21">
        <f t="shared" si="103"/>
        <v>6.1999999999999993</v>
      </c>
      <c r="DZ9" s="21" t="str">
        <f t="shared" si="57"/>
        <v>6.2</v>
      </c>
      <c r="EA9" s="13" t="str">
        <f t="shared" si="58"/>
        <v>C</v>
      </c>
      <c r="EB9" s="18">
        <f t="shared" si="59"/>
        <v>2</v>
      </c>
      <c r="EC9" s="18" t="str">
        <f t="shared" si="60"/>
        <v>2.0</v>
      </c>
      <c r="ED9" s="19">
        <v>3</v>
      </c>
      <c r="EE9" s="152">
        <v>3</v>
      </c>
      <c r="EF9" s="20">
        <v>5</v>
      </c>
      <c r="EG9" s="20">
        <v>6</v>
      </c>
      <c r="EH9" s="27"/>
      <c r="EI9" s="82"/>
      <c r="EJ9" s="82">
        <f t="shared" si="104"/>
        <v>6</v>
      </c>
      <c r="EK9" s="21">
        <f t="shared" si="61"/>
        <v>5.6</v>
      </c>
      <c r="EL9" s="21" t="str">
        <f t="shared" si="62"/>
        <v>5.6</v>
      </c>
      <c r="EM9" s="13" t="str">
        <f t="shared" si="63"/>
        <v>C</v>
      </c>
      <c r="EN9" s="18">
        <f t="shared" si="64"/>
        <v>2</v>
      </c>
      <c r="EO9" s="15" t="str">
        <f t="shared" si="65"/>
        <v>2.0</v>
      </c>
      <c r="EP9" s="19">
        <v>3</v>
      </c>
      <c r="EQ9" s="68">
        <v>3</v>
      </c>
      <c r="ER9" s="28">
        <v>5.0999999999999996</v>
      </c>
      <c r="ES9" s="26">
        <v>2</v>
      </c>
      <c r="ET9" s="27"/>
      <c r="EU9" s="27">
        <v>6</v>
      </c>
      <c r="EV9" s="27">
        <f t="shared" si="105"/>
        <v>6</v>
      </c>
      <c r="EW9" s="21">
        <f t="shared" si="106"/>
        <v>5.6</v>
      </c>
      <c r="EX9" s="21" t="str">
        <f t="shared" si="107"/>
        <v>5.6</v>
      </c>
      <c r="EY9" s="13" t="str">
        <f t="shared" si="108"/>
        <v>C</v>
      </c>
      <c r="EZ9" s="18">
        <f t="shared" si="109"/>
        <v>2</v>
      </c>
      <c r="FA9" s="15" t="str">
        <f t="shared" si="110"/>
        <v>2.0</v>
      </c>
      <c r="FB9" s="19">
        <v>3</v>
      </c>
      <c r="FC9" s="68">
        <v>3</v>
      </c>
      <c r="FD9" s="70">
        <v>6.2</v>
      </c>
      <c r="FE9" s="16">
        <v>6</v>
      </c>
      <c r="FF9" s="17"/>
      <c r="FG9" s="82"/>
      <c r="FH9" s="82">
        <f t="shared" si="111"/>
        <v>6</v>
      </c>
      <c r="FI9" s="21">
        <f t="shared" si="112"/>
        <v>6.1</v>
      </c>
      <c r="FJ9" s="21" t="str">
        <f t="shared" si="113"/>
        <v>6.1</v>
      </c>
      <c r="FK9" s="13" t="str">
        <f t="shared" si="114"/>
        <v>C</v>
      </c>
      <c r="FL9" s="18">
        <f t="shared" si="115"/>
        <v>2</v>
      </c>
      <c r="FM9" s="15" t="str">
        <f t="shared" si="116"/>
        <v>2.0</v>
      </c>
      <c r="FN9" s="19">
        <v>2</v>
      </c>
      <c r="FO9" s="68">
        <v>2</v>
      </c>
      <c r="FP9" s="100">
        <v>5</v>
      </c>
      <c r="FQ9" s="101">
        <v>1</v>
      </c>
      <c r="FR9" s="102"/>
      <c r="FS9" s="102"/>
      <c r="FT9" s="102">
        <f t="shared" si="117"/>
        <v>1</v>
      </c>
      <c r="FU9" s="21">
        <f t="shared" si="118"/>
        <v>2.6</v>
      </c>
      <c r="FV9" s="21" t="str">
        <f t="shared" si="119"/>
        <v>2.6</v>
      </c>
      <c r="FW9" s="13" t="str">
        <f t="shared" si="120"/>
        <v>F</v>
      </c>
      <c r="FX9" s="18">
        <f t="shared" si="121"/>
        <v>0</v>
      </c>
      <c r="FY9" s="15" t="str">
        <f t="shared" si="122"/>
        <v>0.0</v>
      </c>
      <c r="FZ9" s="19">
        <v>3</v>
      </c>
      <c r="GA9" s="68">
        <v>3</v>
      </c>
      <c r="GB9" s="28">
        <v>5.8</v>
      </c>
      <c r="GC9" s="26">
        <v>0</v>
      </c>
      <c r="GD9" s="27">
        <v>5</v>
      </c>
      <c r="GE9" s="82"/>
      <c r="GF9" s="82">
        <f t="shared" si="123"/>
        <v>5</v>
      </c>
      <c r="GG9" s="21">
        <f t="shared" si="124"/>
        <v>5.3</v>
      </c>
      <c r="GH9" s="21" t="str">
        <f t="shared" si="144"/>
        <v>5.3</v>
      </c>
      <c r="GI9" s="13" t="str">
        <f t="shared" si="125"/>
        <v>D+</v>
      </c>
      <c r="GJ9" s="18">
        <f t="shared" si="126"/>
        <v>1.5</v>
      </c>
      <c r="GK9" s="15" t="str">
        <f t="shared" si="127"/>
        <v>1.5</v>
      </c>
      <c r="GL9" s="19">
        <v>2</v>
      </c>
      <c r="GM9" s="68">
        <v>2</v>
      </c>
      <c r="GN9" s="28">
        <v>7</v>
      </c>
      <c r="GO9" s="26">
        <v>7</v>
      </c>
      <c r="GP9" s="27"/>
      <c r="GQ9" s="27"/>
      <c r="GR9" s="27">
        <f t="shared" si="128"/>
        <v>7</v>
      </c>
      <c r="GS9" s="21">
        <f t="shared" si="129"/>
        <v>7</v>
      </c>
      <c r="GT9" s="21" t="str">
        <f t="shared" si="130"/>
        <v>7.0</v>
      </c>
      <c r="GU9" s="13" t="str">
        <f t="shared" si="131"/>
        <v>B</v>
      </c>
      <c r="GV9" s="18">
        <f t="shared" si="132"/>
        <v>3</v>
      </c>
      <c r="GW9" s="15" t="str">
        <f t="shared" si="133"/>
        <v>3.0</v>
      </c>
      <c r="GX9" s="19">
        <v>2</v>
      </c>
      <c r="GY9" s="68">
        <v>2</v>
      </c>
      <c r="GZ9" s="69">
        <f t="shared" si="134"/>
        <v>18</v>
      </c>
      <c r="HA9" s="22">
        <f t="shared" si="135"/>
        <v>5.3777777777777773</v>
      </c>
      <c r="HB9" s="24" t="str">
        <f t="shared" si="136"/>
        <v>5.38</v>
      </c>
      <c r="HC9" s="22">
        <f t="shared" si="137"/>
        <v>1.7222222222222223</v>
      </c>
      <c r="HD9" s="24" t="str">
        <f t="shared" si="138"/>
        <v>1.72</v>
      </c>
    </row>
    <row r="10" spans="1:212" s="4" customFormat="1" ht="28.5">
      <c r="A10" s="2">
        <v>9</v>
      </c>
      <c r="B10" s="5" t="s">
        <v>575</v>
      </c>
      <c r="C10" s="6" t="s">
        <v>598</v>
      </c>
      <c r="D10" s="7" t="s">
        <v>60</v>
      </c>
      <c r="E10" s="8" t="s">
        <v>86</v>
      </c>
      <c r="G10" s="10" t="s">
        <v>705</v>
      </c>
      <c r="H10" s="36" t="s">
        <v>89</v>
      </c>
      <c r="I10" s="36" t="s">
        <v>316</v>
      </c>
      <c r="J10" s="25">
        <v>6.7</v>
      </c>
      <c r="K10" s="21" t="str">
        <f t="shared" si="0"/>
        <v>6.7</v>
      </c>
      <c r="L10" s="13" t="str">
        <f t="shared" si="139"/>
        <v>C+</v>
      </c>
      <c r="M10" s="14">
        <f t="shared" si="140"/>
        <v>2.5</v>
      </c>
      <c r="N10" s="15" t="str">
        <f t="shared" si="3"/>
        <v>2.5</v>
      </c>
      <c r="O10" s="19">
        <v>2</v>
      </c>
      <c r="P10" s="12">
        <v>5</v>
      </c>
      <c r="Q10" s="21" t="str">
        <f t="shared" si="4"/>
        <v>5.0</v>
      </c>
      <c r="R10" s="13" t="str">
        <f t="shared" si="141"/>
        <v>D+</v>
      </c>
      <c r="S10" s="14">
        <f t="shared" si="142"/>
        <v>1.5</v>
      </c>
      <c r="T10" s="15" t="str">
        <f t="shared" si="7"/>
        <v>1.5</v>
      </c>
      <c r="U10" s="19">
        <v>3</v>
      </c>
      <c r="V10" s="95">
        <v>5.8</v>
      </c>
      <c r="W10" s="96"/>
      <c r="X10" s="97"/>
      <c r="Y10" s="97">
        <v>6</v>
      </c>
      <c r="Z10" s="82">
        <f t="shared" si="93"/>
        <v>6</v>
      </c>
      <c r="AA10" s="21">
        <f t="shared" si="8"/>
        <v>5.9</v>
      </c>
      <c r="AB10" s="21" t="str">
        <f t="shared" si="9"/>
        <v>5.9</v>
      </c>
      <c r="AC10" s="13" t="str">
        <f t="shared" si="10"/>
        <v>C</v>
      </c>
      <c r="AD10" s="18">
        <f t="shared" si="143"/>
        <v>2</v>
      </c>
      <c r="AE10" s="15" t="str">
        <f t="shared" si="12"/>
        <v>2.0</v>
      </c>
      <c r="AF10" s="19">
        <v>4</v>
      </c>
      <c r="AG10" s="68">
        <v>4</v>
      </c>
      <c r="AH10" s="28">
        <v>7.7</v>
      </c>
      <c r="AI10" s="26">
        <v>5</v>
      </c>
      <c r="AJ10" s="27"/>
      <c r="AK10" s="82"/>
      <c r="AL10" s="82">
        <f t="shared" si="94"/>
        <v>5</v>
      </c>
      <c r="AM10" s="21">
        <f t="shared" si="13"/>
        <v>6.1</v>
      </c>
      <c r="AN10" s="21" t="str">
        <f t="shared" si="14"/>
        <v>6.1</v>
      </c>
      <c r="AO10" s="13" t="str">
        <f t="shared" si="15"/>
        <v>C</v>
      </c>
      <c r="AP10" s="18">
        <f t="shared" si="16"/>
        <v>2</v>
      </c>
      <c r="AQ10" s="15" t="str">
        <f t="shared" si="17"/>
        <v>2.0</v>
      </c>
      <c r="AR10" s="19">
        <v>2</v>
      </c>
      <c r="AS10" s="68">
        <v>2</v>
      </c>
      <c r="AT10" s="28">
        <v>5</v>
      </c>
      <c r="AU10" s="26">
        <v>5</v>
      </c>
      <c r="AV10" s="27"/>
      <c r="AW10" s="82"/>
      <c r="AX10" s="82">
        <f t="shared" si="95"/>
        <v>5</v>
      </c>
      <c r="AY10" s="21">
        <f t="shared" si="18"/>
        <v>5</v>
      </c>
      <c r="AZ10" s="21" t="str">
        <f t="shared" si="19"/>
        <v>5.0</v>
      </c>
      <c r="BA10" s="13" t="str">
        <f t="shared" si="20"/>
        <v>D+</v>
      </c>
      <c r="BB10" s="18">
        <f t="shared" si="21"/>
        <v>1.5</v>
      </c>
      <c r="BC10" s="15" t="str">
        <f t="shared" si="22"/>
        <v>1.5</v>
      </c>
      <c r="BD10" s="19">
        <v>3</v>
      </c>
      <c r="BE10" s="68">
        <v>3</v>
      </c>
      <c r="BF10" s="95">
        <v>5.8</v>
      </c>
      <c r="BG10" s="96">
        <v>4</v>
      </c>
      <c r="BH10" s="97">
        <v>3</v>
      </c>
      <c r="BI10" s="97"/>
      <c r="BJ10" s="82">
        <f t="shared" si="96"/>
        <v>4</v>
      </c>
      <c r="BK10" s="106">
        <f t="shared" si="23"/>
        <v>4.7</v>
      </c>
      <c r="BL10" s="106" t="str">
        <f t="shared" si="24"/>
        <v>4.7</v>
      </c>
      <c r="BM10" s="107" t="str">
        <f t="shared" si="25"/>
        <v>D</v>
      </c>
      <c r="BN10" s="18">
        <f t="shared" si="26"/>
        <v>1</v>
      </c>
      <c r="BO10" s="15" t="str">
        <f t="shared" si="27"/>
        <v>1.0</v>
      </c>
      <c r="BP10" s="19">
        <v>2</v>
      </c>
      <c r="BQ10" s="68"/>
      <c r="BR10" s="28">
        <v>5.6</v>
      </c>
      <c r="BS10" s="26">
        <v>7</v>
      </c>
      <c r="BT10" s="27"/>
      <c r="BU10" s="82"/>
      <c r="BV10" s="82">
        <f t="shared" si="97"/>
        <v>7</v>
      </c>
      <c r="BW10" s="21">
        <f t="shared" si="28"/>
        <v>6.4</v>
      </c>
      <c r="BX10" s="21" t="str">
        <f t="shared" si="29"/>
        <v>6.4</v>
      </c>
      <c r="BY10" s="13" t="str">
        <f t="shared" si="30"/>
        <v>C</v>
      </c>
      <c r="BZ10" s="18">
        <f t="shared" si="31"/>
        <v>2</v>
      </c>
      <c r="CA10" s="15" t="str">
        <f t="shared" si="32"/>
        <v>2.0</v>
      </c>
      <c r="CB10" s="19">
        <v>3</v>
      </c>
      <c r="CC10" s="68">
        <v>3</v>
      </c>
      <c r="CD10" s="39">
        <v>7.5</v>
      </c>
      <c r="CE10" s="28">
        <v>7</v>
      </c>
      <c r="CF10" s="28"/>
      <c r="CG10" s="20"/>
      <c r="CH10" s="20">
        <f t="shared" si="98"/>
        <v>7</v>
      </c>
      <c r="CI10" s="21">
        <f t="shared" si="33"/>
        <v>7.2</v>
      </c>
      <c r="CJ10" s="21" t="str">
        <f t="shared" si="34"/>
        <v>7.2</v>
      </c>
      <c r="CK10" s="13" t="str">
        <f t="shared" si="35"/>
        <v>B</v>
      </c>
      <c r="CL10" s="18">
        <f t="shared" si="36"/>
        <v>3</v>
      </c>
      <c r="CM10" s="15" t="str">
        <f t="shared" si="37"/>
        <v>3.0</v>
      </c>
      <c r="CN10" s="19">
        <v>3</v>
      </c>
      <c r="CO10" s="68">
        <v>3</v>
      </c>
      <c r="CP10" s="69">
        <f t="shared" si="38"/>
        <v>17</v>
      </c>
      <c r="CQ10" s="22">
        <f t="shared" si="39"/>
        <v>5.9411764705882355</v>
      </c>
      <c r="CR10" s="24" t="str">
        <f t="shared" si="40"/>
        <v>5.94</v>
      </c>
      <c r="CS10" s="22">
        <f t="shared" si="41"/>
        <v>1.9705882352941178</v>
      </c>
      <c r="CT10" s="24" t="str">
        <f t="shared" si="42"/>
        <v>1.97</v>
      </c>
      <c r="CU10" s="77" t="str">
        <f t="shared" si="43"/>
        <v>Lên lớp</v>
      </c>
      <c r="CV10" s="77">
        <f t="shared" si="44"/>
        <v>15</v>
      </c>
      <c r="CW10" s="22">
        <f t="shared" si="99"/>
        <v>6.1066666666666665</v>
      </c>
      <c r="CX10" s="77" t="str">
        <f t="shared" si="45"/>
        <v>6.11</v>
      </c>
      <c r="CY10" s="22">
        <f t="shared" si="100"/>
        <v>2.1</v>
      </c>
      <c r="CZ10" s="77" t="str">
        <f t="shared" si="46"/>
        <v>2.10</v>
      </c>
      <c r="DA10" s="95">
        <v>5.6</v>
      </c>
      <c r="DB10" s="96">
        <v>4</v>
      </c>
      <c r="DC10" s="97">
        <v>3</v>
      </c>
      <c r="DD10" s="97">
        <v>4</v>
      </c>
      <c r="DE10" s="97">
        <f t="shared" si="101"/>
        <v>4</v>
      </c>
      <c r="DF10" s="21">
        <f t="shared" si="47"/>
        <v>4.5999999999999996</v>
      </c>
      <c r="DG10" s="21" t="str">
        <f t="shared" si="48"/>
        <v>4.6</v>
      </c>
      <c r="DH10" s="13" t="str">
        <f t="shared" si="49"/>
        <v>D</v>
      </c>
      <c r="DI10" s="18">
        <f t="shared" si="50"/>
        <v>1</v>
      </c>
      <c r="DJ10" s="15" t="str">
        <f t="shared" si="51"/>
        <v>1.0</v>
      </c>
      <c r="DK10" s="19">
        <v>1.5</v>
      </c>
      <c r="DL10" s="68">
        <v>1.5</v>
      </c>
      <c r="DM10" s="28">
        <v>5.4</v>
      </c>
      <c r="DN10" s="26">
        <v>6</v>
      </c>
      <c r="DO10" s="27"/>
      <c r="DP10" s="82"/>
      <c r="DQ10" s="82">
        <f t="shared" si="102"/>
        <v>6</v>
      </c>
      <c r="DR10" s="21">
        <f t="shared" si="52"/>
        <v>5.8</v>
      </c>
      <c r="DS10" s="21" t="str">
        <f t="shared" si="53"/>
        <v>5.8</v>
      </c>
      <c r="DT10" s="13" t="str">
        <f t="shared" si="54"/>
        <v>C</v>
      </c>
      <c r="DU10" s="18">
        <f t="shared" si="55"/>
        <v>2</v>
      </c>
      <c r="DV10" s="15" t="str">
        <f t="shared" si="56"/>
        <v>2.0</v>
      </c>
      <c r="DW10" s="19">
        <v>1.5</v>
      </c>
      <c r="DX10" s="68">
        <v>1.5</v>
      </c>
      <c r="DY10" s="21">
        <f t="shared" si="103"/>
        <v>5.1999999999999993</v>
      </c>
      <c r="DZ10" s="21" t="str">
        <f t="shared" si="57"/>
        <v>5.2</v>
      </c>
      <c r="EA10" s="13" t="str">
        <f t="shared" si="58"/>
        <v>D+</v>
      </c>
      <c r="EB10" s="18">
        <f t="shared" si="59"/>
        <v>1.5</v>
      </c>
      <c r="EC10" s="18" t="str">
        <f t="shared" si="60"/>
        <v>1.5</v>
      </c>
      <c r="ED10" s="19">
        <v>3</v>
      </c>
      <c r="EE10" s="152">
        <v>3</v>
      </c>
      <c r="EF10" s="100">
        <v>5</v>
      </c>
      <c r="EG10" s="100">
        <v>3</v>
      </c>
      <c r="EH10" s="100"/>
      <c r="EI10" s="102"/>
      <c r="EJ10" s="20">
        <f t="shared" si="104"/>
        <v>3</v>
      </c>
      <c r="EK10" s="21">
        <f t="shared" si="61"/>
        <v>3.8</v>
      </c>
      <c r="EL10" s="21" t="str">
        <f t="shared" si="62"/>
        <v>3.8</v>
      </c>
      <c r="EM10" s="13" t="str">
        <f t="shared" si="63"/>
        <v>F</v>
      </c>
      <c r="EN10" s="18">
        <f t="shared" si="64"/>
        <v>0</v>
      </c>
      <c r="EO10" s="15" t="str">
        <f t="shared" si="65"/>
        <v>0.0</v>
      </c>
      <c r="EP10" s="19">
        <v>3</v>
      </c>
      <c r="EQ10" s="68">
        <v>3</v>
      </c>
      <c r="ER10" s="70">
        <v>5</v>
      </c>
      <c r="ES10" s="16">
        <v>5</v>
      </c>
      <c r="ET10" s="17"/>
      <c r="EU10" s="82"/>
      <c r="EV10" s="82">
        <f t="shared" si="105"/>
        <v>5</v>
      </c>
      <c r="EW10" s="21">
        <f t="shared" si="106"/>
        <v>5</v>
      </c>
      <c r="EX10" s="21" t="str">
        <f t="shared" si="107"/>
        <v>5.0</v>
      </c>
      <c r="EY10" s="13" t="str">
        <f t="shared" si="108"/>
        <v>D+</v>
      </c>
      <c r="EZ10" s="18">
        <f t="shared" si="109"/>
        <v>1.5</v>
      </c>
      <c r="FA10" s="15" t="str">
        <f t="shared" si="110"/>
        <v>1.5</v>
      </c>
      <c r="FB10" s="19">
        <v>3</v>
      </c>
      <c r="FC10" s="68">
        <v>3</v>
      </c>
      <c r="FD10" s="42">
        <v>0</v>
      </c>
      <c r="FE10" s="99"/>
      <c r="FF10" s="30"/>
      <c r="FG10" s="30"/>
      <c r="FH10" s="30">
        <f t="shared" si="111"/>
        <v>0</v>
      </c>
      <c r="FI10" s="21">
        <f t="shared" si="112"/>
        <v>0</v>
      </c>
      <c r="FJ10" s="21" t="str">
        <f t="shared" si="113"/>
        <v>0.0</v>
      </c>
      <c r="FK10" s="13" t="str">
        <f t="shared" si="114"/>
        <v>F</v>
      </c>
      <c r="FL10" s="18">
        <f t="shared" si="115"/>
        <v>0</v>
      </c>
      <c r="FM10" s="15" t="str">
        <f t="shared" si="116"/>
        <v>0.0</v>
      </c>
      <c r="FN10" s="19">
        <v>2</v>
      </c>
      <c r="FO10" s="68">
        <v>2</v>
      </c>
      <c r="FP10" s="42">
        <v>0</v>
      </c>
      <c r="FQ10" s="99"/>
      <c r="FR10" s="30"/>
      <c r="FS10" s="30"/>
      <c r="FT10" s="30">
        <f t="shared" si="117"/>
        <v>0</v>
      </c>
      <c r="FU10" s="21">
        <f t="shared" si="118"/>
        <v>0</v>
      </c>
      <c r="FV10" s="21" t="str">
        <f t="shared" si="119"/>
        <v>0.0</v>
      </c>
      <c r="FW10" s="13" t="str">
        <f t="shared" si="120"/>
        <v>F</v>
      </c>
      <c r="FX10" s="18">
        <f t="shared" si="121"/>
        <v>0</v>
      </c>
      <c r="FY10" s="15" t="str">
        <f t="shared" si="122"/>
        <v>0.0</v>
      </c>
      <c r="FZ10" s="19">
        <v>3</v>
      </c>
      <c r="GA10" s="68">
        <v>3</v>
      </c>
      <c r="GB10" s="42">
        <v>0.8</v>
      </c>
      <c r="GC10" s="99"/>
      <c r="GD10" s="30"/>
      <c r="GE10" s="30"/>
      <c r="GF10" s="30">
        <f t="shared" si="123"/>
        <v>0</v>
      </c>
      <c r="GG10" s="21">
        <f t="shared" si="124"/>
        <v>0.3</v>
      </c>
      <c r="GH10" s="21" t="str">
        <f t="shared" si="144"/>
        <v>0.3</v>
      </c>
      <c r="GI10" s="13" t="str">
        <f t="shared" si="125"/>
        <v>F</v>
      </c>
      <c r="GJ10" s="18">
        <f t="shared" si="126"/>
        <v>0</v>
      </c>
      <c r="GK10" s="15" t="str">
        <f t="shared" si="127"/>
        <v>0.0</v>
      </c>
      <c r="GL10" s="19">
        <v>2</v>
      </c>
      <c r="GM10" s="68">
        <v>2</v>
      </c>
      <c r="GN10" s="95">
        <v>7.3</v>
      </c>
      <c r="GO10" s="96"/>
      <c r="GP10" s="97"/>
      <c r="GQ10" s="97"/>
      <c r="GR10" s="97">
        <f t="shared" si="128"/>
        <v>0</v>
      </c>
      <c r="GS10" s="21">
        <f t="shared" si="129"/>
        <v>2.9</v>
      </c>
      <c r="GT10" s="21" t="str">
        <f t="shared" si="130"/>
        <v>2.9</v>
      </c>
      <c r="GU10" s="13" t="str">
        <f t="shared" si="131"/>
        <v>F</v>
      </c>
      <c r="GV10" s="18">
        <f t="shared" si="132"/>
        <v>0</v>
      </c>
      <c r="GW10" s="15" t="str">
        <f t="shared" si="133"/>
        <v>0.0</v>
      </c>
      <c r="GX10" s="19">
        <v>2</v>
      </c>
      <c r="GY10" s="68">
        <v>2</v>
      </c>
      <c r="GZ10" s="69">
        <f t="shared" si="134"/>
        <v>18</v>
      </c>
      <c r="HA10" s="22">
        <f t="shared" si="135"/>
        <v>2.6888888888888887</v>
      </c>
      <c r="HB10" s="24" t="str">
        <f t="shared" si="136"/>
        <v>2.69</v>
      </c>
      <c r="HC10" s="22">
        <f t="shared" si="137"/>
        <v>0.5</v>
      </c>
      <c r="HD10" s="24" t="str">
        <f t="shared" si="138"/>
        <v>0.50</v>
      </c>
    </row>
    <row r="11" spans="1:212" s="4" customFormat="1" ht="28.5">
      <c r="A11" s="2">
        <v>10</v>
      </c>
      <c r="B11" s="5" t="s">
        <v>575</v>
      </c>
      <c r="C11" s="6" t="s">
        <v>601</v>
      </c>
      <c r="D11" s="7" t="s">
        <v>385</v>
      </c>
      <c r="E11" s="8" t="s">
        <v>59</v>
      </c>
      <c r="G11" s="10" t="s">
        <v>707</v>
      </c>
      <c r="H11" s="36" t="s">
        <v>89</v>
      </c>
      <c r="I11" s="36" t="s">
        <v>313</v>
      </c>
      <c r="J11" s="25">
        <v>6.9</v>
      </c>
      <c r="K11" s="21" t="str">
        <f t="shared" si="0"/>
        <v>6.9</v>
      </c>
      <c r="L11" s="13" t="str">
        <f t="shared" si="139"/>
        <v>C+</v>
      </c>
      <c r="M11" s="14">
        <f t="shared" si="140"/>
        <v>2.5</v>
      </c>
      <c r="N11" s="15" t="str">
        <f t="shared" si="3"/>
        <v>2.5</v>
      </c>
      <c r="O11" s="19">
        <v>2</v>
      </c>
      <c r="P11" s="12">
        <v>7</v>
      </c>
      <c r="Q11" s="21" t="str">
        <f t="shared" si="4"/>
        <v>7.0</v>
      </c>
      <c r="R11" s="13" t="str">
        <f t="shared" si="141"/>
        <v>B</v>
      </c>
      <c r="S11" s="14">
        <f t="shared" si="142"/>
        <v>3</v>
      </c>
      <c r="T11" s="15" t="str">
        <f t="shared" si="7"/>
        <v>3.0</v>
      </c>
      <c r="U11" s="19">
        <v>3</v>
      </c>
      <c r="V11" s="95">
        <v>5.5</v>
      </c>
      <c r="W11" s="96">
        <v>2</v>
      </c>
      <c r="X11" s="97"/>
      <c r="Y11" s="97">
        <v>6</v>
      </c>
      <c r="Z11" s="82">
        <f t="shared" si="93"/>
        <v>6</v>
      </c>
      <c r="AA11" s="21">
        <f t="shared" si="8"/>
        <v>5.8</v>
      </c>
      <c r="AB11" s="21" t="str">
        <f t="shared" si="9"/>
        <v>5.8</v>
      </c>
      <c r="AC11" s="13" t="str">
        <f t="shared" si="10"/>
        <v>C</v>
      </c>
      <c r="AD11" s="18">
        <f t="shared" si="143"/>
        <v>2</v>
      </c>
      <c r="AE11" s="15" t="str">
        <f t="shared" si="12"/>
        <v>2.0</v>
      </c>
      <c r="AF11" s="19">
        <v>4</v>
      </c>
      <c r="AG11" s="68">
        <v>4</v>
      </c>
      <c r="AH11" s="28">
        <v>8</v>
      </c>
      <c r="AI11" s="26">
        <v>6</v>
      </c>
      <c r="AJ11" s="27"/>
      <c r="AK11" s="82"/>
      <c r="AL11" s="82">
        <f t="shared" si="94"/>
        <v>6</v>
      </c>
      <c r="AM11" s="21">
        <f t="shared" si="13"/>
        <v>6.8</v>
      </c>
      <c r="AN11" s="21" t="str">
        <f t="shared" si="14"/>
        <v>6.8</v>
      </c>
      <c r="AO11" s="13" t="str">
        <f t="shared" si="15"/>
        <v>C+</v>
      </c>
      <c r="AP11" s="18">
        <f t="shared" si="16"/>
        <v>2.5</v>
      </c>
      <c r="AQ11" s="15" t="str">
        <f t="shared" si="17"/>
        <v>2.5</v>
      </c>
      <c r="AR11" s="19">
        <v>2</v>
      </c>
      <c r="AS11" s="68">
        <v>2</v>
      </c>
      <c r="AT11" s="95">
        <v>5</v>
      </c>
      <c r="AU11" s="96">
        <v>4</v>
      </c>
      <c r="AV11" s="97">
        <v>4</v>
      </c>
      <c r="AW11" s="97">
        <v>2</v>
      </c>
      <c r="AX11" s="82">
        <f t="shared" si="95"/>
        <v>4</v>
      </c>
      <c r="AY11" s="21">
        <f t="shared" si="18"/>
        <v>4.4000000000000004</v>
      </c>
      <c r="AZ11" s="21" t="str">
        <f t="shared" si="19"/>
        <v>4.4</v>
      </c>
      <c r="BA11" s="13" t="str">
        <f t="shared" si="20"/>
        <v>D</v>
      </c>
      <c r="BB11" s="18">
        <f t="shared" si="21"/>
        <v>1</v>
      </c>
      <c r="BC11" s="15" t="str">
        <f t="shared" si="22"/>
        <v>1.0</v>
      </c>
      <c r="BD11" s="19">
        <v>3</v>
      </c>
      <c r="BE11" s="68"/>
      <c r="BF11" s="95">
        <v>6.3</v>
      </c>
      <c r="BG11" s="96"/>
      <c r="BH11" s="97"/>
      <c r="BI11" s="97"/>
      <c r="BJ11" s="82">
        <f t="shared" si="96"/>
        <v>0</v>
      </c>
      <c r="BK11" s="106">
        <f t="shared" si="23"/>
        <v>2.5</v>
      </c>
      <c r="BL11" s="106" t="str">
        <f t="shared" si="24"/>
        <v>2.5</v>
      </c>
      <c r="BM11" s="107" t="str">
        <f t="shared" si="25"/>
        <v>F</v>
      </c>
      <c r="BN11" s="18">
        <f t="shared" si="26"/>
        <v>0</v>
      </c>
      <c r="BO11" s="15" t="str">
        <f t="shared" si="27"/>
        <v>0.0</v>
      </c>
      <c r="BP11" s="19">
        <v>2</v>
      </c>
      <c r="BQ11" s="68"/>
      <c r="BR11" s="42">
        <v>1.7</v>
      </c>
      <c r="BS11" s="99"/>
      <c r="BT11" s="30"/>
      <c r="BU11" s="30"/>
      <c r="BV11" s="82">
        <f t="shared" si="97"/>
        <v>0</v>
      </c>
      <c r="BW11" s="21">
        <f t="shared" si="28"/>
        <v>0.7</v>
      </c>
      <c r="BX11" s="21" t="str">
        <f t="shared" si="29"/>
        <v>0.7</v>
      </c>
      <c r="BY11" s="13" t="str">
        <f t="shared" si="30"/>
        <v>F</v>
      </c>
      <c r="BZ11" s="18">
        <f t="shared" si="31"/>
        <v>0</v>
      </c>
      <c r="CA11" s="15" t="str">
        <f t="shared" si="32"/>
        <v>0.0</v>
      </c>
      <c r="CB11" s="19">
        <v>3</v>
      </c>
      <c r="CC11" s="68"/>
      <c r="CD11" s="39">
        <v>6.5</v>
      </c>
      <c r="CE11" s="28">
        <v>3</v>
      </c>
      <c r="CF11" s="28">
        <v>6</v>
      </c>
      <c r="CG11" s="28"/>
      <c r="CH11" s="20">
        <f t="shared" si="98"/>
        <v>6</v>
      </c>
      <c r="CI11" s="21">
        <f t="shared" si="33"/>
        <v>6.2</v>
      </c>
      <c r="CJ11" s="21" t="str">
        <f t="shared" si="34"/>
        <v>6.2</v>
      </c>
      <c r="CK11" s="13" t="str">
        <f t="shared" si="35"/>
        <v>C</v>
      </c>
      <c r="CL11" s="18">
        <f t="shared" si="36"/>
        <v>2</v>
      </c>
      <c r="CM11" s="15" t="str">
        <f t="shared" si="37"/>
        <v>2.0</v>
      </c>
      <c r="CN11" s="19">
        <v>3</v>
      </c>
      <c r="CO11" s="68">
        <v>3</v>
      </c>
      <c r="CP11" s="69">
        <f t="shared" si="38"/>
        <v>17</v>
      </c>
      <c r="CQ11" s="22">
        <f t="shared" si="39"/>
        <v>4.4529411764705884</v>
      </c>
      <c r="CR11" s="24" t="str">
        <f t="shared" si="40"/>
        <v>4.45</v>
      </c>
      <c r="CS11" s="22">
        <f t="shared" si="41"/>
        <v>1.2941176470588236</v>
      </c>
      <c r="CT11" s="24" t="str">
        <f t="shared" si="42"/>
        <v>1.29</v>
      </c>
      <c r="CU11" s="77" t="str">
        <f t="shared" si="43"/>
        <v>Lên lớp</v>
      </c>
      <c r="CV11" s="77">
        <f t="shared" si="44"/>
        <v>9</v>
      </c>
      <c r="CW11" s="22">
        <f t="shared" si="99"/>
        <v>6.155555555555555</v>
      </c>
      <c r="CX11" s="77" t="str">
        <f t="shared" si="45"/>
        <v>6.16</v>
      </c>
      <c r="CY11" s="22">
        <f t="shared" si="100"/>
        <v>2.1111111111111112</v>
      </c>
      <c r="CZ11" s="77" t="str">
        <f t="shared" si="46"/>
        <v>2.11</v>
      </c>
      <c r="DA11" s="42">
        <v>0</v>
      </c>
      <c r="DB11" s="99"/>
      <c r="DC11" s="30"/>
      <c r="DD11" s="30"/>
      <c r="DE11" s="30">
        <f t="shared" si="101"/>
        <v>0</v>
      </c>
      <c r="DF11" s="21">
        <f t="shared" si="47"/>
        <v>0</v>
      </c>
      <c r="DG11" s="21" t="str">
        <f t="shared" si="48"/>
        <v>0.0</v>
      </c>
      <c r="DH11" s="13" t="str">
        <f t="shared" si="49"/>
        <v>F</v>
      </c>
      <c r="DI11" s="18">
        <f t="shared" si="50"/>
        <v>0</v>
      </c>
      <c r="DJ11" s="15" t="str">
        <f t="shared" si="51"/>
        <v>0.0</v>
      </c>
      <c r="DK11" s="19">
        <v>1.5</v>
      </c>
      <c r="DL11" s="68">
        <v>1.5</v>
      </c>
      <c r="DM11" s="42"/>
      <c r="DN11" s="99"/>
      <c r="DO11" s="30"/>
      <c r="DP11" s="30"/>
      <c r="DQ11" s="30">
        <f t="shared" si="102"/>
        <v>0</v>
      </c>
      <c r="DR11" s="21">
        <f t="shared" si="52"/>
        <v>0</v>
      </c>
      <c r="DS11" s="21" t="str">
        <f t="shared" si="53"/>
        <v>0.0</v>
      </c>
      <c r="DT11" s="13" t="str">
        <f t="shared" si="54"/>
        <v>F</v>
      </c>
      <c r="DU11" s="18">
        <f t="shared" si="55"/>
        <v>0</v>
      </c>
      <c r="DV11" s="15" t="str">
        <f t="shared" si="56"/>
        <v>0.0</v>
      </c>
      <c r="DW11" s="19">
        <v>1.5</v>
      </c>
      <c r="DX11" s="68">
        <v>1.5</v>
      </c>
      <c r="DY11" s="21">
        <f t="shared" si="103"/>
        <v>0</v>
      </c>
      <c r="DZ11" s="21" t="str">
        <f t="shared" si="57"/>
        <v>0.0</v>
      </c>
      <c r="EA11" s="13" t="str">
        <f t="shared" si="58"/>
        <v>F</v>
      </c>
      <c r="EB11" s="18">
        <f t="shared" si="59"/>
        <v>0</v>
      </c>
      <c r="EC11" s="18" t="str">
        <f t="shared" si="60"/>
        <v>0.0</v>
      </c>
      <c r="ED11" s="19">
        <v>3</v>
      </c>
      <c r="EE11" s="152">
        <v>3</v>
      </c>
      <c r="EF11" s="28">
        <v>5</v>
      </c>
      <c r="EG11" s="28"/>
      <c r="EH11" s="28"/>
      <c r="EI11" s="27">
        <v>5</v>
      </c>
      <c r="EJ11" s="20">
        <f t="shared" si="104"/>
        <v>5</v>
      </c>
      <c r="EK11" s="21">
        <f t="shared" si="61"/>
        <v>5</v>
      </c>
      <c r="EL11" s="21" t="str">
        <f t="shared" si="62"/>
        <v>5.0</v>
      </c>
      <c r="EM11" s="13" t="str">
        <f t="shared" si="63"/>
        <v>D+</v>
      </c>
      <c r="EN11" s="18">
        <f t="shared" si="64"/>
        <v>1.5</v>
      </c>
      <c r="EO11" s="15" t="str">
        <f t="shared" si="65"/>
        <v>1.5</v>
      </c>
      <c r="EP11" s="19">
        <v>3</v>
      </c>
      <c r="EQ11" s="68">
        <v>3</v>
      </c>
      <c r="ER11" s="42">
        <v>0</v>
      </c>
      <c r="ES11" s="99"/>
      <c r="ET11" s="30"/>
      <c r="EU11" s="30"/>
      <c r="EV11" s="30">
        <f t="shared" si="105"/>
        <v>0</v>
      </c>
      <c r="EW11" s="21">
        <f t="shared" si="106"/>
        <v>0</v>
      </c>
      <c r="EX11" s="21" t="str">
        <f t="shared" si="107"/>
        <v>0.0</v>
      </c>
      <c r="EY11" s="13" t="str">
        <f t="shared" si="108"/>
        <v>F</v>
      </c>
      <c r="EZ11" s="18">
        <f t="shared" si="109"/>
        <v>0</v>
      </c>
      <c r="FA11" s="15" t="str">
        <f t="shared" si="110"/>
        <v>0.0</v>
      </c>
      <c r="FB11" s="19">
        <v>3</v>
      </c>
      <c r="FC11" s="68">
        <v>3</v>
      </c>
      <c r="FD11" s="42">
        <v>0</v>
      </c>
      <c r="FE11" s="99"/>
      <c r="FF11" s="30"/>
      <c r="FG11" s="30"/>
      <c r="FH11" s="30">
        <f t="shared" si="111"/>
        <v>0</v>
      </c>
      <c r="FI11" s="21">
        <f t="shared" si="112"/>
        <v>0</v>
      </c>
      <c r="FJ11" s="21" t="str">
        <f t="shared" si="113"/>
        <v>0.0</v>
      </c>
      <c r="FK11" s="13" t="str">
        <f t="shared" si="114"/>
        <v>F</v>
      </c>
      <c r="FL11" s="18">
        <f t="shared" si="115"/>
        <v>0</v>
      </c>
      <c r="FM11" s="15" t="str">
        <f t="shared" si="116"/>
        <v>0.0</v>
      </c>
      <c r="FN11" s="19">
        <v>2</v>
      </c>
      <c r="FO11" s="68">
        <v>2</v>
      </c>
      <c r="FP11" s="42">
        <v>0</v>
      </c>
      <c r="FQ11" s="99"/>
      <c r="FR11" s="30"/>
      <c r="FS11" s="30"/>
      <c r="FT11" s="30">
        <f t="shared" si="117"/>
        <v>0</v>
      </c>
      <c r="FU11" s="21">
        <f t="shared" si="118"/>
        <v>0</v>
      </c>
      <c r="FV11" s="21" t="str">
        <f t="shared" si="119"/>
        <v>0.0</v>
      </c>
      <c r="FW11" s="13" t="str">
        <f t="shared" si="120"/>
        <v>F</v>
      </c>
      <c r="FX11" s="18">
        <f t="shared" si="121"/>
        <v>0</v>
      </c>
      <c r="FY11" s="15" t="str">
        <f t="shared" si="122"/>
        <v>0.0</v>
      </c>
      <c r="FZ11" s="19">
        <v>3</v>
      </c>
      <c r="GA11" s="68">
        <v>3</v>
      </c>
      <c r="GB11" s="42">
        <v>0</v>
      </c>
      <c r="GC11" s="99"/>
      <c r="GD11" s="30"/>
      <c r="GE11" s="30"/>
      <c r="GF11" s="30">
        <f t="shared" si="123"/>
        <v>0</v>
      </c>
      <c r="GG11" s="21">
        <f t="shared" si="124"/>
        <v>0</v>
      </c>
      <c r="GH11" s="21" t="str">
        <f t="shared" si="144"/>
        <v>0.0</v>
      </c>
      <c r="GI11" s="13" t="str">
        <f t="shared" si="125"/>
        <v>F</v>
      </c>
      <c r="GJ11" s="18">
        <f t="shared" si="126"/>
        <v>0</v>
      </c>
      <c r="GK11" s="15" t="str">
        <f t="shared" si="127"/>
        <v>0.0</v>
      </c>
      <c r="GL11" s="19">
        <v>2</v>
      </c>
      <c r="GM11" s="68">
        <v>2</v>
      </c>
      <c r="GN11" s="42">
        <v>0</v>
      </c>
      <c r="GO11" s="99"/>
      <c r="GP11" s="30"/>
      <c r="GQ11" s="30"/>
      <c r="GR11" s="30">
        <f t="shared" si="128"/>
        <v>0</v>
      </c>
      <c r="GS11" s="21">
        <f t="shared" si="129"/>
        <v>0</v>
      </c>
      <c r="GT11" s="21" t="str">
        <f t="shared" si="130"/>
        <v>0.0</v>
      </c>
      <c r="GU11" s="13" t="str">
        <f t="shared" si="131"/>
        <v>F</v>
      </c>
      <c r="GV11" s="18">
        <f t="shared" si="132"/>
        <v>0</v>
      </c>
      <c r="GW11" s="15" t="str">
        <f t="shared" si="133"/>
        <v>0.0</v>
      </c>
      <c r="GX11" s="19">
        <v>2</v>
      </c>
      <c r="GY11" s="68">
        <v>2</v>
      </c>
      <c r="GZ11" s="69">
        <f t="shared" si="134"/>
        <v>18</v>
      </c>
      <c r="HA11" s="22">
        <f t="shared" si="135"/>
        <v>0.83333333333333337</v>
      </c>
      <c r="HB11" s="24" t="str">
        <f t="shared" si="136"/>
        <v>0.83</v>
      </c>
      <c r="HC11" s="22">
        <f t="shared" si="137"/>
        <v>0.25</v>
      </c>
      <c r="HD11" s="24" t="str">
        <f t="shared" si="138"/>
        <v>0.25</v>
      </c>
    </row>
    <row r="12" spans="1:212" s="4" customFormat="1" ht="28.5">
      <c r="A12" s="2">
        <v>11</v>
      </c>
      <c r="B12" s="5" t="s">
        <v>575</v>
      </c>
      <c r="C12" s="6" t="s">
        <v>603</v>
      </c>
      <c r="D12" s="7" t="s">
        <v>101</v>
      </c>
      <c r="E12" s="8" t="s">
        <v>604</v>
      </c>
      <c r="G12" s="10" t="s">
        <v>709</v>
      </c>
      <c r="H12" s="36" t="s">
        <v>89</v>
      </c>
      <c r="I12" s="36" t="s">
        <v>316</v>
      </c>
      <c r="J12" s="25">
        <v>7.7</v>
      </c>
      <c r="K12" s="21" t="str">
        <f t="shared" si="0"/>
        <v>7.7</v>
      </c>
      <c r="L12" s="13" t="str">
        <f t="shared" si="139"/>
        <v>B</v>
      </c>
      <c r="M12" s="14">
        <f t="shared" si="140"/>
        <v>3</v>
      </c>
      <c r="N12" s="15" t="str">
        <f t="shared" si="3"/>
        <v>3.0</v>
      </c>
      <c r="O12" s="19">
        <v>2</v>
      </c>
      <c r="P12" s="12">
        <v>6</v>
      </c>
      <c r="Q12" s="21" t="str">
        <f t="shared" si="4"/>
        <v>6.0</v>
      </c>
      <c r="R12" s="13" t="str">
        <f t="shared" si="141"/>
        <v>C</v>
      </c>
      <c r="S12" s="14">
        <f t="shared" si="142"/>
        <v>2</v>
      </c>
      <c r="T12" s="15" t="str">
        <f t="shared" si="7"/>
        <v>2.0</v>
      </c>
      <c r="U12" s="19">
        <v>3</v>
      </c>
      <c r="V12" s="28">
        <v>7</v>
      </c>
      <c r="W12" s="26">
        <v>7</v>
      </c>
      <c r="X12" s="27"/>
      <c r="Y12" s="82"/>
      <c r="Z12" s="82">
        <f t="shared" si="93"/>
        <v>7</v>
      </c>
      <c r="AA12" s="21">
        <f t="shared" si="8"/>
        <v>7</v>
      </c>
      <c r="AB12" s="21" t="str">
        <f t="shared" si="9"/>
        <v>7.0</v>
      </c>
      <c r="AC12" s="13" t="str">
        <f t="shared" si="10"/>
        <v>B</v>
      </c>
      <c r="AD12" s="18">
        <f t="shared" si="143"/>
        <v>3</v>
      </c>
      <c r="AE12" s="15" t="str">
        <f t="shared" si="12"/>
        <v>3.0</v>
      </c>
      <c r="AF12" s="19">
        <v>4</v>
      </c>
      <c r="AG12" s="68">
        <v>4</v>
      </c>
      <c r="AH12" s="28">
        <v>7</v>
      </c>
      <c r="AI12" s="26"/>
      <c r="AJ12" s="27">
        <v>8</v>
      </c>
      <c r="AK12" s="27"/>
      <c r="AL12" s="82">
        <f t="shared" si="94"/>
        <v>8</v>
      </c>
      <c r="AM12" s="21">
        <f t="shared" si="13"/>
        <v>7.6</v>
      </c>
      <c r="AN12" s="21" t="str">
        <f t="shared" si="14"/>
        <v>7.6</v>
      </c>
      <c r="AO12" s="13" t="str">
        <f t="shared" si="15"/>
        <v>B</v>
      </c>
      <c r="AP12" s="18">
        <f t="shared" si="16"/>
        <v>3</v>
      </c>
      <c r="AQ12" s="15" t="str">
        <f t="shared" si="17"/>
        <v>3.0</v>
      </c>
      <c r="AR12" s="19">
        <v>2</v>
      </c>
      <c r="AS12" s="68">
        <v>2</v>
      </c>
      <c r="AT12" s="28">
        <v>5.8</v>
      </c>
      <c r="AU12" s="26">
        <v>7</v>
      </c>
      <c r="AV12" s="27"/>
      <c r="AW12" s="82"/>
      <c r="AX12" s="82">
        <f t="shared" si="95"/>
        <v>7</v>
      </c>
      <c r="AY12" s="21">
        <f t="shared" si="18"/>
        <v>6.5</v>
      </c>
      <c r="AZ12" s="21" t="str">
        <f t="shared" si="19"/>
        <v>6.5</v>
      </c>
      <c r="BA12" s="13" t="str">
        <f t="shared" si="20"/>
        <v>C+</v>
      </c>
      <c r="BB12" s="18">
        <f t="shared" si="21"/>
        <v>2.5</v>
      </c>
      <c r="BC12" s="15" t="str">
        <f t="shared" si="22"/>
        <v>2.5</v>
      </c>
      <c r="BD12" s="19">
        <v>3</v>
      </c>
      <c r="BE12" s="68">
        <v>3</v>
      </c>
      <c r="BF12" s="28">
        <v>6.1</v>
      </c>
      <c r="BG12" s="26">
        <v>5</v>
      </c>
      <c r="BH12" s="27"/>
      <c r="BI12" s="82"/>
      <c r="BJ12" s="82">
        <f t="shared" si="96"/>
        <v>5</v>
      </c>
      <c r="BK12" s="21">
        <f t="shared" si="23"/>
        <v>5.4</v>
      </c>
      <c r="BL12" s="21" t="str">
        <f t="shared" si="24"/>
        <v>5.4</v>
      </c>
      <c r="BM12" s="13" t="str">
        <f t="shared" si="25"/>
        <v>D+</v>
      </c>
      <c r="BN12" s="18">
        <f t="shared" si="26"/>
        <v>1.5</v>
      </c>
      <c r="BO12" s="15" t="str">
        <f t="shared" si="27"/>
        <v>1.5</v>
      </c>
      <c r="BP12" s="19">
        <v>2</v>
      </c>
      <c r="BQ12" s="68">
        <v>2</v>
      </c>
      <c r="BR12" s="28">
        <v>5.4</v>
      </c>
      <c r="BS12" s="26"/>
      <c r="BT12" s="27">
        <v>5</v>
      </c>
      <c r="BU12" s="27"/>
      <c r="BV12" s="82">
        <f t="shared" si="97"/>
        <v>5</v>
      </c>
      <c r="BW12" s="21">
        <f t="shared" si="28"/>
        <v>5.2</v>
      </c>
      <c r="BX12" s="21" t="str">
        <f t="shared" si="29"/>
        <v>5.2</v>
      </c>
      <c r="BY12" s="13" t="str">
        <f t="shared" si="30"/>
        <v>D+</v>
      </c>
      <c r="BZ12" s="18">
        <f t="shared" si="31"/>
        <v>1.5</v>
      </c>
      <c r="CA12" s="15" t="str">
        <f t="shared" si="32"/>
        <v>1.5</v>
      </c>
      <c r="CB12" s="19">
        <v>3</v>
      </c>
      <c r="CC12" s="68">
        <v>3</v>
      </c>
      <c r="CD12" s="39">
        <v>7.3</v>
      </c>
      <c r="CE12" s="28">
        <v>8</v>
      </c>
      <c r="CF12" s="28"/>
      <c r="CG12" s="20"/>
      <c r="CH12" s="20">
        <f t="shared" si="98"/>
        <v>8</v>
      </c>
      <c r="CI12" s="21">
        <f t="shared" si="33"/>
        <v>7.7</v>
      </c>
      <c r="CJ12" s="21" t="str">
        <f t="shared" si="34"/>
        <v>7.7</v>
      </c>
      <c r="CK12" s="13" t="str">
        <f t="shared" si="35"/>
        <v>B</v>
      </c>
      <c r="CL12" s="18">
        <f t="shared" si="36"/>
        <v>3</v>
      </c>
      <c r="CM12" s="15" t="str">
        <f t="shared" si="37"/>
        <v>3.0</v>
      </c>
      <c r="CN12" s="19">
        <v>3</v>
      </c>
      <c r="CO12" s="68">
        <v>3</v>
      </c>
      <c r="CP12" s="69">
        <f t="shared" si="38"/>
        <v>17</v>
      </c>
      <c r="CQ12" s="22">
        <f t="shared" si="39"/>
        <v>6.6</v>
      </c>
      <c r="CR12" s="24" t="str">
        <f t="shared" si="40"/>
        <v>6.60</v>
      </c>
      <c r="CS12" s="22">
        <f t="shared" si="41"/>
        <v>2.4705882352941178</v>
      </c>
      <c r="CT12" s="24" t="str">
        <f t="shared" si="42"/>
        <v>2.47</v>
      </c>
      <c r="CU12" s="77" t="str">
        <f t="shared" si="43"/>
        <v>Lên lớp</v>
      </c>
      <c r="CV12" s="77">
        <f t="shared" si="44"/>
        <v>17</v>
      </c>
      <c r="CW12" s="22">
        <f t="shared" si="99"/>
        <v>6.6</v>
      </c>
      <c r="CX12" s="77" t="str">
        <f t="shared" si="45"/>
        <v>6.60</v>
      </c>
      <c r="CY12" s="22">
        <f t="shared" si="100"/>
        <v>2.4705882352941178</v>
      </c>
      <c r="CZ12" s="77" t="str">
        <f t="shared" si="46"/>
        <v>2.47</v>
      </c>
      <c r="DA12" s="28">
        <v>6.6</v>
      </c>
      <c r="DB12" s="26">
        <v>6</v>
      </c>
      <c r="DC12" s="27"/>
      <c r="DD12" s="82"/>
      <c r="DE12" s="82">
        <f t="shared" si="101"/>
        <v>6</v>
      </c>
      <c r="DF12" s="21">
        <f t="shared" si="47"/>
        <v>6.2</v>
      </c>
      <c r="DG12" s="21" t="str">
        <f t="shared" si="48"/>
        <v>6.2</v>
      </c>
      <c r="DH12" s="13" t="str">
        <f t="shared" si="49"/>
        <v>C</v>
      </c>
      <c r="DI12" s="18">
        <f t="shared" si="50"/>
        <v>2</v>
      </c>
      <c r="DJ12" s="15" t="str">
        <f t="shared" si="51"/>
        <v>2.0</v>
      </c>
      <c r="DK12" s="19">
        <v>1.5</v>
      </c>
      <c r="DL12" s="68">
        <v>1.5</v>
      </c>
      <c r="DM12" s="28">
        <v>6</v>
      </c>
      <c r="DN12" s="26">
        <v>9</v>
      </c>
      <c r="DO12" s="27"/>
      <c r="DP12" s="82"/>
      <c r="DQ12" s="82">
        <f t="shared" si="102"/>
        <v>9</v>
      </c>
      <c r="DR12" s="21">
        <f t="shared" si="52"/>
        <v>7.8</v>
      </c>
      <c r="DS12" s="21" t="str">
        <f t="shared" si="53"/>
        <v>7.8</v>
      </c>
      <c r="DT12" s="13" t="str">
        <f t="shared" si="54"/>
        <v>B</v>
      </c>
      <c r="DU12" s="18">
        <f t="shared" si="55"/>
        <v>3</v>
      </c>
      <c r="DV12" s="15" t="str">
        <f t="shared" si="56"/>
        <v>3.0</v>
      </c>
      <c r="DW12" s="19">
        <v>1.5</v>
      </c>
      <c r="DX12" s="68">
        <v>1.5</v>
      </c>
      <c r="DY12" s="21">
        <f t="shared" si="103"/>
        <v>7</v>
      </c>
      <c r="DZ12" s="21" t="str">
        <f t="shared" si="57"/>
        <v>7.0</v>
      </c>
      <c r="EA12" s="13" t="str">
        <f t="shared" si="58"/>
        <v>B</v>
      </c>
      <c r="EB12" s="18">
        <f t="shared" si="59"/>
        <v>3</v>
      </c>
      <c r="EC12" s="18" t="str">
        <f t="shared" si="60"/>
        <v>3.0</v>
      </c>
      <c r="ED12" s="19">
        <v>3</v>
      </c>
      <c r="EE12" s="152">
        <v>3</v>
      </c>
      <c r="EF12" s="20">
        <v>5</v>
      </c>
      <c r="EG12" s="20">
        <v>5</v>
      </c>
      <c r="EH12" s="27"/>
      <c r="EI12" s="82"/>
      <c r="EJ12" s="82">
        <f t="shared" si="104"/>
        <v>5</v>
      </c>
      <c r="EK12" s="21">
        <f t="shared" si="61"/>
        <v>5</v>
      </c>
      <c r="EL12" s="21" t="str">
        <f t="shared" si="62"/>
        <v>5.0</v>
      </c>
      <c r="EM12" s="13" t="str">
        <f t="shared" si="63"/>
        <v>D+</v>
      </c>
      <c r="EN12" s="18">
        <f t="shared" si="64"/>
        <v>1.5</v>
      </c>
      <c r="EO12" s="15" t="str">
        <f t="shared" si="65"/>
        <v>1.5</v>
      </c>
      <c r="EP12" s="19">
        <v>3</v>
      </c>
      <c r="EQ12" s="68">
        <v>3</v>
      </c>
      <c r="ER12" s="70">
        <v>6.1</v>
      </c>
      <c r="ES12" s="16">
        <v>6</v>
      </c>
      <c r="ET12" s="17"/>
      <c r="EU12" s="82"/>
      <c r="EV12" s="82">
        <f t="shared" si="105"/>
        <v>6</v>
      </c>
      <c r="EW12" s="21">
        <f t="shared" si="106"/>
        <v>6</v>
      </c>
      <c r="EX12" s="21" t="str">
        <f t="shared" si="107"/>
        <v>6.0</v>
      </c>
      <c r="EY12" s="13" t="str">
        <f t="shared" si="108"/>
        <v>C</v>
      </c>
      <c r="EZ12" s="18">
        <f t="shared" si="109"/>
        <v>2</v>
      </c>
      <c r="FA12" s="15" t="str">
        <f t="shared" si="110"/>
        <v>2.0</v>
      </c>
      <c r="FB12" s="19">
        <v>3</v>
      </c>
      <c r="FC12" s="68">
        <v>3</v>
      </c>
      <c r="FD12" s="28">
        <v>5</v>
      </c>
      <c r="FE12" s="26"/>
      <c r="FF12" s="27">
        <v>5</v>
      </c>
      <c r="FG12" s="27"/>
      <c r="FH12" s="27">
        <f t="shared" si="111"/>
        <v>5</v>
      </c>
      <c r="FI12" s="21">
        <f t="shared" si="112"/>
        <v>5</v>
      </c>
      <c r="FJ12" s="21" t="str">
        <f t="shared" si="113"/>
        <v>5.0</v>
      </c>
      <c r="FK12" s="13" t="str">
        <f t="shared" si="114"/>
        <v>D+</v>
      </c>
      <c r="FL12" s="18">
        <f t="shared" si="115"/>
        <v>1.5</v>
      </c>
      <c r="FM12" s="15" t="str">
        <f t="shared" si="116"/>
        <v>1.5</v>
      </c>
      <c r="FN12" s="19">
        <v>2</v>
      </c>
      <c r="FO12" s="68">
        <v>2</v>
      </c>
      <c r="FP12" s="100">
        <v>5</v>
      </c>
      <c r="FQ12" s="101">
        <v>0</v>
      </c>
      <c r="FR12" s="102"/>
      <c r="FS12" s="102"/>
      <c r="FT12" s="102">
        <f t="shared" si="117"/>
        <v>0</v>
      </c>
      <c r="FU12" s="21">
        <f t="shared" si="118"/>
        <v>2</v>
      </c>
      <c r="FV12" s="21" t="str">
        <f t="shared" si="119"/>
        <v>2.0</v>
      </c>
      <c r="FW12" s="13" t="str">
        <f t="shared" si="120"/>
        <v>F</v>
      </c>
      <c r="FX12" s="18">
        <f t="shared" si="121"/>
        <v>0</v>
      </c>
      <c r="FY12" s="15" t="str">
        <f t="shared" si="122"/>
        <v>0.0</v>
      </c>
      <c r="FZ12" s="19">
        <v>3</v>
      </c>
      <c r="GA12" s="68">
        <v>3</v>
      </c>
      <c r="GB12" s="42">
        <v>1</v>
      </c>
      <c r="GC12" s="99"/>
      <c r="GD12" s="30"/>
      <c r="GE12" s="30"/>
      <c r="GF12" s="30">
        <f t="shared" si="123"/>
        <v>0</v>
      </c>
      <c r="GG12" s="21">
        <f t="shared" si="124"/>
        <v>0.4</v>
      </c>
      <c r="GH12" s="21" t="str">
        <f t="shared" si="144"/>
        <v>0.4</v>
      </c>
      <c r="GI12" s="13" t="str">
        <f t="shared" si="125"/>
        <v>F</v>
      </c>
      <c r="GJ12" s="18">
        <f t="shared" si="126"/>
        <v>0</v>
      </c>
      <c r="GK12" s="15" t="str">
        <f t="shared" si="127"/>
        <v>0.0</v>
      </c>
      <c r="GL12" s="19">
        <v>2</v>
      </c>
      <c r="GM12" s="68">
        <v>2</v>
      </c>
      <c r="GN12" s="28">
        <v>7</v>
      </c>
      <c r="GO12" s="26">
        <v>9</v>
      </c>
      <c r="GP12" s="27"/>
      <c r="GQ12" s="27"/>
      <c r="GR12" s="27">
        <f t="shared" si="128"/>
        <v>9</v>
      </c>
      <c r="GS12" s="21">
        <f t="shared" si="129"/>
        <v>8.1999999999999993</v>
      </c>
      <c r="GT12" s="21" t="str">
        <f t="shared" si="130"/>
        <v>8.2</v>
      </c>
      <c r="GU12" s="13" t="str">
        <f t="shared" si="131"/>
        <v>B+</v>
      </c>
      <c r="GV12" s="18">
        <f t="shared" si="132"/>
        <v>3.5</v>
      </c>
      <c r="GW12" s="15" t="str">
        <f t="shared" si="133"/>
        <v>3.5</v>
      </c>
      <c r="GX12" s="19">
        <v>2</v>
      </c>
      <c r="GY12" s="68">
        <v>2</v>
      </c>
      <c r="GZ12" s="69">
        <f t="shared" si="134"/>
        <v>18</v>
      </c>
      <c r="HA12" s="22">
        <f t="shared" si="135"/>
        <v>4.8444444444444441</v>
      </c>
      <c r="HB12" s="24" t="str">
        <f t="shared" si="136"/>
        <v>4.84</v>
      </c>
      <c r="HC12" s="22">
        <f t="shared" si="137"/>
        <v>1.5555555555555556</v>
      </c>
      <c r="HD12" s="24" t="str">
        <f t="shared" si="138"/>
        <v>1.56</v>
      </c>
    </row>
    <row r="13" spans="1:212" s="4" customFormat="1" ht="28.5">
      <c r="A13" s="2">
        <v>12</v>
      </c>
      <c r="B13" s="5" t="s">
        <v>575</v>
      </c>
      <c r="C13" s="6" t="s">
        <v>605</v>
      </c>
      <c r="D13" s="7" t="s">
        <v>606</v>
      </c>
      <c r="E13" s="8" t="s">
        <v>49</v>
      </c>
      <c r="G13" s="10" t="s">
        <v>710</v>
      </c>
      <c r="H13" s="36" t="s">
        <v>89</v>
      </c>
      <c r="I13" s="36" t="s">
        <v>198</v>
      </c>
      <c r="J13" s="25">
        <v>7.9</v>
      </c>
      <c r="K13" s="21" t="str">
        <f t="shared" si="0"/>
        <v>7.9</v>
      </c>
      <c r="L13" s="13" t="str">
        <f t="shared" si="139"/>
        <v>B</v>
      </c>
      <c r="M13" s="14">
        <f t="shared" si="140"/>
        <v>3</v>
      </c>
      <c r="N13" s="15" t="str">
        <f t="shared" si="3"/>
        <v>3.0</v>
      </c>
      <c r="O13" s="19">
        <v>2</v>
      </c>
      <c r="P13" s="12">
        <v>6</v>
      </c>
      <c r="Q13" s="21" t="str">
        <f t="shared" si="4"/>
        <v>6.0</v>
      </c>
      <c r="R13" s="13" t="str">
        <f t="shared" si="141"/>
        <v>C</v>
      </c>
      <c r="S13" s="14">
        <f t="shared" si="142"/>
        <v>2</v>
      </c>
      <c r="T13" s="15" t="str">
        <f t="shared" si="7"/>
        <v>2.0</v>
      </c>
      <c r="U13" s="19">
        <v>3</v>
      </c>
      <c r="V13" s="28">
        <v>5.5</v>
      </c>
      <c r="W13" s="26">
        <v>6</v>
      </c>
      <c r="X13" s="27"/>
      <c r="Y13" s="82"/>
      <c r="Z13" s="82">
        <f t="shared" si="93"/>
        <v>6</v>
      </c>
      <c r="AA13" s="21">
        <f t="shared" si="8"/>
        <v>5.8</v>
      </c>
      <c r="AB13" s="21" t="str">
        <f t="shared" si="9"/>
        <v>5.8</v>
      </c>
      <c r="AC13" s="13" t="str">
        <f t="shared" si="10"/>
        <v>C</v>
      </c>
      <c r="AD13" s="18">
        <f t="shared" si="143"/>
        <v>2</v>
      </c>
      <c r="AE13" s="15" t="str">
        <f t="shared" si="12"/>
        <v>2.0</v>
      </c>
      <c r="AF13" s="19">
        <v>4</v>
      </c>
      <c r="AG13" s="68">
        <v>4</v>
      </c>
      <c r="AH13" s="28">
        <v>7</v>
      </c>
      <c r="AI13" s="26">
        <v>5</v>
      </c>
      <c r="AJ13" s="27"/>
      <c r="AK13" s="82"/>
      <c r="AL13" s="82">
        <f t="shared" si="94"/>
        <v>5</v>
      </c>
      <c r="AM13" s="21">
        <f t="shared" si="13"/>
        <v>5.8</v>
      </c>
      <c r="AN13" s="21" t="str">
        <f t="shared" si="14"/>
        <v>5.8</v>
      </c>
      <c r="AO13" s="13" t="str">
        <f t="shared" si="15"/>
        <v>C</v>
      </c>
      <c r="AP13" s="18">
        <f t="shared" si="16"/>
        <v>2</v>
      </c>
      <c r="AQ13" s="15" t="str">
        <f t="shared" si="17"/>
        <v>2.0</v>
      </c>
      <c r="AR13" s="19">
        <v>2</v>
      </c>
      <c r="AS13" s="68">
        <v>2</v>
      </c>
      <c r="AT13" s="28">
        <v>5.6</v>
      </c>
      <c r="AU13" s="26">
        <v>6</v>
      </c>
      <c r="AV13" s="27"/>
      <c r="AW13" s="82"/>
      <c r="AX13" s="82">
        <f t="shared" si="95"/>
        <v>6</v>
      </c>
      <c r="AY13" s="21">
        <f t="shared" si="18"/>
        <v>5.8</v>
      </c>
      <c r="AZ13" s="21" t="str">
        <f t="shared" si="19"/>
        <v>5.8</v>
      </c>
      <c r="BA13" s="13" t="str">
        <f t="shared" si="20"/>
        <v>C</v>
      </c>
      <c r="BB13" s="18">
        <f t="shared" si="21"/>
        <v>2</v>
      </c>
      <c r="BC13" s="15" t="str">
        <f t="shared" si="22"/>
        <v>2.0</v>
      </c>
      <c r="BD13" s="19">
        <v>3</v>
      </c>
      <c r="BE13" s="68">
        <v>3</v>
      </c>
      <c r="BF13" s="95">
        <v>5</v>
      </c>
      <c r="BG13" s="96"/>
      <c r="BH13" s="97">
        <v>4</v>
      </c>
      <c r="BI13" s="97">
        <v>0</v>
      </c>
      <c r="BJ13" s="82">
        <f t="shared" si="96"/>
        <v>4</v>
      </c>
      <c r="BK13" s="106">
        <f t="shared" si="23"/>
        <v>4.4000000000000004</v>
      </c>
      <c r="BL13" s="106" t="str">
        <f t="shared" si="24"/>
        <v>4.4</v>
      </c>
      <c r="BM13" s="107" t="str">
        <f t="shared" si="25"/>
        <v>D</v>
      </c>
      <c r="BN13" s="18">
        <f t="shared" si="26"/>
        <v>1</v>
      </c>
      <c r="BO13" s="15" t="str">
        <f t="shared" si="27"/>
        <v>1.0</v>
      </c>
      <c r="BP13" s="19">
        <v>2</v>
      </c>
      <c r="BQ13" s="68"/>
      <c r="BR13" s="28">
        <v>5</v>
      </c>
      <c r="BS13" s="26">
        <v>7</v>
      </c>
      <c r="BT13" s="27"/>
      <c r="BU13" s="82"/>
      <c r="BV13" s="82">
        <f t="shared" si="97"/>
        <v>7</v>
      </c>
      <c r="BW13" s="21">
        <f t="shared" si="28"/>
        <v>6.2</v>
      </c>
      <c r="BX13" s="21" t="str">
        <f t="shared" si="29"/>
        <v>6.2</v>
      </c>
      <c r="BY13" s="13" t="str">
        <f t="shared" si="30"/>
        <v>C</v>
      </c>
      <c r="BZ13" s="18">
        <f t="shared" si="31"/>
        <v>2</v>
      </c>
      <c r="CA13" s="15" t="str">
        <f t="shared" si="32"/>
        <v>2.0</v>
      </c>
      <c r="CB13" s="19">
        <v>3</v>
      </c>
      <c r="CC13" s="68">
        <v>3</v>
      </c>
      <c r="CD13" s="39">
        <v>6.5</v>
      </c>
      <c r="CE13" s="28">
        <v>6</v>
      </c>
      <c r="CF13" s="28"/>
      <c r="CG13" s="20"/>
      <c r="CH13" s="20">
        <f t="shared" si="98"/>
        <v>6</v>
      </c>
      <c r="CI13" s="21">
        <f t="shared" si="33"/>
        <v>6.2</v>
      </c>
      <c r="CJ13" s="21" t="str">
        <f t="shared" si="34"/>
        <v>6.2</v>
      </c>
      <c r="CK13" s="13" t="str">
        <f t="shared" si="35"/>
        <v>C</v>
      </c>
      <c r="CL13" s="18">
        <f t="shared" si="36"/>
        <v>2</v>
      </c>
      <c r="CM13" s="15" t="str">
        <f t="shared" si="37"/>
        <v>2.0</v>
      </c>
      <c r="CN13" s="19">
        <v>3</v>
      </c>
      <c r="CO13" s="68">
        <v>3</v>
      </c>
      <c r="CP13" s="69">
        <f t="shared" si="38"/>
        <v>17</v>
      </c>
      <c r="CQ13" s="22">
        <f t="shared" si="39"/>
        <v>5.7764705882352931</v>
      </c>
      <c r="CR13" s="24" t="str">
        <f t="shared" si="40"/>
        <v>5.78</v>
      </c>
      <c r="CS13" s="22">
        <f t="shared" si="41"/>
        <v>1.8823529411764706</v>
      </c>
      <c r="CT13" s="24" t="str">
        <f t="shared" si="42"/>
        <v>1.88</v>
      </c>
      <c r="CU13" s="77" t="str">
        <f t="shared" si="43"/>
        <v>Lên lớp</v>
      </c>
      <c r="CV13" s="77">
        <f t="shared" si="44"/>
        <v>15</v>
      </c>
      <c r="CW13" s="22">
        <f t="shared" si="99"/>
        <v>5.96</v>
      </c>
      <c r="CX13" s="77" t="str">
        <f t="shared" si="45"/>
        <v>5.96</v>
      </c>
      <c r="CY13" s="22">
        <f t="shared" si="100"/>
        <v>2</v>
      </c>
      <c r="CZ13" s="77" t="str">
        <f t="shared" si="46"/>
        <v>2.00</v>
      </c>
      <c r="DA13" s="28">
        <v>6.6</v>
      </c>
      <c r="DB13" s="26">
        <v>3</v>
      </c>
      <c r="DC13" s="27">
        <v>5</v>
      </c>
      <c r="DD13" s="27"/>
      <c r="DE13" s="27">
        <f t="shared" si="101"/>
        <v>5</v>
      </c>
      <c r="DF13" s="21">
        <f t="shared" si="47"/>
        <v>5.6</v>
      </c>
      <c r="DG13" s="21" t="str">
        <f t="shared" si="48"/>
        <v>5.6</v>
      </c>
      <c r="DH13" s="13" t="str">
        <f t="shared" si="49"/>
        <v>C</v>
      </c>
      <c r="DI13" s="18">
        <f t="shared" si="50"/>
        <v>2</v>
      </c>
      <c r="DJ13" s="15" t="str">
        <f t="shared" si="51"/>
        <v>2.0</v>
      </c>
      <c r="DK13" s="19">
        <v>1.5</v>
      </c>
      <c r="DL13" s="68">
        <v>1.5</v>
      </c>
      <c r="DM13" s="28">
        <v>6</v>
      </c>
      <c r="DN13" s="26">
        <v>2</v>
      </c>
      <c r="DO13" s="27">
        <v>6</v>
      </c>
      <c r="DP13" s="27"/>
      <c r="DQ13" s="27">
        <f t="shared" si="102"/>
        <v>6</v>
      </c>
      <c r="DR13" s="21">
        <f t="shared" si="52"/>
        <v>6</v>
      </c>
      <c r="DS13" s="21" t="str">
        <f t="shared" si="53"/>
        <v>6.0</v>
      </c>
      <c r="DT13" s="13" t="str">
        <f t="shared" si="54"/>
        <v>C</v>
      </c>
      <c r="DU13" s="18">
        <f t="shared" si="55"/>
        <v>2</v>
      </c>
      <c r="DV13" s="15" t="str">
        <f t="shared" si="56"/>
        <v>2.0</v>
      </c>
      <c r="DW13" s="19">
        <v>1.5</v>
      </c>
      <c r="DX13" s="68">
        <v>1.5</v>
      </c>
      <c r="DY13" s="21">
        <f t="shared" si="103"/>
        <v>5.8</v>
      </c>
      <c r="DZ13" s="21" t="str">
        <f t="shared" si="57"/>
        <v>5.8</v>
      </c>
      <c r="EA13" s="13" t="str">
        <f t="shared" si="58"/>
        <v>C</v>
      </c>
      <c r="EB13" s="18">
        <f t="shared" si="59"/>
        <v>2</v>
      </c>
      <c r="EC13" s="18" t="str">
        <f t="shared" si="60"/>
        <v>2.0</v>
      </c>
      <c r="ED13" s="19">
        <v>3</v>
      </c>
      <c r="EE13" s="152">
        <v>3</v>
      </c>
      <c r="EF13" s="28">
        <v>5.8</v>
      </c>
      <c r="EG13" s="28">
        <v>2</v>
      </c>
      <c r="EH13" s="28">
        <v>5.5</v>
      </c>
      <c r="EI13" s="27"/>
      <c r="EJ13" s="20">
        <f t="shared" si="104"/>
        <v>5.5</v>
      </c>
      <c r="EK13" s="21">
        <f t="shared" si="61"/>
        <v>5.6</v>
      </c>
      <c r="EL13" s="21" t="str">
        <f t="shared" si="62"/>
        <v>5.6</v>
      </c>
      <c r="EM13" s="13" t="str">
        <f t="shared" si="63"/>
        <v>C</v>
      </c>
      <c r="EN13" s="18">
        <f t="shared" si="64"/>
        <v>2</v>
      </c>
      <c r="EO13" s="15" t="str">
        <f t="shared" si="65"/>
        <v>2.0</v>
      </c>
      <c r="EP13" s="19">
        <v>3</v>
      </c>
      <c r="EQ13" s="68">
        <v>3</v>
      </c>
      <c r="ER13" s="28">
        <v>6.1</v>
      </c>
      <c r="ES13" s="26">
        <v>2</v>
      </c>
      <c r="ET13" s="27"/>
      <c r="EU13" s="27">
        <v>6</v>
      </c>
      <c r="EV13" s="27">
        <f t="shared" si="105"/>
        <v>6</v>
      </c>
      <c r="EW13" s="21">
        <f t="shared" si="106"/>
        <v>6</v>
      </c>
      <c r="EX13" s="21" t="str">
        <f t="shared" si="107"/>
        <v>6.0</v>
      </c>
      <c r="EY13" s="13" t="str">
        <f t="shared" si="108"/>
        <v>C</v>
      </c>
      <c r="EZ13" s="18">
        <f t="shared" si="109"/>
        <v>2</v>
      </c>
      <c r="FA13" s="15" t="str">
        <f t="shared" si="110"/>
        <v>2.0</v>
      </c>
      <c r="FB13" s="19">
        <v>3</v>
      </c>
      <c r="FC13" s="68">
        <v>3</v>
      </c>
      <c r="FD13" s="95">
        <v>6.4</v>
      </c>
      <c r="FE13" s="96">
        <v>1</v>
      </c>
      <c r="FF13" s="97">
        <v>4</v>
      </c>
      <c r="FG13" s="97"/>
      <c r="FH13" s="97">
        <f t="shared" si="111"/>
        <v>4</v>
      </c>
      <c r="FI13" s="21">
        <f t="shared" si="112"/>
        <v>5</v>
      </c>
      <c r="FJ13" s="21" t="str">
        <f t="shared" si="113"/>
        <v>5.0</v>
      </c>
      <c r="FK13" s="13" t="str">
        <f t="shared" si="114"/>
        <v>D+</v>
      </c>
      <c r="FL13" s="18">
        <f t="shared" si="115"/>
        <v>1.5</v>
      </c>
      <c r="FM13" s="15" t="str">
        <f t="shared" si="116"/>
        <v>1.5</v>
      </c>
      <c r="FN13" s="19">
        <v>2</v>
      </c>
      <c r="FO13" s="68">
        <v>2</v>
      </c>
      <c r="FP13" s="100">
        <v>5</v>
      </c>
      <c r="FQ13" s="101">
        <v>0</v>
      </c>
      <c r="FR13" s="102"/>
      <c r="FS13" s="102"/>
      <c r="FT13" s="102">
        <f t="shared" si="117"/>
        <v>0</v>
      </c>
      <c r="FU13" s="21">
        <f t="shared" si="118"/>
        <v>2</v>
      </c>
      <c r="FV13" s="21" t="str">
        <f t="shared" si="119"/>
        <v>2.0</v>
      </c>
      <c r="FW13" s="13" t="str">
        <f t="shared" si="120"/>
        <v>F</v>
      </c>
      <c r="FX13" s="18">
        <f t="shared" si="121"/>
        <v>0</v>
      </c>
      <c r="FY13" s="15" t="str">
        <f t="shared" si="122"/>
        <v>0.0</v>
      </c>
      <c r="FZ13" s="19">
        <v>3</v>
      </c>
      <c r="GA13" s="68">
        <v>3</v>
      </c>
      <c r="GB13" s="28">
        <v>5.4</v>
      </c>
      <c r="GC13" s="26">
        <v>5</v>
      </c>
      <c r="GD13" s="27"/>
      <c r="GE13" s="82"/>
      <c r="GF13" s="82">
        <f t="shared" si="123"/>
        <v>5</v>
      </c>
      <c r="GG13" s="21">
        <f t="shared" si="124"/>
        <v>5.2</v>
      </c>
      <c r="GH13" s="21" t="str">
        <f t="shared" si="144"/>
        <v>5.2</v>
      </c>
      <c r="GI13" s="13" t="str">
        <f t="shared" si="125"/>
        <v>D+</v>
      </c>
      <c r="GJ13" s="18">
        <f t="shared" si="126"/>
        <v>1.5</v>
      </c>
      <c r="GK13" s="15" t="str">
        <f t="shared" si="127"/>
        <v>1.5</v>
      </c>
      <c r="GL13" s="19">
        <v>2</v>
      </c>
      <c r="GM13" s="68">
        <v>2</v>
      </c>
      <c r="GN13" s="28">
        <v>6.3</v>
      </c>
      <c r="GO13" s="26">
        <v>8</v>
      </c>
      <c r="GP13" s="27"/>
      <c r="GQ13" s="27"/>
      <c r="GR13" s="27">
        <f t="shared" si="128"/>
        <v>8</v>
      </c>
      <c r="GS13" s="21">
        <f t="shared" si="129"/>
        <v>7.3</v>
      </c>
      <c r="GT13" s="21" t="str">
        <f t="shared" si="130"/>
        <v>7.3</v>
      </c>
      <c r="GU13" s="13" t="str">
        <f t="shared" si="131"/>
        <v>B</v>
      </c>
      <c r="GV13" s="18">
        <f t="shared" si="132"/>
        <v>3</v>
      </c>
      <c r="GW13" s="15" t="str">
        <f t="shared" si="133"/>
        <v>3.0</v>
      </c>
      <c r="GX13" s="19">
        <v>2</v>
      </c>
      <c r="GY13" s="68">
        <v>2</v>
      </c>
      <c r="GZ13" s="69">
        <f t="shared" si="134"/>
        <v>18</v>
      </c>
      <c r="HA13" s="22">
        <f t="shared" si="135"/>
        <v>5.1777777777777771</v>
      </c>
      <c r="HB13" s="24" t="str">
        <f t="shared" si="136"/>
        <v>5.18</v>
      </c>
      <c r="HC13" s="22">
        <f t="shared" si="137"/>
        <v>1.6666666666666667</v>
      </c>
      <c r="HD13" s="24" t="str">
        <f t="shared" si="138"/>
        <v>1.67</v>
      </c>
    </row>
    <row r="14" spans="1:212" s="34" customFormat="1" ht="28.5">
      <c r="A14" s="2">
        <v>13</v>
      </c>
      <c r="B14" s="5" t="s">
        <v>575</v>
      </c>
      <c r="C14" s="6" t="s">
        <v>607</v>
      </c>
      <c r="D14" s="7" t="s">
        <v>608</v>
      </c>
      <c r="E14" s="8" t="s">
        <v>99</v>
      </c>
      <c r="G14" s="10" t="s">
        <v>711</v>
      </c>
      <c r="H14" s="36" t="s">
        <v>89</v>
      </c>
      <c r="I14" s="50" t="s">
        <v>199</v>
      </c>
      <c r="J14" s="25">
        <v>6.4</v>
      </c>
      <c r="K14" s="29" t="str">
        <f t="shared" si="0"/>
        <v>6.4</v>
      </c>
      <c r="L14" s="31" t="str">
        <f t="shared" si="139"/>
        <v>C</v>
      </c>
      <c r="M14" s="43">
        <f t="shared" si="140"/>
        <v>2</v>
      </c>
      <c r="N14" s="35" t="str">
        <f t="shared" si="3"/>
        <v>2.0</v>
      </c>
      <c r="O14" s="19">
        <v>2</v>
      </c>
      <c r="P14" s="25">
        <v>6</v>
      </c>
      <c r="Q14" s="21" t="str">
        <f t="shared" si="4"/>
        <v>6.0</v>
      </c>
      <c r="R14" s="31" t="str">
        <f t="shared" si="141"/>
        <v>C</v>
      </c>
      <c r="S14" s="43">
        <f t="shared" si="142"/>
        <v>2</v>
      </c>
      <c r="T14" s="35" t="str">
        <f t="shared" si="7"/>
        <v>2.0</v>
      </c>
      <c r="U14" s="19">
        <v>3</v>
      </c>
      <c r="V14" s="28">
        <v>6.3</v>
      </c>
      <c r="W14" s="26">
        <v>8</v>
      </c>
      <c r="X14" s="27"/>
      <c r="Y14" s="27"/>
      <c r="Z14" s="82">
        <f t="shared" si="93"/>
        <v>8</v>
      </c>
      <c r="AA14" s="21">
        <f t="shared" si="8"/>
        <v>7.3</v>
      </c>
      <c r="AB14" s="21" t="str">
        <f t="shared" si="9"/>
        <v>7.3</v>
      </c>
      <c r="AC14" s="31" t="str">
        <f t="shared" si="10"/>
        <v>B</v>
      </c>
      <c r="AD14" s="29">
        <f t="shared" si="143"/>
        <v>3</v>
      </c>
      <c r="AE14" s="35" t="str">
        <f t="shared" si="12"/>
        <v>3.0</v>
      </c>
      <c r="AF14" s="19">
        <v>4</v>
      </c>
      <c r="AG14" s="68">
        <v>4</v>
      </c>
      <c r="AH14" s="28">
        <v>7</v>
      </c>
      <c r="AI14" s="26">
        <v>6</v>
      </c>
      <c r="AJ14" s="27"/>
      <c r="AK14" s="82"/>
      <c r="AL14" s="82">
        <f t="shared" si="94"/>
        <v>6</v>
      </c>
      <c r="AM14" s="21">
        <f t="shared" si="13"/>
        <v>6.4</v>
      </c>
      <c r="AN14" s="21" t="str">
        <f t="shared" si="14"/>
        <v>6.4</v>
      </c>
      <c r="AO14" s="13" t="str">
        <f t="shared" si="15"/>
        <v>C</v>
      </c>
      <c r="AP14" s="18">
        <f t="shared" si="16"/>
        <v>2</v>
      </c>
      <c r="AQ14" s="15" t="str">
        <f t="shared" si="17"/>
        <v>2.0</v>
      </c>
      <c r="AR14" s="19">
        <v>2</v>
      </c>
      <c r="AS14" s="68">
        <v>2</v>
      </c>
      <c r="AT14" s="28">
        <v>5.2</v>
      </c>
      <c r="AU14" s="26">
        <v>7</v>
      </c>
      <c r="AV14" s="27"/>
      <c r="AW14" s="82"/>
      <c r="AX14" s="82">
        <f t="shared" si="95"/>
        <v>7</v>
      </c>
      <c r="AY14" s="21">
        <f t="shared" si="18"/>
        <v>6.3</v>
      </c>
      <c r="AZ14" s="21" t="str">
        <f t="shared" si="19"/>
        <v>6.3</v>
      </c>
      <c r="BA14" s="13" t="str">
        <f t="shared" si="20"/>
        <v>C</v>
      </c>
      <c r="BB14" s="18">
        <f t="shared" si="21"/>
        <v>2</v>
      </c>
      <c r="BC14" s="15" t="str">
        <f t="shared" si="22"/>
        <v>2.0</v>
      </c>
      <c r="BD14" s="19">
        <v>3</v>
      </c>
      <c r="BE14" s="68">
        <v>3</v>
      </c>
      <c r="BF14" s="28">
        <v>6</v>
      </c>
      <c r="BG14" s="26">
        <v>5</v>
      </c>
      <c r="BH14" s="27"/>
      <c r="BI14" s="82"/>
      <c r="BJ14" s="82">
        <f t="shared" si="96"/>
        <v>5</v>
      </c>
      <c r="BK14" s="21">
        <f t="shared" si="23"/>
        <v>5.4</v>
      </c>
      <c r="BL14" s="21" t="str">
        <f t="shared" si="24"/>
        <v>5.4</v>
      </c>
      <c r="BM14" s="13" t="str">
        <f t="shared" si="25"/>
        <v>D+</v>
      </c>
      <c r="BN14" s="18">
        <f t="shared" si="26"/>
        <v>1.5</v>
      </c>
      <c r="BO14" s="15" t="str">
        <f t="shared" si="27"/>
        <v>1.5</v>
      </c>
      <c r="BP14" s="19">
        <v>2</v>
      </c>
      <c r="BQ14" s="68">
        <v>2</v>
      </c>
      <c r="BR14" s="28">
        <v>6</v>
      </c>
      <c r="BS14" s="26">
        <v>4</v>
      </c>
      <c r="BT14" s="27"/>
      <c r="BU14" s="27">
        <v>7</v>
      </c>
      <c r="BV14" s="82">
        <f t="shared" si="97"/>
        <v>7</v>
      </c>
      <c r="BW14" s="21">
        <f t="shared" si="28"/>
        <v>6.6</v>
      </c>
      <c r="BX14" s="21" t="str">
        <f t="shared" si="29"/>
        <v>6.6</v>
      </c>
      <c r="BY14" s="13" t="str">
        <f t="shared" si="30"/>
        <v>C+</v>
      </c>
      <c r="BZ14" s="18">
        <f t="shared" si="31"/>
        <v>2.5</v>
      </c>
      <c r="CA14" s="15" t="str">
        <f t="shared" si="32"/>
        <v>2.5</v>
      </c>
      <c r="CB14" s="19">
        <v>3</v>
      </c>
      <c r="CC14" s="68">
        <v>3</v>
      </c>
      <c r="CD14" s="39">
        <v>7.2</v>
      </c>
      <c r="CE14" s="28">
        <v>8</v>
      </c>
      <c r="CF14" s="28"/>
      <c r="CG14" s="20"/>
      <c r="CH14" s="20">
        <f t="shared" si="98"/>
        <v>8</v>
      </c>
      <c r="CI14" s="21">
        <f t="shared" si="33"/>
        <v>7.7</v>
      </c>
      <c r="CJ14" s="21" t="str">
        <f t="shared" si="34"/>
        <v>7.7</v>
      </c>
      <c r="CK14" s="13" t="str">
        <f t="shared" si="35"/>
        <v>B</v>
      </c>
      <c r="CL14" s="18">
        <f t="shared" si="36"/>
        <v>3</v>
      </c>
      <c r="CM14" s="15" t="str">
        <f t="shared" si="37"/>
        <v>3.0</v>
      </c>
      <c r="CN14" s="19">
        <v>3</v>
      </c>
      <c r="CO14" s="68">
        <v>3</v>
      </c>
      <c r="CP14" s="69">
        <f t="shared" si="38"/>
        <v>17</v>
      </c>
      <c r="CQ14" s="22">
        <f t="shared" si="39"/>
        <v>6.7411764705882353</v>
      </c>
      <c r="CR14" s="24" t="str">
        <f t="shared" si="40"/>
        <v>6.74</v>
      </c>
      <c r="CS14" s="22">
        <f t="shared" si="41"/>
        <v>2.4411764705882355</v>
      </c>
      <c r="CT14" s="24" t="str">
        <f t="shared" si="42"/>
        <v>2.44</v>
      </c>
      <c r="CU14" s="77" t="str">
        <f t="shared" si="43"/>
        <v>Lên lớp</v>
      </c>
      <c r="CV14" s="77">
        <f t="shared" si="44"/>
        <v>17</v>
      </c>
      <c r="CW14" s="22">
        <f t="shared" si="99"/>
        <v>6.7411764705882353</v>
      </c>
      <c r="CX14" s="77" t="str">
        <f t="shared" si="45"/>
        <v>6.74</v>
      </c>
      <c r="CY14" s="22">
        <f t="shared" si="100"/>
        <v>2.4411764705882355</v>
      </c>
      <c r="CZ14" s="77" t="str">
        <f t="shared" si="46"/>
        <v>2.44</v>
      </c>
      <c r="DA14" s="28">
        <v>5.8</v>
      </c>
      <c r="DB14" s="26">
        <v>3</v>
      </c>
      <c r="DC14" s="27">
        <v>6</v>
      </c>
      <c r="DD14" s="27"/>
      <c r="DE14" s="27">
        <f t="shared" si="101"/>
        <v>6</v>
      </c>
      <c r="DF14" s="21">
        <f t="shared" si="47"/>
        <v>5.9</v>
      </c>
      <c r="DG14" s="21" t="str">
        <f t="shared" si="48"/>
        <v>5.9</v>
      </c>
      <c r="DH14" s="13" t="str">
        <f t="shared" si="49"/>
        <v>C</v>
      </c>
      <c r="DI14" s="18">
        <f t="shared" si="50"/>
        <v>2</v>
      </c>
      <c r="DJ14" s="15" t="str">
        <f t="shared" si="51"/>
        <v>2.0</v>
      </c>
      <c r="DK14" s="19">
        <v>1.5</v>
      </c>
      <c r="DL14" s="68">
        <v>1.5</v>
      </c>
      <c r="DM14" s="28">
        <v>6.2</v>
      </c>
      <c r="DN14" s="26">
        <v>7</v>
      </c>
      <c r="DO14" s="27"/>
      <c r="DP14" s="82"/>
      <c r="DQ14" s="82">
        <f t="shared" si="102"/>
        <v>7</v>
      </c>
      <c r="DR14" s="21">
        <f t="shared" si="52"/>
        <v>6.7</v>
      </c>
      <c r="DS14" s="21" t="str">
        <f t="shared" si="53"/>
        <v>6.7</v>
      </c>
      <c r="DT14" s="13" t="str">
        <f t="shared" si="54"/>
        <v>C+</v>
      </c>
      <c r="DU14" s="18">
        <f t="shared" si="55"/>
        <v>2.5</v>
      </c>
      <c r="DV14" s="15" t="str">
        <f t="shared" si="56"/>
        <v>2.5</v>
      </c>
      <c r="DW14" s="19">
        <v>1.5</v>
      </c>
      <c r="DX14" s="68">
        <v>1.5</v>
      </c>
      <c r="DY14" s="21">
        <f t="shared" si="103"/>
        <v>6.3000000000000007</v>
      </c>
      <c r="DZ14" s="21" t="str">
        <f t="shared" si="57"/>
        <v>6.3</v>
      </c>
      <c r="EA14" s="13" t="str">
        <f t="shared" si="58"/>
        <v>C</v>
      </c>
      <c r="EB14" s="18">
        <f t="shared" si="59"/>
        <v>2</v>
      </c>
      <c r="EC14" s="18" t="str">
        <f t="shared" si="60"/>
        <v>2.0</v>
      </c>
      <c r="ED14" s="19">
        <v>3</v>
      </c>
      <c r="EE14" s="152">
        <v>3</v>
      </c>
      <c r="EF14" s="28">
        <v>5</v>
      </c>
      <c r="EG14" s="28">
        <v>4</v>
      </c>
      <c r="EH14" s="28">
        <v>5</v>
      </c>
      <c r="EI14" s="27"/>
      <c r="EJ14" s="20">
        <f t="shared" si="104"/>
        <v>5</v>
      </c>
      <c r="EK14" s="21">
        <f t="shared" si="61"/>
        <v>5</v>
      </c>
      <c r="EL14" s="21" t="str">
        <f t="shared" si="62"/>
        <v>5.0</v>
      </c>
      <c r="EM14" s="13" t="str">
        <f t="shared" si="63"/>
        <v>D+</v>
      </c>
      <c r="EN14" s="18">
        <f t="shared" si="64"/>
        <v>1.5</v>
      </c>
      <c r="EO14" s="15" t="str">
        <f t="shared" si="65"/>
        <v>1.5</v>
      </c>
      <c r="EP14" s="19">
        <v>3</v>
      </c>
      <c r="EQ14" s="68">
        <v>3</v>
      </c>
      <c r="ER14" s="70">
        <v>7.6</v>
      </c>
      <c r="ES14" s="16">
        <v>5</v>
      </c>
      <c r="ET14" s="17"/>
      <c r="EU14" s="82"/>
      <c r="EV14" s="82">
        <f t="shared" si="105"/>
        <v>5</v>
      </c>
      <c r="EW14" s="21">
        <f t="shared" si="106"/>
        <v>6</v>
      </c>
      <c r="EX14" s="21" t="str">
        <f t="shared" si="107"/>
        <v>6.0</v>
      </c>
      <c r="EY14" s="13" t="str">
        <f t="shared" si="108"/>
        <v>C</v>
      </c>
      <c r="EZ14" s="18">
        <f t="shared" si="109"/>
        <v>2</v>
      </c>
      <c r="FA14" s="15" t="str">
        <f t="shared" si="110"/>
        <v>2.0</v>
      </c>
      <c r="FB14" s="19">
        <v>3</v>
      </c>
      <c r="FC14" s="68">
        <v>3</v>
      </c>
      <c r="FD14" s="70">
        <v>8.4</v>
      </c>
      <c r="FE14" s="16">
        <v>8</v>
      </c>
      <c r="FF14" s="17"/>
      <c r="FG14" s="82"/>
      <c r="FH14" s="82">
        <f t="shared" si="111"/>
        <v>8</v>
      </c>
      <c r="FI14" s="21">
        <f t="shared" si="112"/>
        <v>8.1999999999999993</v>
      </c>
      <c r="FJ14" s="21" t="str">
        <f t="shared" si="113"/>
        <v>8.2</v>
      </c>
      <c r="FK14" s="13" t="str">
        <f t="shared" si="114"/>
        <v>B+</v>
      </c>
      <c r="FL14" s="18">
        <f t="shared" si="115"/>
        <v>3.5</v>
      </c>
      <c r="FM14" s="15" t="str">
        <f t="shared" si="116"/>
        <v>3.5</v>
      </c>
      <c r="FN14" s="19">
        <v>2</v>
      </c>
      <c r="FO14" s="68">
        <v>2</v>
      </c>
      <c r="FP14" s="70">
        <v>5.6</v>
      </c>
      <c r="FQ14" s="16">
        <v>6</v>
      </c>
      <c r="FR14" s="17"/>
      <c r="FS14" s="82"/>
      <c r="FT14" s="82">
        <f t="shared" si="117"/>
        <v>6</v>
      </c>
      <c r="FU14" s="21">
        <f t="shared" si="118"/>
        <v>5.8</v>
      </c>
      <c r="FV14" s="21" t="str">
        <f t="shared" si="119"/>
        <v>5.8</v>
      </c>
      <c r="FW14" s="13" t="str">
        <f t="shared" si="120"/>
        <v>C</v>
      </c>
      <c r="FX14" s="18">
        <f t="shared" si="121"/>
        <v>2</v>
      </c>
      <c r="FY14" s="15" t="str">
        <f t="shared" si="122"/>
        <v>2.0</v>
      </c>
      <c r="FZ14" s="19">
        <v>3</v>
      </c>
      <c r="GA14" s="68">
        <v>3</v>
      </c>
      <c r="GB14" s="28">
        <v>9.4</v>
      </c>
      <c r="GC14" s="26">
        <v>8</v>
      </c>
      <c r="GD14" s="27"/>
      <c r="GE14" s="82"/>
      <c r="GF14" s="82">
        <f t="shared" si="123"/>
        <v>8</v>
      </c>
      <c r="GG14" s="21">
        <f t="shared" si="124"/>
        <v>8.6</v>
      </c>
      <c r="GH14" s="21" t="str">
        <f t="shared" si="144"/>
        <v>8.6</v>
      </c>
      <c r="GI14" s="13" t="str">
        <f t="shared" si="125"/>
        <v>A</v>
      </c>
      <c r="GJ14" s="18">
        <f t="shared" si="126"/>
        <v>4</v>
      </c>
      <c r="GK14" s="15" t="str">
        <f t="shared" si="127"/>
        <v>4.0</v>
      </c>
      <c r="GL14" s="19">
        <v>2</v>
      </c>
      <c r="GM14" s="68">
        <v>2</v>
      </c>
      <c r="GN14" s="28">
        <v>6.7</v>
      </c>
      <c r="GO14" s="26">
        <v>7</v>
      </c>
      <c r="GP14" s="27"/>
      <c r="GQ14" s="27"/>
      <c r="GR14" s="27">
        <f t="shared" si="128"/>
        <v>7</v>
      </c>
      <c r="GS14" s="21">
        <f t="shared" si="129"/>
        <v>6.9</v>
      </c>
      <c r="GT14" s="21" t="str">
        <f t="shared" si="130"/>
        <v>6.9</v>
      </c>
      <c r="GU14" s="13" t="str">
        <f t="shared" si="131"/>
        <v>C+</v>
      </c>
      <c r="GV14" s="18">
        <f t="shared" si="132"/>
        <v>2.5</v>
      </c>
      <c r="GW14" s="15" t="str">
        <f t="shared" si="133"/>
        <v>2.5</v>
      </c>
      <c r="GX14" s="19">
        <v>2</v>
      </c>
      <c r="GY14" s="68">
        <v>2</v>
      </c>
      <c r="GZ14" s="69">
        <f t="shared" si="134"/>
        <v>18</v>
      </c>
      <c r="HA14" s="22">
        <f t="shared" si="135"/>
        <v>6.4833333333333325</v>
      </c>
      <c r="HB14" s="24" t="str">
        <f t="shared" si="136"/>
        <v>6.48</v>
      </c>
      <c r="HC14" s="22">
        <f t="shared" si="137"/>
        <v>2.4027777777777777</v>
      </c>
      <c r="HD14" s="24" t="str">
        <f t="shared" si="138"/>
        <v>2.40</v>
      </c>
    </row>
    <row r="15" spans="1:212" s="4" customFormat="1" ht="28.5">
      <c r="A15" s="2">
        <v>14</v>
      </c>
      <c r="B15" s="5" t="s">
        <v>575</v>
      </c>
      <c r="C15" s="6" t="s">
        <v>609</v>
      </c>
      <c r="D15" s="7" t="s">
        <v>610</v>
      </c>
      <c r="E15" s="8" t="s">
        <v>379</v>
      </c>
      <c r="G15" s="10" t="s">
        <v>712</v>
      </c>
      <c r="H15" s="36" t="s">
        <v>89</v>
      </c>
      <c r="I15" s="41" t="s">
        <v>573</v>
      </c>
      <c r="J15" s="25">
        <v>7.9</v>
      </c>
      <c r="K15" s="21" t="str">
        <f t="shared" si="0"/>
        <v>7.9</v>
      </c>
      <c r="L15" s="13" t="str">
        <f t="shared" si="139"/>
        <v>B</v>
      </c>
      <c r="M15" s="14">
        <f t="shared" si="140"/>
        <v>3</v>
      </c>
      <c r="N15" s="15" t="str">
        <f t="shared" si="3"/>
        <v>3.0</v>
      </c>
      <c r="O15" s="19">
        <v>2</v>
      </c>
      <c r="P15" s="12">
        <v>7</v>
      </c>
      <c r="Q15" s="21" t="str">
        <f t="shared" si="4"/>
        <v>7.0</v>
      </c>
      <c r="R15" s="13" t="str">
        <f t="shared" si="141"/>
        <v>B</v>
      </c>
      <c r="S15" s="14">
        <f t="shared" si="142"/>
        <v>3</v>
      </c>
      <c r="T15" s="15" t="str">
        <f t="shared" si="7"/>
        <v>3.0</v>
      </c>
      <c r="U15" s="19">
        <v>3</v>
      </c>
      <c r="V15" s="28">
        <v>9.1999999999999993</v>
      </c>
      <c r="W15" s="26">
        <v>7</v>
      </c>
      <c r="X15" s="27"/>
      <c r="Y15" s="82"/>
      <c r="Z15" s="82">
        <f t="shared" si="93"/>
        <v>7</v>
      </c>
      <c r="AA15" s="21">
        <f t="shared" si="8"/>
        <v>7.9</v>
      </c>
      <c r="AB15" s="21" t="str">
        <f t="shared" si="9"/>
        <v>7.9</v>
      </c>
      <c r="AC15" s="13" t="str">
        <f t="shared" si="10"/>
        <v>B</v>
      </c>
      <c r="AD15" s="18">
        <f t="shared" si="143"/>
        <v>3</v>
      </c>
      <c r="AE15" s="15" t="str">
        <f t="shared" si="12"/>
        <v>3.0</v>
      </c>
      <c r="AF15" s="19">
        <v>4</v>
      </c>
      <c r="AG15" s="68">
        <v>4</v>
      </c>
      <c r="AH15" s="28">
        <v>9</v>
      </c>
      <c r="AI15" s="26">
        <v>7</v>
      </c>
      <c r="AJ15" s="27"/>
      <c r="AK15" s="82"/>
      <c r="AL15" s="82">
        <f t="shared" si="94"/>
        <v>7</v>
      </c>
      <c r="AM15" s="21">
        <f t="shared" si="13"/>
        <v>7.8</v>
      </c>
      <c r="AN15" s="21" t="str">
        <f t="shared" si="14"/>
        <v>7.8</v>
      </c>
      <c r="AO15" s="13" t="str">
        <f t="shared" si="15"/>
        <v>B</v>
      </c>
      <c r="AP15" s="18">
        <f t="shared" si="16"/>
        <v>3</v>
      </c>
      <c r="AQ15" s="15" t="str">
        <f t="shared" si="17"/>
        <v>3.0</v>
      </c>
      <c r="AR15" s="19">
        <v>2</v>
      </c>
      <c r="AS15" s="68">
        <v>2</v>
      </c>
      <c r="AT15" s="28">
        <v>8.4</v>
      </c>
      <c r="AU15" s="26">
        <v>8</v>
      </c>
      <c r="AV15" s="27"/>
      <c r="AW15" s="82"/>
      <c r="AX15" s="82">
        <f t="shared" si="95"/>
        <v>8</v>
      </c>
      <c r="AY15" s="21">
        <f t="shared" si="18"/>
        <v>8.1999999999999993</v>
      </c>
      <c r="AZ15" s="21" t="str">
        <f t="shared" si="19"/>
        <v>8.2</v>
      </c>
      <c r="BA15" s="13" t="str">
        <f t="shared" si="20"/>
        <v>B+</v>
      </c>
      <c r="BB15" s="18">
        <f t="shared" si="21"/>
        <v>3.5</v>
      </c>
      <c r="BC15" s="15" t="str">
        <f t="shared" si="22"/>
        <v>3.5</v>
      </c>
      <c r="BD15" s="19">
        <v>3</v>
      </c>
      <c r="BE15" s="68">
        <v>3</v>
      </c>
      <c r="BF15" s="28">
        <v>7.1</v>
      </c>
      <c r="BG15" s="26">
        <v>5</v>
      </c>
      <c r="BH15" s="27"/>
      <c r="BI15" s="82"/>
      <c r="BJ15" s="82">
        <f t="shared" si="96"/>
        <v>5</v>
      </c>
      <c r="BK15" s="21">
        <f t="shared" si="23"/>
        <v>5.8</v>
      </c>
      <c r="BL15" s="21" t="str">
        <f t="shared" si="24"/>
        <v>5.8</v>
      </c>
      <c r="BM15" s="13" t="str">
        <f t="shared" si="25"/>
        <v>C</v>
      </c>
      <c r="BN15" s="18">
        <f t="shared" si="26"/>
        <v>2</v>
      </c>
      <c r="BO15" s="15" t="str">
        <f t="shared" si="27"/>
        <v>2.0</v>
      </c>
      <c r="BP15" s="19">
        <v>2</v>
      </c>
      <c r="BQ15" s="68">
        <v>2</v>
      </c>
      <c r="BR15" s="28">
        <v>7.4</v>
      </c>
      <c r="BS15" s="26">
        <v>6</v>
      </c>
      <c r="BT15" s="27"/>
      <c r="BU15" s="82"/>
      <c r="BV15" s="82">
        <f t="shared" si="97"/>
        <v>6</v>
      </c>
      <c r="BW15" s="21">
        <f t="shared" si="28"/>
        <v>6.6</v>
      </c>
      <c r="BX15" s="21" t="str">
        <f t="shared" si="29"/>
        <v>6.6</v>
      </c>
      <c r="BY15" s="13" t="str">
        <f t="shared" si="30"/>
        <v>C+</v>
      </c>
      <c r="BZ15" s="18">
        <f t="shared" si="31"/>
        <v>2.5</v>
      </c>
      <c r="CA15" s="15" t="str">
        <f t="shared" si="32"/>
        <v>2.5</v>
      </c>
      <c r="CB15" s="19">
        <v>3</v>
      </c>
      <c r="CC15" s="68">
        <v>3</v>
      </c>
      <c r="CD15" s="39">
        <v>9</v>
      </c>
      <c r="CE15" s="28">
        <v>9</v>
      </c>
      <c r="CF15" s="28"/>
      <c r="CG15" s="20"/>
      <c r="CH15" s="20">
        <f t="shared" si="98"/>
        <v>9</v>
      </c>
      <c r="CI15" s="21">
        <f t="shared" si="33"/>
        <v>9</v>
      </c>
      <c r="CJ15" s="21" t="str">
        <f t="shared" si="34"/>
        <v>9.0</v>
      </c>
      <c r="CK15" s="13" t="str">
        <f t="shared" si="35"/>
        <v>A</v>
      </c>
      <c r="CL15" s="18">
        <f t="shared" si="36"/>
        <v>4</v>
      </c>
      <c r="CM15" s="15" t="str">
        <f t="shared" si="37"/>
        <v>4.0</v>
      </c>
      <c r="CN15" s="19">
        <v>3</v>
      </c>
      <c r="CO15" s="68">
        <v>3</v>
      </c>
      <c r="CP15" s="69">
        <f t="shared" si="38"/>
        <v>17</v>
      </c>
      <c r="CQ15" s="22">
        <f t="shared" si="39"/>
        <v>7.6588235294117641</v>
      </c>
      <c r="CR15" s="24" t="str">
        <f t="shared" si="40"/>
        <v>7.66</v>
      </c>
      <c r="CS15" s="22">
        <f t="shared" si="41"/>
        <v>3.0588235294117645</v>
      </c>
      <c r="CT15" s="24" t="str">
        <f t="shared" si="42"/>
        <v>3.06</v>
      </c>
      <c r="CU15" s="77" t="str">
        <f t="shared" si="43"/>
        <v>Lên lớp</v>
      </c>
      <c r="CV15" s="77">
        <f t="shared" si="44"/>
        <v>17</v>
      </c>
      <c r="CW15" s="22">
        <f t="shared" si="99"/>
        <v>7.6588235294117641</v>
      </c>
      <c r="CX15" s="77" t="str">
        <f t="shared" si="45"/>
        <v>7.66</v>
      </c>
      <c r="CY15" s="22">
        <f t="shared" si="100"/>
        <v>3.0588235294117645</v>
      </c>
      <c r="CZ15" s="77" t="str">
        <f t="shared" si="46"/>
        <v>3.06</v>
      </c>
      <c r="DA15" s="28">
        <v>8.1999999999999993</v>
      </c>
      <c r="DB15" s="26">
        <v>5</v>
      </c>
      <c r="DC15" s="27"/>
      <c r="DD15" s="82"/>
      <c r="DE15" s="82">
        <f t="shared" si="101"/>
        <v>5</v>
      </c>
      <c r="DF15" s="21">
        <f t="shared" si="47"/>
        <v>6.3</v>
      </c>
      <c r="DG15" s="21" t="str">
        <f t="shared" si="48"/>
        <v>6.3</v>
      </c>
      <c r="DH15" s="13" t="str">
        <f t="shared" si="49"/>
        <v>C</v>
      </c>
      <c r="DI15" s="18">
        <f t="shared" si="50"/>
        <v>2</v>
      </c>
      <c r="DJ15" s="15" t="str">
        <f t="shared" si="51"/>
        <v>2.0</v>
      </c>
      <c r="DK15" s="19">
        <v>1.5</v>
      </c>
      <c r="DL15" s="68">
        <v>1.5</v>
      </c>
      <c r="DM15" s="28">
        <v>8.1999999999999993</v>
      </c>
      <c r="DN15" s="26">
        <v>10</v>
      </c>
      <c r="DO15" s="27"/>
      <c r="DP15" s="82"/>
      <c r="DQ15" s="82">
        <f t="shared" si="102"/>
        <v>10</v>
      </c>
      <c r="DR15" s="21">
        <f t="shared" si="52"/>
        <v>9.3000000000000007</v>
      </c>
      <c r="DS15" s="21" t="str">
        <f t="shared" si="53"/>
        <v>9.3</v>
      </c>
      <c r="DT15" s="13" t="str">
        <f t="shared" si="54"/>
        <v>A</v>
      </c>
      <c r="DU15" s="18">
        <f t="shared" si="55"/>
        <v>4</v>
      </c>
      <c r="DV15" s="15" t="str">
        <f t="shared" si="56"/>
        <v>4.0</v>
      </c>
      <c r="DW15" s="19">
        <v>1.5</v>
      </c>
      <c r="DX15" s="68">
        <v>1.5</v>
      </c>
      <c r="DY15" s="21">
        <f t="shared" si="103"/>
        <v>7.8000000000000007</v>
      </c>
      <c r="DZ15" s="21" t="str">
        <f t="shared" si="57"/>
        <v>7.8</v>
      </c>
      <c r="EA15" s="13" t="str">
        <f t="shared" si="58"/>
        <v>B</v>
      </c>
      <c r="EB15" s="18">
        <f t="shared" si="59"/>
        <v>3</v>
      </c>
      <c r="EC15" s="18" t="str">
        <f t="shared" si="60"/>
        <v>3.0</v>
      </c>
      <c r="ED15" s="19">
        <v>3</v>
      </c>
      <c r="EE15" s="152">
        <v>3</v>
      </c>
      <c r="EF15" s="20">
        <v>6</v>
      </c>
      <c r="EG15" s="20">
        <v>5</v>
      </c>
      <c r="EH15" s="27"/>
      <c r="EI15" s="82"/>
      <c r="EJ15" s="82">
        <f t="shared" si="104"/>
        <v>5</v>
      </c>
      <c r="EK15" s="21">
        <f t="shared" si="61"/>
        <v>5.4</v>
      </c>
      <c r="EL15" s="21" t="str">
        <f t="shared" si="62"/>
        <v>5.4</v>
      </c>
      <c r="EM15" s="13" t="str">
        <f t="shared" si="63"/>
        <v>D+</v>
      </c>
      <c r="EN15" s="18">
        <f t="shared" si="64"/>
        <v>1.5</v>
      </c>
      <c r="EO15" s="15" t="str">
        <f t="shared" si="65"/>
        <v>1.5</v>
      </c>
      <c r="EP15" s="19">
        <v>3</v>
      </c>
      <c r="EQ15" s="68">
        <v>3</v>
      </c>
      <c r="ER15" s="70">
        <v>9</v>
      </c>
      <c r="ES15" s="16">
        <v>9</v>
      </c>
      <c r="ET15" s="17"/>
      <c r="EU15" s="82"/>
      <c r="EV15" s="82">
        <f t="shared" si="105"/>
        <v>9</v>
      </c>
      <c r="EW15" s="21">
        <f t="shared" si="106"/>
        <v>9</v>
      </c>
      <c r="EX15" s="21" t="str">
        <f t="shared" si="107"/>
        <v>9.0</v>
      </c>
      <c r="EY15" s="13" t="str">
        <f t="shared" si="108"/>
        <v>A</v>
      </c>
      <c r="EZ15" s="18">
        <f t="shared" si="109"/>
        <v>4</v>
      </c>
      <c r="FA15" s="15" t="str">
        <f t="shared" si="110"/>
        <v>4.0</v>
      </c>
      <c r="FB15" s="19">
        <v>3</v>
      </c>
      <c r="FC15" s="68">
        <v>3</v>
      </c>
      <c r="FD15" s="70">
        <v>8.4</v>
      </c>
      <c r="FE15" s="16">
        <v>9</v>
      </c>
      <c r="FF15" s="17"/>
      <c r="FG15" s="82"/>
      <c r="FH15" s="82">
        <f t="shared" si="111"/>
        <v>9</v>
      </c>
      <c r="FI15" s="21">
        <f t="shared" si="112"/>
        <v>8.8000000000000007</v>
      </c>
      <c r="FJ15" s="21" t="str">
        <f t="shared" si="113"/>
        <v>8.8</v>
      </c>
      <c r="FK15" s="13" t="str">
        <f t="shared" si="114"/>
        <v>A</v>
      </c>
      <c r="FL15" s="18">
        <f t="shared" si="115"/>
        <v>4</v>
      </c>
      <c r="FM15" s="15" t="str">
        <f t="shared" si="116"/>
        <v>4.0</v>
      </c>
      <c r="FN15" s="19">
        <v>2</v>
      </c>
      <c r="FO15" s="68">
        <v>2</v>
      </c>
      <c r="FP15" s="70">
        <v>8.6999999999999993</v>
      </c>
      <c r="FQ15" s="16">
        <v>8</v>
      </c>
      <c r="FR15" s="17"/>
      <c r="FS15" s="82"/>
      <c r="FT15" s="82">
        <f t="shared" si="117"/>
        <v>8</v>
      </c>
      <c r="FU15" s="21">
        <f t="shared" si="118"/>
        <v>8.3000000000000007</v>
      </c>
      <c r="FV15" s="21" t="str">
        <f t="shared" si="119"/>
        <v>8.3</v>
      </c>
      <c r="FW15" s="13" t="str">
        <f t="shared" si="120"/>
        <v>B+</v>
      </c>
      <c r="FX15" s="18">
        <f t="shared" si="121"/>
        <v>3.5</v>
      </c>
      <c r="FY15" s="15" t="str">
        <f t="shared" si="122"/>
        <v>3.5</v>
      </c>
      <c r="FZ15" s="19">
        <v>3</v>
      </c>
      <c r="GA15" s="68">
        <v>3</v>
      </c>
      <c r="GB15" s="28">
        <v>8</v>
      </c>
      <c r="GC15" s="26">
        <v>8</v>
      </c>
      <c r="GD15" s="27"/>
      <c r="GE15" s="82"/>
      <c r="GF15" s="82">
        <f t="shared" si="123"/>
        <v>8</v>
      </c>
      <c r="GG15" s="21">
        <f t="shared" si="124"/>
        <v>8</v>
      </c>
      <c r="GH15" s="21" t="str">
        <f t="shared" si="144"/>
        <v>8.0</v>
      </c>
      <c r="GI15" s="13" t="str">
        <f t="shared" si="125"/>
        <v>B+</v>
      </c>
      <c r="GJ15" s="18">
        <f t="shared" si="126"/>
        <v>3.5</v>
      </c>
      <c r="GK15" s="15" t="str">
        <f t="shared" si="127"/>
        <v>3.5</v>
      </c>
      <c r="GL15" s="19">
        <v>2</v>
      </c>
      <c r="GM15" s="68">
        <v>2</v>
      </c>
      <c r="GN15" s="28">
        <v>7.3</v>
      </c>
      <c r="GO15" s="26">
        <v>9</v>
      </c>
      <c r="GP15" s="27"/>
      <c r="GQ15" s="27"/>
      <c r="GR15" s="27">
        <f t="shared" si="128"/>
        <v>9</v>
      </c>
      <c r="GS15" s="21">
        <f t="shared" si="129"/>
        <v>8.3000000000000007</v>
      </c>
      <c r="GT15" s="21" t="str">
        <f t="shared" si="130"/>
        <v>8.3</v>
      </c>
      <c r="GU15" s="13" t="str">
        <f t="shared" si="131"/>
        <v>B+</v>
      </c>
      <c r="GV15" s="18">
        <f t="shared" si="132"/>
        <v>3.5</v>
      </c>
      <c r="GW15" s="15" t="str">
        <f t="shared" si="133"/>
        <v>3.5</v>
      </c>
      <c r="GX15" s="19">
        <v>2</v>
      </c>
      <c r="GY15" s="68">
        <v>2</v>
      </c>
      <c r="GZ15" s="69">
        <f t="shared" si="134"/>
        <v>18</v>
      </c>
      <c r="HA15" s="22">
        <f t="shared" si="135"/>
        <v>7.8722222222222218</v>
      </c>
      <c r="HB15" s="24" t="str">
        <f t="shared" si="136"/>
        <v>7.87</v>
      </c>
      <c r="HC15" s="22">
        <f t="shared" si="137"/>
        <v>3.2222222222222223</v>
      </c>
      <c r="HD15" s="24" t="str">
        <f t="shared" si="138"/>
        <v>3.22</v>
      </c>
    </row>
    <row r="16" spans="1:212" s="4" customFormat="1" ht="28.5">
      <c r="A16" s="2">
        <v>15</v>
      </c>
      <c r="B16" s="5" t="s">
        <v>575</v>
      </c>
      <c r="C16" s="6" t="s">
        <v>611</v>
      </c>
      <c r="D16" s="7" t="s">
        <v>60</v>
      </c>
      <c r="E16" s="8" t="s">
        <v>158</v>
      </c>
      <c r="F16" s="3"/>
      <c r="G16" s="10" t="s">
        <v>713</v>
      </c>
      <c r="H16" s="36" t="s">
        <v>89</v>
      </c>
      <c r="I16" s="36" t="s">
        <v>572</v>
      </c>
      <c r="J16" s="28">
        <v>7.4</v>
      </c>
      <c r="K16" s="21" t="str">
        <f t="shared" si="0"/>
        <v>7.4</v>
      </c>
      <c r="L16" s="13" t="str">
        <f t="shared" si="139"/>
        <v>B</v>
      </c>
      <c r="M16" s="14">
        <f t="shared" si="140"/>
        <v>3</v>
      </c>
      <c r="N16" s="15" t="str">
        <f t="shared" si="3"/>
        <v>3.0</v>
      </c>
      <c r="O16" s="19">
        <v>2</v>
      </c>
      <c r="P16" s="12">
        <v>5</v>
      </c>
      <c r="Q16" s="21" t="str">
        <f t="shared" si="4"/>
        <v>5.0</v>
      </c>
      <c r="R16" s="13" t="str">
        <f t="shared" si="141"/>
        <v>D+</v>
      </c>
      <c r="S16" s="14">
        <f t="shared" si="142"/>
        <v>1.5</v>
      </c>
      <c r="T16" s="15" t="str">
        <f t="shared" si="7"/>
        <v>1.5</v>
      </c>
      <c r="U16" s="19">
        <v>3</v>
      </c>
      <c r="V16" s="28">
        <v>7</v>
      </c>
      <c r="W16" s="26">
        <v>5</v>
      </c>
      <c r="X16" s="27"/>
      <c r="Y16" s="82"/>
      <c r="Z16" s="82">
        <f t="shared" si="93"/>
        <v>5</v>
      </c>
      <c r="AA16" s="21">
        <f t="shared" si="8"/>
        <v>5.8</v>
      </c>
      <c r="AB16" s="21" t="str">
        <f t="shared" si="9"/>
        <v>5.8</v>
      </c>
      <c r="AC16" s="13" t="str">
        <f t="shared" si="10"/>
        <v>C</v>
      </c>
      <c r="AD16" s="18">
        <f t="shared" si="143"/>
        <v>2</v>
      </c>
      <c r="AE16" s="15" t="str">
        <f t="shared" si="12"/>
        <v>2.0</v>
      </c>
      <c r="AF16" s="19">
        <v>4</v>
      </c>
      <c r="AG16" s="68">
        <v>4</v>
      </c>
      <c r="AH16" s="28">
        <v>7</v>
      </c>
      <c r="AI16" s="26">
        <v>5</v>
      </c>
      <c r="AJ16" s="27"/>
      <c r="AK16" s="82"/>
      <c r="AL16" s="82">
        <f t="shared" si="94"/>
        <v>5</v>
      </c>
      <c r="AM16" s="21">
        <f t="shared" si="13"/>
        <v>5.8</v>
      </c>
      <c r="AN16" s="21" t="str">
        <f t="shared" si="14"/>
        <v>5.8</v>
      </c>
      <c r="AO16" s="13" t="str">
        <f t="shared" si="15"/>
        <v>C</v>
      </c>
      <c r="AP16" s="18">
        <f t="shared" si="16"/>
        <v>2</v>
      </c>
      <c r="AQ16" s="15" t="str">
        <f t="shared" si="17"/>
        <v>2.0</v>
      </c>
      <c r="AR16" s="19">
        <v>2</v>
      </c>
      <c r="AS16" s="68">
        <v>2</v>
      </c>
      <c r="AT16" s="95">
        <v>5</v>
      </c>
      <c r="AU16" s="96">
        <v>3</v>
      </c>
      <c r="AV16" s="97"/>
      <c r="AW16" s="97"/>
      <c r="AX16" s="82">
        <f t="shared" si="95"/>
        <v>3</v>
      </c>
      <c r="AY16" s="21">
        <f t="shared" si="18"/>
        <v>3.8</v>
      </c>
      <c r="AZ16" s="21" t="str">
        <f t="shared" si="19"/>
        <v>3.8</v>
      </c>
      <c r="BA16" s="13" t="str">
        <f t="shared" si="20"/>
        <v>F</v>
      </c>
      <c r="BB16" s="18">
        <f t="shared" si="21"/>
        <v>0</v>
      </c>
      <c r="BC16" s="15" t="str">
        <f t="shared" si="22"/>
        <v>0.0</v>
      </c>
      <c r="BD16" s="19">
        <v>3</v>
      </c>
      <c r="BE16" s="68"/>
      <c r="BF16" s="28">
        <v>5</v>
      </c>
      <c r="BG16" s="26">
        <v>4</v>
      </c>
      <c r="BH16" s="27">
        <v>5</v>
      </c>
      <c r="BI16" s="27"/>
      <c r="BJ16" s="82">
        <f t="shared" si="96"/>
        <v>5</v>
      </c>
      <c r="BK16" s="21">
        <f t="shared" si="23"/>
        <v>5</v>
      </c>
      <c r="BL16" s="21" t="str">
        <f t="shared" si="24"/>
        <v>5.0</v>
      </c>
      <c r="BM16" s="31" t="str">
        <f t="shared" si="25"/>
        <v>D+</v>
      </c>
      <c r="BN16" s="18">
        <f t="shared" si="26"/>
        <v>1.5</v>
      </c>
      <c r="BO16" s="15" t="str">
        <f t="shared" si="27"/>
        <v>1.5</v>
      </c>
      <c r="BP16" s="19">
        <v>2</v>
      </c>
      <c r="BQ16" s="68">
        <v>2</v>
      </c>
      <c r="BR16" s="95">
        <v>5.0999999999999996</v>
      </c>
      <c r="BS16" s="96">
        <v>3</v>
      </c>
      <c r="BT16" s="97"/>
      <c r="BU16" s="97"/>
      <c r="BV16" s="82">
        <f t="shared" si="97"/>
        <v>3</v>
      </c>
      <c r="BW16" s="21">
        <f t="shared" si="28"/>
        <v>3.8</v>
      </c>
      <c r="BX16" s="21" t="str">
        <f t="shared" si="29"/>
        <v>3.8</v>
      </c>
      <c r="BY16" s="13" t="str">
        <f t="shared" si="30"/>
        <v>F</v>
      </c>
      <c r="BZ16" s="18">
        <f t="shared" si="31"/>
        <v>0</v>
      </c>
      <c r="CA16" s="15" t="str">
        <f t="shared" si="32"/>
        <v>0.0</v>
      </c>
      <c r="CB16" s="19">
        <v>3</v>
      </c>
      <c r="CC16" s="68"/>
      <c r="CD16" s="39">
        <v>6.3</v>
      </c>
      <c r="CE16" s="28">
        <v>4</v>
      </c>
      <c r="CF16" s="28">
        <v>7</v>
      </c>
      <c r="CG16" s="28"/>
      <c r="CH16" s="20">
        <f t="shared" si="98"/>
        <v>7</v>
      </c>
      <c r="CI16" s="21">
        <f t="shared" si="33"/>
        <v>6.7</v>
      </c>
      <c r="CJ16" s="21" t="str">
        <f t="shared" si="34"/>
        <v>6.7</v>
      </c>
      <c r="CK16" s="13" t="str">
        <f t="shared" si="35"/>
        <v>C+</v>
      </c>
      <c r="CL16" s="18">
        <f t="shared" si="36"/>
        <v>2.5</v>
      </c>
      <c r="CM16" s="15" t="str">
        <f t="shared" si="37"/>
        <v>2.5</v>
      </c>
      <c r="CN16" s="19">
        <v>3</v>
      </c>
      <c r="CO16" s="68">
        <v>3</v>
      </c>
      <c r="CP16" s="69">
        <f t="shared" si="38"/>
        <v>17</v>
      </c>
      <c r="CQ16" s="22">
        <f t="shared" si="39"/>
        <v>5.1588235294117641</v>
      </c>
      <c r="CR16" s="24" t="str">
        <f t="shared" si="40"/>
        <v>5.16</v>
      </c>
      <c r="CS16" s="22">
        <f t="shared" si="41"/>
        <v>1.3235294117647058</v>
      </c>
      <c r="CT16" s="24" t="str">
        <f t="shared" si="42"/>
        <v>1.32</v>
      </c>
      <c r="CU16" s="77" t="str">
        <f t="shared" si="43"/>
        <v>Lên lớp</v>
      </c>
      <c r="CV16" s="77">
        <f t="shared" si="44"/>
        <v>11</v>
      </c>
      <c r="CW16" s="22">
        <f t="shared" si="99"/>
        <v>5.9</v>
      </c>
      <c r="CX16" s="77" t="str">
        <f t="shared" si="45"/>
        <v>5.90</v>
      </c>
      <c r="CY16" s="22">
        <f t="shared" si="100"/>
        <v>2.0454545454545454</v>
      </c>
      <c r="CZ16" s="77" t="str">
        <f t="shared" si="46"/>
        <v>2.05</v>
      </c>
      <c r="DA16" s="42">
        <v>0</v>
      </c>
      <c r="DB16" s="99"/>
      <c r="DC16" s="30"/>
      <c r="DD16" s="30"/>
      <c r="DE16" s="30">
        <f t="shared" si="101"/>
        <v>0</v>
      </c>
      <c r="DF16" s="21">
        <f t="shared" si="47"/>
        <v>0</v>
      </c>
      <c r="DG16" s="21" t="str">
        <f t="shared" si="48"/>
        <v>0.0</v>
      </c>
      <c r="DH16" s="13" t="str">
        <f t="shared" si="49"/>
        <v>F</v>
      </c>
      <c r="DI16" s="18">
        <f t="shared" si="50"/>
        <v>0</v>
      </c>
      <c r="DJ16" s="15" t="str">
        <f t="shared" si="51"/>
        <v>0.0</v>
      </c>
      <c r="DK16" s="19">
        <v>1.5</v>
      </c>
      <c r="DL16" s="68">
        <v>1.5</v>
      </c>
      <c r="DM16" s="42"/>
      <c r="DN16" s="99"/>
      <c r="DO16" s="30"/>
      <c r="DP16" s="30"/>
      <c r="DQ16" s="30">
        <f t="shared" si="102"/>
        <v>0</v>
      </c>
      <c r="DR16" s="21">
        <f t="shared" si="52"/>
        <v>0</v>
      </c>
      <c r="DS16" s="21" t="str">
        <f t="shared" si="53"/>
        <v>0.0</v>
      </c>
      <c r="DT16" s="13" t="str">
        <f t="shared" si="54"/>
        <v>F</v>
      </c>
      <c r="DU16" s="18">
        <f t="shared" si="55"/>
        <v>0</v>
      </c>
      <c r="DV16" s="15" t="str">
        <f t="shared" si="56"/>
        <v>0.0</v>
      </c>
      <c r="DW16" s="19">
        <v>1.5</v>
      </c>
      <c r="DX16" s="68">
        <v>1.5</v>
      </c>
      <c r="DY16" s="21">
        <f t="shared" si="103"/>
        <v>0</v>
      </c>
      <c r="DZ16" s="21" t="str">
        <f t="shared" si="57"/>
        <v>0.0</v>
      </c>
      <c r="EA16" s="13" t="str">
        <f t="shared" si="58"/>
        <v>F</v>
      </c>
      <c r="EB16" s="18">
        <f t="shared" si="59"/>
        <v>0</v>
      </c>
      <c r="EC16" s="18" t="str">
        <f t="shared" si="60"/>
        <v>0.0</v>
      </c>
      <c r="ED16" s="19">
        <v>3</v>
      </c>
      <c r="EE16" s="152">
        <v>3</v>
      </c>
      <c r="EF16" s="42"/>
      <c r="EG16" s="42"/>
      <c r="EH16" s="42"/>
      <c r="EI16" s="30"/>
      <c r="EJ16" s="20">
        <f t="shared" si="104"/>
        <v>0</v>
      </c>
      <c r="EK16" s="21">
        <f t="shared" si="61"/>
        <v>0</v>
      </c>
      <c r="EL16" s="21" t="str">
        <f t="shared" si="62"/>
        <v>0.0</v>
      </c>
      <c r="EM16" s="13" t="str">
        <f t="shared" si="63"/>
        <v>F</v>
      </c>
      <c r="EN16" s="18">
        <f t="shared" si="64"/>
        <v>0</v>
      </c>
      <c r="EO16" s="15" t="str">
        <f t="shared" si="65"/>
        <v>0.0</v>
      </c>
      <c r="EP16" s="19">
        <v>3</v>
      </c>
      <c r="EQ16" s="68">
        <v>3</v>
      </c>
      <c r="ER16" s="42">
        <v>0</v>
      </c>
      <c r="ES16" s="99"/>
      <c r="ET16" s="30"/>
      <c r="EU16" s="30"/>
      <c r="EV16" s="30">
        <f t="shared" si="105"/>
        <v>0</v>
      </c>
      <c r="EW16" s="21">
        <f t="shared" si="106"/>
        <v>0</v>
      </c>
      <c r="EX16" s="21" t="str">
        <f t="shared" si="107"/>
        <v>0.0</v>
      </c>
      <c r="EY16" s="13" t="str">
        <f t="shared" si="108"/>
        <v>F</v>
      </c>
      <c r="EZ16" s="18">
        <f t="shared" si="109"/>
        <v>0</v>
      </c>
      <c r="FA16" s="15" t="str">
        <f t="shared" si="110"/>
        <v>0.0</v>
      </c>
      <c r="FB16" s="19">
        <v>3</v>
      </c>
      <c r="FC16" s="68">
        <v>3</v>
      </c>
      <c r="FD16" s="95">
        <v>5.8</v>
      </c>
      <c r="FE16" s="96"/>
      <c r="FF16" s="97">
        <v>1</v>
      </c>
      <c r="FG16" s="97"/>
      <c r="FH16" s="97">
        <f t="shared" si="111"/>
        <v>1</v>
      </c>
      <c r="FI16" s="21">
        <f t="shared" si="112"/>
        <v>2.9</v>
      </c>
      <c r="FJ16" s="21" t="str">
        <f t="shared" si="113"/>
        <v>2.9</v>
      </c>
      <c r="FK16" s="13" t="str">
        <f t="shared" si="114"/>
        <v>F</v>
      </c>
      <c r="FL16" s="18">
        <f t="shared" si="115"/>
        <v>0</v>
      </c>
      <c r="FM16" s="15" t="str">
        <f t="shared" si="116"/>
        <v>0.0</v>
      </c>
      <c r="FN16" s="19">
        <v>2</v>
      </c>
      <c r="FO16" s="68">
        <v>2</v>
      </c>
      <c r="FP16" s="42">
        <v>0</v>
      </c>
      <c r="FQ16" s="99"/>
      <c r="FR16" s="30"/>
      <c r="FS16" s="30"/>
      <c r="FT16" s="30">
        <f t="shared" si="117"/>
        <v>0</v>
      </c>
      <c r="FU16" s="21">
        <f t="shared" si="118"/>
        <v>0</v>
      </c>
      <c r="FV16" s="21" t="str">
        <f t="shared" si="119"/>
        <v>0.0</v>
      </c>
      <c r="FW16" s="13" t="str">
        <f t="shared" si="120"/>
        <v>F</v>
      </c>
      <c r="FX16" s="18">
        <f t="shared" si="121"/>
        <v>0</v>
      </c>
      <c r="FY16" s="15" t="str">
        <f t="shared" si="122"/>
        <v>0.0</v>
      </c>
      <c r="FZ16" s="19">
        <v>3</v>
      </c>
      <c r="GA16" s="68">
        <v>3</v>
      </c>
      <c r="GB16" s="42"/>
      <c r="GC16" s="99"/>
      <c r="GD16" s="30"/>
      <c r="GE16" s="30"/>
      <c r="GF16" s="30">
        <f t="shared" si="123"/>
        <v>0</v>
      </c>
      <c r="GG16" s="21">
        <f t="shared" si="124"/>
        <v>0</v>
      </c>
      <c r="GH16" s="21" t="str">
        <f t="shared" si="144"/>
        <v>0.0</v>
      </c>
      <c r="GI16" s="13" t="str">
        <f t="shared" si="125"/>
        <v>F</v>
      </c>
      <c r="GJ16" s="18">
        <f t="shared" si="126"/>
        <v>0</v>
      </c>
      <c r="GK16" s="15" t="str">
        <f t="shared" si="127"/>
        <v>0.0</v>
      </c>
      <c r="GL16" s="19">
        <v>2</v>
      </c>
      <c r="GM16" s="68">
        <v>2</v>
      </c>
      <c r="GN16" s="28">
        <v>8.3000000000000007</v>
      </c>
      <c r="GO16" s="26">
        <v>7</v>
      </c>
      <c r="GP16" s="27"/>
      <c r="GQ16" s="27"/>
      <c r="GR16" s="27">
        <f t="shared" si="128"/>
        <v>7</v>
      </c>
      <c r="GS16" s="21">
        <f t="shared" si="129"/>
        <v>7.5</v>
      </c>
      <c r="GT16" s="21" t="str">
        <f t="shared" si="130"/>
        <v>7.5</v>
      </c>
      <c r="GU16" s="13" t="str">
        <f t="shared" si="131"/>
        <v>B</v>
      </c>
      <c r="GV16" s="18">
        <f t="shared" si="132"/>
        <v>3</v>
      </c>
      <c r="GW16" s="15" t="str">
        <f t="shared" si="133"/>
        <v>3.0</v>
      </c>
      <c r="GX16" s="19">
        <v>2</v>
      </c>
      <c r="GY16" s="68">
        <v>2</v>
      </c>
      <c r="GZ16" s="69">
        <f t="shared" si="134"/>
        <v>18</v>
      </c>
      <c r="HA16" s="22">
        <f t="shared" si="135"/>
        <v>1.1555555555555557</v>
      </c>
      <c r="HB16" s="24" t="str">
        <f t="shared" si="136"/>
        <v>1.16</v>
      </c>
      <c r="HC16" s="22">
        <f t="shared" si="137"/>
        <v>0.33333333333333331</v>
      </c>
      <c r="HD16" s="24" t="str">
        <f t="shared" si="138"/>
        <v>0.33</v>
      </c>
    </row>
    <row r="17" spans="1:212" s="4" customFormat="1" ht="28.5">
      <c r="A17" s="2">
        <v>16</v>
      </c>
      <c r="B17" s="5" t="s">
        <v>575</v>
      </c>
      <c r="C17" s="6" t="s">
        <v>619</v>
      </c>
      <c r="D17" s="7" t="s">
        <v>620</v>
      </c>
      <c r="E17" s="8" t="s">
        <v>621</v>
      </c>
      <c r="F17" s="3"/>
      <c r="G17" s="10" t="s">
        <v>717</v>
      </c>
      <c r="H17" s="36" t="s">
        <v>89</v>
      </c>
      <c r="I17" s="36" t="s">
        <v>202</v>
      </c>
      <c r="J17" s="25">
        <v>7</v>
      </c>
      <c r="K17" s="21" t="str">
        <f t="shared" ref="K17:K27" si="145">TEXT(J17,"0.0")</f>
        <v>7.0</v>
      </c>
      <c r="L17" s="13" t="str">
        <f t="shared" ref="L17:L27" si="146">IF(J17&gt;=8.5,"A",IF(J17&gt;=8,"B+",IF(J17&gt;=7,"B",IF(J17&gt;=6.5,"C+",IF(J17&gt;=5.5,"C",IF(J17&gt;=5,"D+",IF(J17&gt;=4,"D","F")))))))</f>
        <v>B</v>
      </c>
      <c r="M17" s="14">
        <f t="shared" ref="M17:M27" si="147">IF(L17="A",4,IF(L17="B+",3.5,IF(L17="B",3,IF(L17="C+",2.5,IF(L17="C",2,IF(L17="D+",1.5,IF(L17="D",1,0)))))))</f>
        <v>3</v>
      </c>
      <c r="N17" s="15" t="str">
        <f t="shared" ref="N17:N27" si="148">TEXT(M17,"0.0")</f>
        <v>3.0</v>
      </c>
      <c r="O17" s="19">
        <v>2</v>
      </c>
      <c r="P17" s="12">
        <v>5</v>
      </c>
      <c r="Q17" s="21" t="str">
        <f t="shared" ref="Q17:Q27" si="149">TEXT(P17,"0.0")</f>
        <v>5.0</v>
      </c>
      <c r="R17" s="13" t="str">
        <f t="shared" ref="R17:R27" si="150">IF(P17&gt;=8.5,"A",IF(P17&gt;=8,"B+",IF(P17&gt;=7,"B",IF(P17&gt;=6.5,"C+",IF(P17&gt;=5.5,"C",IF(P17&gt;=5,"D+",IF(P17&gt;=4,"D","F")))))))</f>
        <v>D+</v>
      </c>
      <c r="S17" s="14">
        <f t="shared" ref="S17:S27" si="151">IF(R17="A",4,IF(R17="B+",3.5,IF(R17="B",3,IF(R17="C+",2.5,IF(R17="C",2,IF(R17="D+",1.5,IF(R17="D",1,0)))))))</f>
        <v>1.5</v>
      </c>
      <c r="T17" s="15" t="str">
        <f t="shared" ref="T17:T27" si="152">TEXT(S17,"0.0")</f>
        <v>1.5</v>
      </c>
      <c r="U17" s="19">
        <v>3</v>
      </c>
      <c r="V17" s="28">
        <v>7.7</v>
      </c>
      <c r="W17" s="26">
        <v>8</v>
      </c>
      <c r="X17" s="27"/>
      <c r="Y17" s="82"/>
      <c r="Z17" s="82">
        <f t="shared" si="93"/>
        <v>8</v>
      </c>
      <c r="AA17" s="21">
        <f t="shared" ref="AA17:AA33" si="153">ROUND(MAX((V17*0.4+W17*0.6),(V17*0.4+X17*0.6),(V17*0.4+Y17*0.6)),1)</f>
        <v>7.9</v>
      </c>
      <c r="AB17" s="21" t="str">
        <f t="shared" ref="AB17:AB27" si="154">TEXT(AA17,"0.0")</f>
        <v>7.9</v>
      </c>
      <c r="AC17" s="13" t="str">
        <f t="shared" ref="AC17:AC27" si="155">IF(AA17&gt;=8.5,"A",IF(AA17&gt;=8,"B+",IF(AA17&gt;=7,"B",IF(AA17&gt;=6.5,"C+",IF(AA17&gt;=5.5,"C",IF(AA17&gt;=5,"D+",IF(AA17&gt;=4,"D","F")))))))</f>
        <v>B</v>
      </c>
      <c r="AD17" s="18">
        <f t="shared" ref="AD17:AD27" si="156">IF(AC17="A",4,IF(AC17="B+",3.5,IF(AC17="B",3,IF(AC17="C+",2.5,IF(AC17="C",2,IF(AC17="D+",1.5,IF(AC17="D",1,0)))))))</f>
        <v>3</v>
      </c>
      <c r="AE17" s="15" t="str">
        <f t="shared" ref="AE17:AE27" si="157">TEXT(AD17,"0.0")</f>
        <v>3.0</v>
      </c>
      <c r="AF17" s="19">
        <v>4</v>
      </c>
      <c r="AG17" s="68">
        <v>4</v>
      </c>
      <c r="AH17" s="28">
        <v>7</v>
      </c>
      <c r="AI17" s="26">
        <v>8</v>
      </c>
      <c r="AJ17" s="27"/>
      <c r="AK17" s="82"/>
      <c r="AL17" s="82">
        <f t="shared" si="94"/>
        <v>8</v>
      </c>
      <c r="AM17" s="21">
        <f t="shared" ref="AM17:AM33" si="158">ROUND(MAX((AH17*0.4+AI17*0.6),(AH17*0.4+AJ17*0.6),(AH17*0.4+AK17*0.6)),1)</f>
        <v>7.6</v>
      </c>
      <c r="AN17" s="21" t="str">
        <f t="shared" ref="AN17:AN33" si="159">TEXT(AM17,"0.0")</f>
        <v>7.6</v>
      </c>
      <c r="AO17" s="13" t="str">
        <f t="shared" ref="AO17:AO33" si="160">IF(AM17&gt;=8.5,"A",IF(AM17&gt;=8,"B+",IF(AM17&gt;=7,"B",IF(AM17&gt;=6.5,"C+",IF(AM17&gt;=5.5,"C",IF(AM17&gt;=5,"D+",IF(AM17&gt;=4,"D","F")))))))</f>
        <v>B</v>
      </c>
      <c r="AP17" s="18">
        <f t="shared" ref="AP17:AP33" si="161">IF(AO17="A",4,IF(AO17="B+",3.5,IF(AO17="B",3,IF(AO17="C+",2.5,IF(AO17="C",2,IF(AO17="D+",1.5,IF(AO17="D",1,0)))))))</f>
        <v>3</v>
      </c>
      <c r="AQ17" s="15" t="str">
        <f t="shared" ref="AQ17:AQ33" si="162">TEXT(AP17,"0.0")</f>
        <v>3.0</v>
      </c>
      <c r="AR17" s="19">
        <v>2</v>
      </c>
      <c r="AS17" s="68">
        <v>2</v>
      </c>
      <c r="AT17" s="146">
        <v>5.6</v>
      </c>
      <c r="AU17" s="147">
        <v>6</v>
      </c>
      <c r="AV17" s="148"/>
      <c r="AW17" s="148"/>
      <c r="AX17" s="82">
        <f t="shared" si="95"/>
        <v>6</v>
      </c>
      <c r="AY17" s="21">
        <f t="shared" ref="AY17:AY33" si="163">ROUND(MAX((AT17*0.4+AU17*0.6),(AT17*0.4+AV17*0.6),(AT17*0.4+AW17*0.6)),1)</f>
        <v>5.8</v>
      </c>
      <c r="AZ17" s="21" t="str">
        <f t="shared" ref="AZ17:AZ33" si="164">TEXT(AY17,"0.0")</f>
        <v>5.8</v>
      </c>
      <c r="BA17" s="13" t="str">
        <f t="shared" ref="BA17:BA33" si="165">IF(AY17&gt;=8.5,"A",IF(AY17&gt;=8,"B+",IF(AY17&gt;=7,"B",IF(AY17&gt;=6.5,"C+",IF(AY17&gt;=5.5,"C",IF(AY17&gt;=5,"D+",IF(AY17&gt;=4,"D","F")))))))</f>
        <v>C</v>
      </c>
      <c r="BB17" s="18">
        <f t="shared" ref="BB17:BB33" si="166">IF(BA17="A",4,IF(BA17="B+",3.5,IF(BA17="B",3,IF(BA17="C+",2.5,IF(BA17="C",2,IF(BA17="D+",1.5,IF(BA17="D",1,0)))))))</f>
        <v>2</v>
      </c>
      <c r="BC17" s="15" t="str">
        <f t="shared" ref="BC17:BC33" si="167">TEXT(BB17,"0.0")</f>
        <v>2.0</v>
      </c>
      <c r="BD17" s="19">
        <v>3</v>
      </c>
      <c r="BE17" s="68">
        <v>3</v>
      </c>
      <c r="BF17" s="28">
        <v>6.3</v>
      </c>
      <c r="BG17" s="26">
        <v>5</v>
      </c>
      <c r="BH17" s="27"/>
      <c r="BI17" s="82"/>
      <c r="BJ17" s="82">
        <f t="shared" si="96"/>
        <v>5</v>
      </c>
      <c r="BK17" s="21">
        <f t="shared" ref="BK17:BK33" si="168">ROUND(MAX((BF17*0.4+BG17*0.6),(BF17*0.4+BH17*0.6),(BF17*0.4+BI17*0.6)),1)</f>
        <v>5.5</v>
      </c>
      <c r="BL17" s="21" t="str">
        <f t="shared" ref="BL17:BL33" si="169">TEXT(BK17,"0.0")</f>
        <v>5.5</v>
      </c>
      <c r="BM17" s="13" t="str">
        <f t="shared" ref="BM17:BM33" si="170">IF(BK17&gt;=8.5,"A",IF(BK17&gt;=8,"B+",IF(BK17&gt;=7,"B",IF(BK17&gt;=6.5,"C+",IF(BK17&gt;=5.5,"C",IF(BK17&gt;=5,"D+",IF(BK17&gt;=4,"D","F")))))))</f>
        <v>C</v>
      </c>
      <c r="BN17" s="18">
        <f t="shared" ref="BN17:BN33" si="171">IF(BM17="A",4,IF(BM17="B+",3.5,IF(BM17="B",3,IF(BM17="C+",2.5,IF(BM17="C",2,IF(BM17="D+",1.5,IF(BM17="D",1,0)))))))</f>
        <v>2</v>
      </c>
      <c r="BO17" s="15" t="str">
        <f t="shared" ref="BO17:BO33" si="172">TEXT(BN17,"0.0")</f>
        <v>2.0</v>
      </c>
      <c r="BP17" s="19">
        <v>2</v>
      </c>
      <c r="BQ17" s="68">
        <v>2</v>
      </c>
      <c r="BR17" s="95">
        <v>5.3</v>
      </c>
      <c r="BS17" s="96">
        <v>3</v>
      </c>
      <c r="BT17" s="97">
        <v>3</v>
      </c>
      <c r="BU17" s="97"/>
      <c r="BV17" s="82">
        <f t="shared" si="97"/>
        <v>3</v>
      </c>
      <c r="BW17" s="21">
        <f t="shared" ref="BW17:BW33" si="173">ROUND(MAX((BR17*0.4+BS17*0.6),(BR17*0.4+BT17*0.6),(BR17*0.4+BU17*0.6)),1)</f>
        <v>3.9</v>
      </c>
      <c r="BX17" s="21" t="str">
        <f t="shared" ref="BX17:BX33" si="174">TEXT(BW17,"0.0")</f>
        <v>3.9</v>
      </c>
      <c r="BY17" s="13" t="str">
        <f t="shared" ref="BY17:BY33" si="175">IF(BW17&gt;=8.5,"A",IF(BW17&gt;=8,"B+",IF(BW17&gt;=7,"B",IF(BW17&gt;=6.5,"C+",IF(BW17&gt;=5.5,"C",IF(BW17&gt;=5,"D+",IF(BW17&gt;=4,"D","F")))))))</f>
        <v>F</v>
      </c>
      <c r="BZ17" s="18">
        <f t="shared" ref="BZ17:BZ33" si="176">IF(BY17="A",4,IF(BY17="B+",3.5,IF(BY17="B",3,IF(BY17="C+",2.5,IF(BY17="C",2,IF(BY17="D+",1.5,IF(BY17="D",1,0)))))))</f>
        <v>0</v>
      </c>
      <c r="CA17" s="15" t="str">
        <f t="shared" ref="CA17:CA33" si="177">TEXT(BZ17,"0.0")</f>
        <v>0.0</v>
      </c>
      <c r="CB17" s="19">
        <v>3</v>
      </c>
      <c r="CC17" s="68"/>
      <c r="CD17" s="39">
        <v>7.2</v>
      </c>
      <c r="CE17" s="28">
        <v>6</v>
      </c>
      <c r="CF17" s="28"/>
      <c r="CG17" s="20"/>
      <c r="CH17" s="20">
        <f t="shared" si="98"/>
        <v>6</v>
      </c>
      <c r="CI17" s="21">
        <f t="shared" ref="CI17:CI21" si="178">ROUND(MAX((CD17*0.4+CE17*0.6),(CD17*0.4+CF17*0.6),(CD17*0.4+CG17*0.6)),1)</f>
        <v>6.5</v>
      </c>
      <c r="CJ17" s="21" t="str">
        <f t="shared" ref="CJ17:CJ21" si="179">TEXT(CI17,"0.0")</f>
        <v>6.5</v>
      </c>
      <c r="CK17" s="13" t="str">
        <f t="shared" ref="CK17:CK21" si="180">IF(CI17&gt;=8.5,"A",IF(CI17&gt;=8,"B+",IF(CI17&gt;=7,"B",IF(CI17&gt;=6.5,"C+",IF(CI17&gt;=5.5,"C",IF(CI17&gt;=5,"D+",IF(CI17&gt;=4,"D","F")))))))</f>
        <v>C+</v>
      </c>
      <c r="CL17" s="18">
        <f t="shared" ref="CL17:CL33" si="181">IF(CK17="A",4,IF(CK17="B+",3.5,IF(CK17="B",3,IF(CK17="C+",2.5,IF(CK17="C",2,IF(CK17="D+",1.5,IF(CK17="D",1,0)))))))</f>
        <v>2.5</v>
      </c>
      <c r="CM17" s="15" t="str">
        <f t="shared" ref="CM17:CM33" si="182">TEXT(CL17,"0.0")</f>
        <v>2.5</v>
      </c>
      <c r="CN17" s="19">
        <v>3</v>
      </c>
      <c r="CO17" s="68">
        <v>3</v>
      </c>
      <c r="CP17" s="69">
        <f t="shared" ref="CP17:CP33" si="183">AR17+AF17+BD17+BP17+CB17+CN17</f>
        <v>17</v>
      </c>
      <c r="CQ17" s="22">
        <f t="shared" ref="CQ17:CQ33" si="184">(AM17*AR17+AA17*AF17+AY17*BD17+BK17*BP17+BW17*CB17+CI17*CN17)/CP17</f>
        <v>6.2588235294117638</v>
      </c>
      <c r="CR17" s="24" t="str">
        <f t="shared" ref="CR17:CR33" si="185">TEXT(CQ17,"0.00")</f>
        <v>6.26</v>
      </c>
      <c r="CS17" s="22">
        <f t="shared" ref="CS17:CS33" si="186">(AP17*AR17+AD17*AF17+BB17*BD17+BN17*BP17+BZ17*CB17+CL17*CN17)/CP17</f>
        <v>2.0882352941176472</v>
      </c>
      <c r="CT17" s="24" t="str">
        <f t="shared" ref="CT17:CT33" si="187">TEXT(CS17,"0.00")</f>
        <v>2.09</v>
      </c>
      <c r="CU17" s="77" t="str">
        <f t="shared" ref="CU17:CU33" si="188">IF(OR(CV17&lt;CP17/2,CS17&lt;1.2),"Cảnh báo KQHT","Lên lớp")</f>
        <v>Lên lớp</v>
      </c>
      <c r="CV17" s="77">
        <f t="shared" ref="CV17:CV33" si="189">CO17+CC17+BQ17+BE17+AG17+AS17</f>
        <v>14</v>
      </c>
      <c r="CW17" s="22">
        <f t="shared" ref="CW17:CW33" si="190">(AM17*AS17+AA17*AG17+AY17*BE17+BK17*BQ17+BW17*CC17+CI17*CO17)/CV17</f>
        <v>6.7642857142857133</v>
      </c>
      <c r="CX17" s="77" t="str">
        <f t="shared" ref="CX17:CY33" si="191">TEXT(CW17,"0.00")</f>
        <v>6.76</v>
      </c>
      <c r="CY17" s="22">
        <f t="shared" ref="CY17:CY33" si="192">(AP17*AS17+AD17*AG17+BB17*BE17+BN17*BQ17+BZ17*CC17+CL17*CO17)/CV17</f>
        <v>2.5357142857142856</v>
      </c>
      <c r="CZ17" s="77" t="str">
        <f t="shared" ref="CZ17:CZ33" si="193">TEXT(CY17,"0.00")</f>
        <v>2.54</v>
      </c>
      <c r="DA17" s="28">
        <v>5</v>
      </c>
      <c r="DB17" s="26">
        <v>6</v>
      </c>
      <c r="DC17" s="27"/>
      <c r="DD17" s="82"/>
      <c r="DE17" s="82">
        <f t="shared" si="101"/>
        <v>6</v>
      </c>
      <c r="DF17" s="21">
        <f t="shared" si="47"/>
        <v>5.6</v>
      </c>
      <c r="DG17" s="21" t="str">
        <f t="shared" si="48"/>
        <v>5.6</v>
      </c>
      <c r="DH17" s="13" t="str">
        <f t="shared" si="49"/>
        <v>C</v>
      </c>
      <c r="DI17" s="18">
        <f t="shared" si="50"/>
        <v>2</v>
      </c>
      <c r="DJ17" s="15" t="str">
        <f t="shared" si="51"/>
        <v>2.0</v>
      </c>
      <c r="DK17" s="19">
        <v>1.5</v>
      </c>
      <c r="DL17" s="68">
        <v>1.5</v>
      </c>
      <c r="DM17" s="28">
        <v>7.2</v>
      </c>
      <c r="DN17" s="26"/>
      <c r="DO17" s="27">
        <v>8</v>
      </c>
      <c r="DP17" s="27"/>
      <c r="DQ17" s="27">
        <f t="shared" si="102"/>
        <v>8</v>
      </c>
      <c r="DR17" s="21">
        <f t="shared" si="52"/>
        <v>7.7</v>
      </c>
      <c r="DS17" s="21" t="str">
        <f t="shared" si="53"/>
        <v>7.7</v>
      </c>
      <c r="DT17" s="13" t="str">
        <f t="shared" si="54"/>
        <v>B</v>
      </c>
      <c r="DU17" s="18">
        <f t="shared" si="55"/>
        <v>3</v>
      </c>
      <c r="DV17" s="15" t="str">
        <f t="shared" si="56"/>
        <v>3.0</v>
      </c>
      <c r="DW17" s="19">
        <v>1.5</v>
      </c>
      <c r="DX17" s="68">
        <v>1.5</v>
      </c>
      <c r="DY17" s="21">
        <f t="shared" si="103"/>
        <v>6.65</v>
      </c>
      <c r="DZ17" s="21" t="str">
        <f t="shared" si="57"/>
        <v>6.7</v>
      </c>
      <c r="EA17" s="13" t="str">
        <f t="shared" si="58"/>
        <v>C+</v>
      </c>
      <c r="EB17" s="18">
        <f t="shared" si="59"/>
        <v>2.5</v>
      </c>
      <c r="EC17" s="18" t="str">
        <f t="shared" si="60"/>
        <v>2.5</v>
      </c>
      <c r="ED17" s="19">
        <v>3</v>
      </c>
      <c r="EE17" s="152">
        <v>3</v>
      </c>
      <c r="EF17" s="20">
        <v>5</v>
      </c>
      <c r="EG17" s="20">
        <v>6</v>
      </c>
      <c r="EH17" s="27"/>
      <c r="EI17" s="82"/>
      <c r="EJ17" s="82">
        <f t="shared" si="104"/>
        <v>6</v>
      </c>
      <c r="EK17" s="21">
        <f t="shared" si="61"/>
        <v>5.6</v>
      </c>
      <c r="EL17" s="21" t="str">
        <f t="shared" si="62"/>
        <v>5.6</v>
      </c>
      <c r="EM17" s="13" t="str">
        <f t="shared" si="63"/>
        <v>C</v>
      </c>
      <c r="EN17" s="18">
        <f t="shared" si="64"/>
        <v>2</v>
      </c>
      <c r="EO17" s="15" t="str">
        <f t="shared" si="65"/>
        <v>2.0</v>
      </c>
      <c r="EP17" s="19">
        <v>3</v>
      </c>
      <c r="EQ17" s="68">
        <v>3</v>
      </c>
      <c r="ER17" s="70">
        <v>5</v>
      </c>
      <c r="ES17" s="16">
        <v>5</v>
      </c>
      <c r="ET17" s="17"/>
      <c r="EU17" s="82"/>
      <c r="EV17" s="82">
        <f t="shared" si="105"/>
        <v>5</v>
      </c>
      <c r="EW17" s="21">
        <f t="shared" si="106"/>
        <v>5</v>
      </c>
      <c r="EX17" s="21" t="str">
        <f t="shared" si="107"/>
        <v>5.0</v>
      </c>
      <c r="EY17" s="13" t="str">
        <f t="shared" si="108"/>
        <v>D+</v>
      </c>
      <c r="EZ17" s="18">
        <f t="shared" si="109"/>
        <v>1.5</v>
      </c>
      <c r="FA17" s="15" t="str">
        <f t="shared" si="110"/>
        <v>1.5</v>
      </c>
      <c r="FB17" s="19">
        <v>3</v>
      </c>
      <c r="FC17" s="68">
        <v>3</v>
      </c>
      <c r="FD17" s="95">
        <v>5.8</v>
      </c>
      <c r="FE17" s="96">
        <v>3</v>
      </c>
      <c r="FF17" s="97"/>
      <c r="FG17" s="97"/>
      <c r="FH17" s="97">
        <f t="shared" si="111"/>
        <v>3</v>
      </c>
      <c r="FI17" s="21">
        <f t="shared" si="112"/>
        <v>4.0999999999999996</v>
      </c>
      <c r="FJ17" s="21" t="str">
        <f t="shared" si="113"/>
        <v>4.1</v>
      </c>
      <c r="FK17" s="13" t="str">
        <f t="shared" si="114"/>
        <v>D</v>
      </c>
      <c r="FL17" s="18">
        <f t="shared" si="115"/>
        <v>1</v>
      </c>
      <c r="FM17" s="15" t="str">
        <f t="shared" si="116"/>
        <v>1.0</v>
      </c>
      <c r="FN17" s="19">
        <v>2</v>
      </c>
      <c r="FO17" s="68">
        <v>2</v>
      </c>
      <c r="FP17" s="42">
        <v>0</v>
      </c>
      <c r="FQ17" s="99"/>
      <c r="FR17" s="30"/>
      <c r="FS17" s="30"/>
      <c r="FT17" s="30">
        <f t="shared" si="117"/>
        <v>0</v>
      </c>
      <c r="FU17" s="21">
        <f t="shared" si="118"/>
        <v>0</v>
      </c>
      <c r="FV17" s="21" t="str">
        <f t="shared" si="119"/>
        <v>0.0</v>
      </c>
      <c r="FW17" s="13" t="str">
        <f t="shared" si="120"/>
        <v>F</v>
      </c>
      <c r="FX17" s="18">
        <f t="shared" si="121"/>
        <v>0</v>
      </c>
      <c r="FY17" s="15" t="str">
        <f t="shared" si="122"/>
        <v>0.0</v>
      </c>
      <c r="FZ17" s="19">
        <v>3</v>
      </c>
      <c r="GA17" s="68">
        <v>3</v>
      </c>
      <c r="GB17" s="42"/>
      <c r="GC17" s="99"/>
      <c r="GD17" s="30"/>
      <c r="GE17" s="30"/>
      <c r="GF17" s="30">
        <f t="shared" si="123"/>
        <v>0</v>
      </c>
      <c r="GG17" s="21">
        <f t="shared" si="124"/>
        <v>0</v>
      </c>
      <c r="GH17" s="21" t="str">
        <f t="shared" si="144"/>
        <v>0.0</v>
      </c>
      <c r="GI17" s="13" t="str">
        <f t="shared" si="125"/>
        <v>F</v>
      </c>
      <c r="GJ17" s="18">
        <f t="shared" si="126"/>
        <v>0</v>
      </c>
      <c r="GK17" s="15" t="str">
        <f t="shared" si="127"/>
        <v>0.0</v>
      </c>
      <c r="GL17" s="19">
        <v>2</v>
      </c>
      <c r="GM17" s="68">
        <v>2</v>
      </c>
      <c r="GN17" s="42">
        <v>0</v>
      </c>
      <c r="GO17" s="99"/>
      <c r="GP17" s="30"/>
      <c r="GQ17" s="30"/>
      <c r="GR17" s="30">
        <f t="shared" si="128"/>
        <v>0</v>
      </c>
      <c r="GS17" s="21">
        <f t="shared" si="129"/>
        <v>0</v>
      </c>
      <c r="GT17" s="21" t="str">
        <f t="shared" si="130"/>
        <v>0.0</v>
      </c>
      <c r="GU17" s="13" t="str">
        <f t="shared" si="131"/>
        <v>F</v>
      </c>
      <c r="GV17" s="18">
        <f t="shared" si="132"/>
        <v>0</v>
      </c>
      <c r="GW17" s="15" t="str">
        <f t="shared" si="133"/>
        <v>0.0</v>
      </c>
      <c r="GX17" s="19">
        <v>2</v>
      </c>
      <c r="GY17" s="68">
        <v>2</v>
      </c>
      <c r="GZ17" s="69">
        <f t="shared" si="134"/>
        <v>18</v>
      </c>
      <c r="HA17" s="22">
        <f t="shared" si="135"/>
        <v>3.3305555555555553</v>
      </c>
      <c r="HB17" s="24" t="str">
        <f t="shared" si="136"/>
        <v>3.33</v>
      </c>
      <c r="HC17" s="22">
        <f t="shared" si="137"/>
        <v>1.1111111111111112</v>
      </c>
      <c r="HD17" s="24" t="str">
        <f t="shared" si="138"/>
        <v>1.11</v>
      </c>
    </row>
    <row r="18" spans="1:212" s="4" customFormat="1" ht="28.5">
      <c r="A18" s="2">
        <v>17</v>
      </c>
      <c r="B18" s="5" t="s">
        <v>575</v>
      </c>
      <c r="C18" s="6" t="s">
        <v>622</v>
      </c>
      <c r="D18" s="7" t="s">
        <v>623</v>
      </c>
      <c r="E18" s="8" t="s">
        <v>86</v>
      </c>
      <c r="F18" s="3"/>
      <c r="G18" s="10" t="s">
        <v>718</v>
      </c>
      <c r="H18" s="36" t="s">
        <v>89</v>
      </c>
      <c r="I18" s="36" t="s">
        <v>200</v>
      </c>
      <c r="J18" s="25">
        <v>9</v>
      </c>
      <c r="K18" s="21" t="str">
        <f t="shared" si="145"/>
        <v>9.0</v>
      </c>
      <c r="L18" s="13" t="str">
        <f t="shared" si="146"/>
        <v>A</v>
      </c>
      <c r="M18" s="14">
        <f t="shared" si="147"/>
        <v>4</v>
      </c>
      <c r="N18" s="15" t="str">
        <f t="shared" si="148"/>
        <v>4.0</v>
      </c>
      <c r="O18" s="19">
        <v>2</v>
      </c>
      <c r="P18" s="12">
        <v>5</v>
      </c>
      <c r="Q18" s="21" t="str">
        <f t="shared" si="149"/>
        <v>5.0</v>
      </c>
      <c r="R18" s="13" t="str">
        <f t="shared" si="150"/>
        <v>D+</v>
      </c>
      <c r="S18" s="14">
        <f t="shared" si="151"/>
        <v>1.5</v>
      </c>
      <c r="T18" s="15" t="str">
        <f t="shared" si="152"/>
        <v>1.5</v>
      </c>
      <c r="U18" s="19">
        <v>3</v>
      </c>
      <c r="V18" s="28">
        <v>6.7</v>
      </c>
      <c r="W18" s="26">
        <v>5</v>
      </c>
      <c r="X18" s="27"/>
      <c r="Y18" s="82"/>
      <c r="Z18" s="82">
        <f t="shared" si="93"/>
        <v>5</v>
      </c>
      <c r="AA18" s="21">
        <f t="shared" si="153"/>
        <v>5.7</v>
      </c>
      <c r="AB18" s="21" t="str">
        <f t="shared" si="154"/>
        <v>5.7</v>
      </c>
      <c r="AC18" s="13" t="str">
        <f t="shared" si="155"/>
        <v>C</v>
      </c>
      <c r="AD18" s="18">
        <f t="shared" si="156"/>
        <v>2</v>
      </c>
      <c r="AE18" s="15" t="str">
        <f t="shared" si="157"/>
        <v>2.0</v>
      </c>
      <c r="AF18" s="19">
        <v>4</v>
      </c>
      <c r="AG18" s="68">
        <v>4</v>
      </c>
      <c r="AH18" s="28">
        <v>8</v>
      </c>
      <c r="AI18" s="26">
        <v>6</v>
      </c>
      <c r="AJ18" s="27"/>
      <c r="AK18" s="82"/>
      <c r="AL18" s="82">
        <f t="shared" si="94"/>
        <v>6</v>
      </c>
      <c r="AM18" s="21">
        <f t="shared" si="158"/>
        <v>6.8</v>
      </c>
      <c r="AN18" s="21" t="str">
        <f t="shared" si="159"/>
        <v>6.8</v>
      </c>
      <c r="AO18" s="13" t="str">
        <f t="shared" si="160"/>
        <v>C+</v>
      </c>
      <c r="AP18" s="18">
        <f t="shared" si="161"/>
        <v>2.5</v>
      </c>
      <c r="AQ18" s="15" t="str">
        <f t="shared" si="162"/>
        <v>2.5</v>
      </c>
      <c r="AR18" s="19">
        <v>2</v>
      </c>
      <c r="AS18" s="68">
        <v>2</v>
      </c>
      <c r="AT18" s="28">
        <v>7.2</v>
      </c>
      <c r="AU18" s="26">
        <v>6</v>
      </c>
      <c r="AV18" s="27"/>
      <c r="AW18" s="82"/>
      <c r="AX18" s="82">
        <f t="shared" si="95"/>
        <v>6</v>
      </c>
      <c r="AY18" s="21">
        <f t="shared" si="163"/>
        <v>6.5</v>
      </c>
      <c r="AZ18" s="21" t="str">
        <f t="shared" si="164"/>
        <v>6.5</v>
      </c>
      <c r="BA18" s="13" t="str">
        <f t="shared" si="165"/>
        <v>C+</v>
      </c>
      <c r="BB18" s="18">
        <f t="shared" si="166"/>
        <v>2.5</v>
      </c>
      <c r="BC18" s="15" t="str">
        <f t="shared" si="167"/>
        <v>2.5</v>
      </c>
      <c r="BD18" s="19">
        <v>3</v>
      </c>
      <c r="BE18" s="68">
        <v>3</v>
      </c>
      <c r="BF18" s="28">
        <v>5.7</v>
      </c>
      <c r="BG18" s="26">
        <v>5</v>
      </c>
      <c r="BH18" s="27"/>
      <c r="BI18" s="82"/>
      <c r="BJ18" s="82">
        <f t="shared" si="96"/>
        <v>5</v>
      </c>
      <c r="BK18" s="21">
        <f t="shared" si="168"/>
        <v>5.3</v>
      </c>
      <c r="BL18" s="21" t="str">
        <f t="shared" si="169"/>
        <v>5.3</v>
      </c>
      <c r="BM18" s="13" t="str">
        <f t="shared" si="170"/>
        <v>D+</v>
      </c>
      <c r="BN18" s="18">
        <f t="shared" si="171"/>
        <v>1.5</v>
      </c>
      <c r="BO18" s="15" t="str">
        <f t="shared" si="172"/>
        <v>1.5</v>
      </c>
      <c r="BP18" s="19">
        <v>2</v>
      </c>
      <c r="BQ18" s="68">
        <v>2</v>
      </c>
      <c r="BR18" s="28">
        <v>5.6</v>
      </c>
      <c r="BS18" s="26">
        <v>2</v>
      </c>
      <c r="BT18" s="27">
        <v>3</v>
      </c>
      <c r="BU18" s="27">
        <v>5</v>
      </c>
      <c r="BV18" s="82">
        <f t="shared" si="97"/>
        <v>5</v>
      </c>
      <c r="BW18" s="21">
        <f t="shared" si="173"/>
        <v>5.2</v>
      </c>
      <c r="BX18" s="21" t="str">
        <f t="shared" si="174"/>
        <v>5.2</v>
      </c>
      <c r="BY18" s="13" t="str">
        <f t="shared" si="175"/>
        <v>D+</v>
      </c>
      <c r="BZ18" s="18">
        <f t="shared" si="176"/>
        <v>1.5</v>
      </c>
      <c r="CA18" s="15" t="str">
        <f t="shared" si="177"/>
        <v>1.5</v>
      </c>
      <c r="CB18" s="19">
        <v>3</v>
      </c>
      <c r="CC18" s="68">
        <v>3</v>
      </c>
      <c r="CD18" s="39">
        <v>6.5</v>
      </c>
      <c r="CE18" s="28">
        <v>5</v>
      </c>
      <c r="CF18" s="28"/>
      <c r="CG18" s="20"/>
      <c r="CH18" s="20">
        <f t="shared" si="98"/>
        <v>5</v>
      </c>
      <c r="CI18" s="21">
        <f t="shared" si="178"/>
        <v>5.6</v>
      </c>
      <c r="CJ18" s="21" t="str">
        <f t="shared" si="179"/>
        <v>5.6</v>
      </c>
      <c r="CK18" s="13" t="str">
        <f t="shared" si="180"/>
        <v>C</v>
      </c>
      <c r="CL18" s="18">
        <f t="shared" si="181"/>
        <v>2</v>
      </c>
      <c r="CM18" s="15" t="str">
        <f t="shared" si="182"/>
        <v>2.0</v>
      </c>
      <c r="CN18" s="19">
        <v>3</v>
      </c>
      <c r="CO18" s="68">
        <v>3</v>
      </c>
      <c r="CP18" s="69">
        <f t="shared" si="183"/>
        <v>17</v>
      </c>
      <c r="CQ18" s="22">
        <f t="shared" si="184"/>
        <v>5.8176470588235292</v>
      </c>
      <c r="CR18" s="24" t="str">
        <f t="shared" si="185"/>
        <v>5.82</v>
      </c>
      <c r="CS18" s="22">
        <f t="shared" si="186"/>
        <v>2</v>
      </c>
      <c r="CT18" s="24" t="str">
        <f t="shared" si="187"/>
        <v>2.00</v>
      </c>
      <c r="CU18" s="77" t="str">
        <f t="shared" si="188"/>
        <v>Lên lớp</v>
      </c>
      <c r="CV18" s="77">
        <f t="shared" si="189"/>
        <v>17</v>
      </c>
      <c r="CW18" s="22">
        <f t="shared" si="190"/>
        <v>5.8176470588235292</v>
      </c>
      <c r="CX18" s="77" t="str">
        <f t="shared" si="191"/>
        <v>5.82</v>
      </c>
      <c r="CY18" s="22">
        <f t="shared" si="192"/>
        <v>2</v>
      </c>
      <c r="CZ18" s="77" t="str">
        <f t="shared" si="193"/>
        <v>2.00</v>
      </c>
      <c r="DA18" s="28">
        <v>6.6</v>
      </c>
      <c r="DB18" s="26">
        <v>3</v>
      </c>
      <c r="DC18" s="27">
        <v>5</v>
      </c>
      <c r="DD18" s="27"/>
      <c r="DE18" s="27">
        <f t="shared" si="101"/>
        <v>5</v>
      </c>
      <c r="DF18" s="21">
        <f t="shared" si="47"/>
        <v>5.6</v>
      </c>
      <c r="DG18" s="21" t="str">
        <f t="shared" si="48"/>
        <v>5.6</v>
      </c>
      <c r="DH18" s="13" t="str">
        <f t="shared" si="49"/>
        <v>C</v>
      </c>
      <c r="DI18" s="18">
        <f t="shared" si="50"/>
        <v>2</v>
      </c>
      <c r="DJ18" s="15" t="str">
        <f t="shared" si="51"/>
        <v>2.0</v>
      </c>
      <c r="DK18" s="19">
        <v>1.5</v>
      </c>
      <c r="DL18" s="68">
        <v>1.5</v>
      </c>
      <c r="DM18" s="28">
        <v>6.8</v>
      </c>
      <c r="DN18" s="26">
        <v>7</v>
      </c>
      <c r="DO18" s="27"/>
      <c r="DP18" s="82"/>
      <c r="DQ18" s="82">
        <f t="shared" si="102"/>
        <v>7</v>
      </c>
      <c r="DR18" s="21">
        <f t="shared" si="52"/>
        <v>6.9</v>
      </c>
      <c r="DS18" s="21" t="str">
        <f t="shared" si="53"/>
        <v>6.9</v>
      </c>
      <c r="DT18" s="13" t="str">
        <f t="shared" si="54"/>
        <v>C+</v>
      </c>
      <c r="DU18" s="18">
        <f t="shared" si="55"/>
        <v>2.5</v>
      </c>
      <c r="DV18" s="15" t="str">
        <f t="shared" si="56"/>
        <v>2.5</v>
      </c>
      <c r="DW18" s="19">
        <v>1.5</v>
      </c>
      <c r="DX18" s="68">
        <v>1.5</v>
      </c>
      <c r="DY18" s="21">
        <f t="shared" si="103"/>
        <v>6.25</v>
      </c>
      <c r="DZ18" s="21" t="str">
        <f t="shared" si="57"/>
        <v>6.3</v>
      </c>
      <c r="EA18" s="13" t="str">
        <f t="shared" si="58"/>
        <v>C</v>
      </c>
      <c r="EB18" s="18">
        <f t="shared" si="59"/>
        <v>2</v>
      </c>
      <c r="EC18" s="18" t="str">
        <f t="shared" si="60"/>
        <v>2.0</v>
      </c>
      <c r="ED18" s="19">
        <v>3</v>
      </c>
      <c r="EE18" s="152">
        <v>3</v>
      </c>
      <c r="EF18" s="28">
        <v>5</v>
      </c>
      <c r="EG18" s="28">
        <v>3</v>
      </c>
      <c r="EH18" s="28">
        <v>5</v>
      </c>
      <c r="EI18" s="27"/>
      <c r="EJ18" s="20">
        <f t="shared" si="104"/>
        <v>5</v>
      </c>
      <c r="EK18" s="21">
        <f t="shared" si="61"/>
        <v>5</v>
      </c>
      <c r="EL18" s="21" t="str">
        <f t="shared" si="62"/>
        <v>5.0</v>
      </c>
      <c r="EM18" s="13" t="str">
        <f t="shared" si="63"/>
        <v>D+</v>
      </c>
      <c r="EN18" s="18">
        <f t="shared" si="64"/>
        <v>1.5</v>
      </c>
      <c r="EO18" s="15" t="str">
        <f t="shared" si="65"/>
        <v>1.5</v>
      </c>
      <c r="EP18" s="19">
        <v>3</v>
      </c>
      <c r="EQ18" s="68">
        <v>3</v>
      </c>
      <c r="ER18" s="70">
        <v>6.3</v>
      </c>
      <c r="ES18" s="16">
        <v>5</v>
      </c>
      <c r="ET18" s="17"/>
      <c r="EU18" s="82"/>
      <c r="EV18" s="82">
        <f t="shared" si="105"/>
        <v>5</v>
      </c>
      <c r="EW18" s="21">
        <f t="shared" si="106"/>
        <v>5.5</v>
      </c>
      <c r="EX18" s="21" t="str">
        <f t="shared" si="107"/>
        <v>5.5</v>
      </c>
      <c r="EY18" s="13" t="str">
        <f t="shared" si="108"/>
        <v>C</v>
      </c>
      <c r="EZ18" s="18">
        <f t="shared" si="109"/>
        <v>2</v>
      </c>
      <c r="FA18" s="15" t="str">
        <f t="shared" si="110"/>
        <v>2.0</v>
      </c>
      <c r="FB18" s="19">
        <v>3</v>
      </c>
      <c r="FC18" s="68">
        <v>3</v>
      </c>
      <c r="FD18" s="28">
        <v>6.4</v>
      </c>
      <c r="FE18" s="26">
        <v>3</v>
      </c>
      <c r="FF18" s="27">
        <v>9</v>
      </c>
      <c r="FG18" s="27"/>
      <c r="FH18" s="27">
        <f t="shared" si="111"/>
        <v>9</v>
      </c>
      <c r="FI18" s="21">
        <f t="shared" si="112"/>
        <v>8</v>
      </c>
      <c r="FJ18" s="21" t="str">
        <f t="shared" si="113"/>
        <v>8.0</v>
      </c>
      <c r="FK18" s="13" t="str">
        <f t="shared" si="114"/>
        <v>B+</v>
      </c>
      <c r="FL18" s="18">
        <f t="shared" si="115"/>
        <v>3.5</v>
      </c>
      <c r="FM18" s="15" t="str">
        <f t="shared" si="116"/>
        <v>3.5</v>
      </c>
      <c r="FN18" s="19">
        <v>2</v>
      </c>
      <c r="FO18" s="68">
        <v>2</v>
      </c>
      <c r="FP18" s="100">
        <v>6.3</v>
      </c>
      <c r="FQ18" s="101">
        <v>0</v>
      </c>
      <c r="FR18" s="102"/>
      <c r="FS18" s="102"/>
      <c r="FT18" s="102">
        <f t="shared" si="117"/>
        <v>0</v>
      </c>
      <c r="FU18" s="21">
        <f t="shared" si="118"/>
        <v>2.5</v>
      </c>
      <c r="FV18" s="21" t="str">
        <f t="shared" si="119"/>
        <v>2.5</v>
      </c>
      <c r="FW18" s="13" t="str">
        <f t="shared" si="120"/>
        <v>F</v>
      </c>
      <c r="FX18" s="18">
        <f t="shared" si="121"/>
        <v>0</v>
      </c>
      <c r="FY18" s="15" t="str">
        <f t="shared" si="122"/>
        <v>0.0</v>
      </c>
      <c r="FZ18" s="19">
        <v>3</v>
      </c>
      <c r="GA18" s="68">
        <v>3</v>
      </c>
      <c r="GB18" s="28">
        <v>6.6</v>
      </c>
      <c r="GC18" s="26">
        <v>6</v>
      </c>
      <c r="GD18" s="27"/>
      <c r="GE18" s="82"/>
      <c r="GF18" s="82">
        <f t="shared" si="123"/>
        <v>6</v>
      </c>
      <c r="GG18" s="21">
        <f t="shared" si="124"/>
        <v>6.2</v>
      </c>
      <c r="GH18" s="21" t="str">
        <f t="shared" si="144"/>
        <v>6.2</v>
      </c>
      <c r="GI18" s="13" t="str">
        <f t="shared" si="125"/>
        <v>C</v>
      </c>
      <c r="GJ18" s="18">
        <f t="shared" si="126"/>
        <v>2</v>
      </c>
      <c r="GK18" s="15" t="str">
        <f t="shared" si="127"/>
        <v>2.0</v>
      </c>
      <c r="GL18" s="19">
        <v>2</v>
      </c>
      <c r="GM18" s="68">
        <v>2</v>
      </c>
      <c r="GN18" s="28">
        <v>7</v>
      </c>
      <c r="GO18" s="26">
        <v>7</v>
      </c>
      <c r="GP18" s="27"/>
      <c r="GQ18" s="27"/>
      <c r="GR18" s="27">
        <f t="shared" si="128"/>
        <v>7</v>
      </c>
      <c r="GS18" s="21">
        <f t="shared" si="129"/>
        <v>7</v>
      </c>
      <c r="GT18" s="21" t="str">
        <f t="shared" si="130"/>
        <v>7.0</v>
      </c>
      <c r="GU18" s="13" t="str">
        <f t="shared" si="131"/>
        <v>B</v>
      </c>
      <c r="GV18" s="18">
        <f t="shared" si="132"/>
        <v>3</v>
      </c>
      <c r="GW18" s="15" t="str">
        <f t="shared" si="133"/>
        <v>3.0</v>
      </c>
      <c r="GX18" s="19">
        <v>2</v>
      </c>
      <c r="GY18" s="68">
        <v>2</v>
      </c>
      <c r="GZ18" s="69">
        <f t="shared" si="134"/>
        <v>18</v>
      </c>
      <c r="HA18" s="22">
        <f t="shared" si="135"/>
        <v>5.5638888888888891</v>
      </c>
      <c r="HB18" s="24" t="str">
        <f t="shared" si="136"/>
        <v>5.56</v>
      </c>
      <c r="HC18" s="22">
        <f t="shared" si="137"/>
        <v>1.9027777777777777</v>
      </c>
      <c r="HD18" s="24" t="str">
        <f t="shared" si="138"/>
        <v>1.90</v>
      </c>
    </row>
    <row r="19" spans="1:212" s="4" customFormat="1" ht="28.5">
      <c r="A19" s="2">
        <v>18</v>
      </c>
      <c r="B19" s="5" t="s">
        <v>575</v>
      </c>
      <c r="C19" s="6" t="s">
        <v>627</v>
      </c>
      <c r="D19" s="7" t="s">
        <v>628</v>
      </c>
      <c r="E19" s="8" t="s">
        <v>158</v>
      </c>
      <c r="F19" s="3"/>
      <c r="G19" s="10" t="s">
        <v>720</v>
      </c>
      <c r="H19" s="36" t="s">
        <v>89</v>
      </c>
      <c r="I19" s="36" t="s">
        <v>453</v>
      </c>
      <c r="J19" s="25">
        <v>6.5</v>
      </c>
      <c r="K19" s="21" t="str">
        <f t="shared" si="145"/>
        <v>6.5</v>
      </c>
      <c r="L19" s="13" t="str">
        <f t="shared" si="146"/>
        <v>C+</v>
      </c>
      <c r="M19" s="14">
        <f t="shared" si="147"/>
        <v>2.5</v>
      </c>
      <c r="N19" s="15" t="str">
        <f t="shared" si="148"/>
        <v>2.5</v>
      </c>
      <c r="O19" s="19">
        <v>2</v>
      </c>
      <c r="P19" s="12">
        <v>6</v>
      </c>
      <c r="Q19" s="21" t="str">
        <f t="shared" si="149"/>
        <v>6.0</v>
      </c>
      <c r="R19" s="13" t="str">
        <f t="shared" si="150"/>
        <v>C</v>
      </c>
      <c r="S19" s="14">
        <f t="shared" si="151"/>
        <v>2</v>
      </c>
      <c r="T19" s="15" t="str">
        <f t="shared" si="152"/>
        <v>2.0</v>
      </c>
      <c r="U19" s="19">
        <v>3</v>
      </c>
      <c r="V19" s="28">
        <v>6.5</v>
      </c>
      <c r="W19" s="26">
        <v>6</v>
      </c>
      <c r="X19" s="27"/>
      <c r="Y19" s="82"/>
      <c r="Z19" s="82">
        <f t="shared" si="93"/>
        <v>6</v>
      </c>
      <c r="AA19" s="21">
        <f t="shared" si="153"/>
        <v>6.2</v>
      </c>
      <c r="AB19" s="21" t="str">
        <f t="shared" si="154"/>
        <v>6.2</v>
      </c>
      <c r="AC19" s="13" t="str">
        <f t="shared" si="155"/>
        <v>C</v>
      </c>
      <c r="AD19" s="18">
        <f t="shared" si="156"/>
        <v>2</v>
      </c>
      <c r="AE19" s="15" t="str">
        <f t="shared" si="157"/>
        <v>2.0</v>
      </c>
      <c r="AF19" s="19">
        <v>4</v>
      </c>
      <c r="AG19" s="68">
        <v>4</v>
      </c>
      <c r="AH19" s="28">
        <v>7</v>
      </c>
      <c r="AI19" s="26">
        <v>7</v>
      </c>
      <c r="AJ19" s="27"/>
      <c r="AK19" s="82"/>
      <c r="AL19" s="82">
        <f t="shared" si="94"/>
        <v>7</v>
      </c>
      <c r="AM19" s="21">
        <f t="shared" si="158"/>
        <v>7</v>
      </c>
      <c r="AN19" s="21" t="str">
        <f t="shared" si="159"/>
        <v>7.0</v>
      </c>
      <c r="AO19" s="13" t="str">
        <f t="shared" si="160"/>
        <v>B</v>
      </c>
      <c r="AP19" s="18">
        <f t="shared" si="161"/>
        <v>3</v>
      </c>
      <c r="AQ19" s="15" t="str">
        <f t="shared" si="162"/>
        <v>3.0</v>
      </c>
      <c r="AR19" s="19">
        <v>2</v>
      </c>
      <c r="AS19" s="68">
        <v>2</v>
      </c>
      <c r="AT19" s="146">
        <v>5</v>
      </c>
      <c r="AU19" s="147"/>
      <c r="AV19" s="148">
        <v>5</v>
      </c>
      <c r="AW19" s="148"/>
      <c r="AX19" s="82">
        <f t="shared" si="95"/>
        <v>5</v>
      </c>
      <c r="AY19" s="21">
        <f t="shared" si="163"/>
        <v>5</v>
      </c>
      <c r="AZ19" s="21" t="str">
        <f t="shared" si="164"/>
        <v>5.0</v>
      </c>
      <c r="BA19" s="13" t="str">
        <f t="shared" si="165"/>
        <v>D+</v>
      </c>
      <c r="BB19" s="18">
        <f t="shared" si="166"/>
        <v>1.5</v>
      </c>
      <c r="BC19" s="15" t="str">
        <f t="shared" si="167"/>
        <v>1.5</v>
      </c>
      <c r="BD19" s="19">
        <v>3</v>
      </c>
      <c r="BE19" s="68">
        <v>3</v>
      </c>
      <c r="BF19" s="28">
        <v>2.7</v>
      </c>
      <c r="BG19" s="26"/>
      <c r="BH19" s="27"/>
      <c r="BI19" s="27"/>
      <c r="BJ19" s="82">
        <f t="shared" si="96"/>
        <v>0</v>
      </c>
      <c r="BK19" s="21">
        <f t="shared" si="168"/>
        <v>1.1000000000000001</v>
      </c>
      <c r="BL19" s="21" t="str">
        <f t="shared" si="169"/>
        <v>1.1</v>
      </c>
      <c r="BM19" s="13" t="str">
        <f t="shared" si="170"/>
        <v>F</v>
      </c>
      <c r="BN19" s="18">
        <f t="shared" si="171"/>
        <v>0</v>
      </c>
      <c r="BO19" s="15" t="str">
        <f t="shared" si="172"/>
        <v>0.0</v>
      </c>
      <c r="BP19" s="19">
        <v>2</v>
      </c>
      <c r="BQ19" s="68"/>
      <c r="BR19" s="42">
        <v>0.7</v>
      </c>
      <c r="BS19" s="99"/>
      <c r="BT19" s="30"/>
      <c r="BU19" s="30"/>
      <c r="BV19" s="82">
        <f t="shared" si="97"/>
        <v>0</v>
      </c>
      <c r="BW19" s="21">
        <f t="shared" si="173"/>
        <v>0.3</v>
      </c>
      <c r="BX19" s="21" t="str">
        <f t="shared" si="174"/>
        <v>0.3</v>
      </c>
      <c r="BY19" s="13" t="str">
        <f t="shared" si="175"/>
        <v>F</v>
      </c>
      <c r="BZ19" s="18">
        <f t="shared" si="176"/>
        <v>0</v>
      </c>
      <c r="CA19" s="15" t="str">
        <f t="shared" si="177"/>
        <v>0.0</v>
      </c>
      <c r="CB19" s="19">
        <v>3</v>
      </c>
      <c r="CC19" s="68"/>
      <c r="CD19" s="39">
        <v>6.8</v>
      </c>
      <c r="CE19" s="28">
        <v>8</v>
      </c>
      <c r="CF19" s="28"/>
      <c r="CG19" s="20"/>
      <c r="CH19" s="20">
        <f t="shared" si="98"/>
        <v>8</v>
      </c>
      <c r="CI19" s="21">
        <f t="shared" si="178"/>
        <v>7.5</v>
      </c>
      <c r="CJ19" s="21" t="str">
        <f t="shared" si="179"/>
        <v>7.5</v>
      </c>
      <c r="CK19" s="13" t="str">
        <f t="shared" si="180"/>
        <v>B</v>
      </c>
      <c r="CL19" s="18">
        <f t="shared" si="181"/>
        <v>3</v>
      </c>
      <c r="CM19" s="15" t="str">
        <f t="shared" si="182"/>
        <v>3.0</v>
      </c>
      <c r="CN19" s="19">
        <v>3</v>
      </c>
      <c r="CO19" s="68">
        <v>3</v>
      </c>
      <c r="CP19" s="69">
        <f t="shared" si="183"/>
        <v>17</v>
      </c>
      <c r="CQ19" s="22">
        <f t="shared" si="184"/>
        <v>4.6705882352941179</v>
      </c>
      <c r="CR19" s="24" t="str">
        <f t="shared" si="185"/>
        <v>4.67</v>
      </c>
      <c r="CS19" s="22">
        <f t="shared" si="186"/>
        <v>1.6176470588235294</v>
      </c>
      <c r="CT19" s="24" t="str">
        <f t="shared" si="187"/>
        <v>1.62</v>
      </c>
      <c r="CU19" s="77" t="str">
        <f t="shared" si="188"/>
        <v>Lên lớp</v>
      </c>
      <c r="CV19" s="77">
        <f t="shared" si="189"/>
        <v>12</v>
      </c>
      <c r="CW19" s="22">
        <f t="shared" si="190"/>
        <v>6.3583333333333334</v>
      </c>
      <c r="CX19" s="77" t="str">
        <f t="shared" si="191"/>
        <v>6.36</v>
      </c>
      <c r="CY19" s="22">
        <f t="shared" si="192"/>
        <v>2.2916666666666665</v>
      </c>
      <c r="CZ19" s="77" t="str">
        <f t="shared" si="193"/>
        <v>2.29</v>
      </c>
      <c r="DA19" s="42">
        <v>0</v>
      </c>
      <c r="DB19" s="99"/>
      <c r="DC19" s="30"/>
      <c r="DD19" s="30"/>
      <c r="DE19" s="30">
        <f t="shared" si="101"/>
        <v>0</v>
      </c>
      <c r="DF19" s="21">
        <f t="shared" si="47"/>
        <v>0</v>
      </c>
      <c r="DG19" s="21" t="str">
        <f t="shared" si="48"/>
        <v>0.0</v>
      </c>
      <c r="DH19" s="13" t="str">
        <f t="shared" si="49"/>
        <v>F</v>
      </c>
      <c r="DI19" s="18">
        <f t="shared" si="50"/>
        <v>0</v>
      </c>
      <c r="DJ19" s="15" t="str">
        <f t="shared" si="51"/>
        <v>0.0</v>
      </c>
      <c r="DK19" s="19">
        <v>1.5</v>
      </c>
      <c r="DL19" s="68">
        <v>1.5</v>
      </c>
      <c r="DM19" s="28">
        <v>5.2</v>
      </c>
      <c r="DN19" s="26">
        <v>6</v>
      </c>
      <c r="DO19" s="27"/>
      <c r="DP19" s="82"/>
      <c r="DQ19" s="82">
        <f t="shared" si="102"/>
        <v>6</v>
      </c>
      <c r="DR19" s="21">
        <f t="shared" si="52"/>
        <v>5.7</v>
      </c>
      <c r="DS19" s="21" t="str">
        <f t="shared" si="53"/>
        <v>5.7</v>
      </c>
      <c r="DT19" s="13" t="str">
        <f t="shared" si="54"/>
        <v>C</v>
      </c>
      <c r="DU19" s="18">
        <f t="shared" si="55"/>
        <v>2</v>
      </c>
      <c r="DV19" s="15" t="str">
        <f t="shared" si="56"/>
        <v>2.0</v>
      </c>
      <c r="DW19" s="19">
        <v>1.5</v>
      </c>
      <c r="DX19" s="68">
        <v>1.5</v>
      </c>
      <c r="DY19" s="21">
        <f t="shared" si="103"/>
        <v>2.85</v>
      </c>
      <c r="DZ19" s="21" t="str">
        <f t="shared" si="57"/>
        <v>2.9</v>
      </c>
      <c r="EA19" s="13" t="str">
        <f t="shared" si="58"/>
        <v>F</v>
      </c>
      <c r="EB19" s="18">
        <f t="shared" si="59"/>
        <v>0</v>
      </c>
      <c r="EC19" s="18" t="str">
        <f t="shared" si="60"/>
        <v>0.0</v>
      </c>
      <c r="ED19" s="19">
        <v>3</v>
      </c>
      <c r="EE19" s="152">
        <v>3</v>
      </c>
      <c r="EF19" s="20">
        <v>5</v>
      </c>
      <c r="EG19" s="20">
        <v>6</v>
      </c>
      <c r="EH19" s="27"/>
      <c r="EI19" s="82"/>
      <c r="EJ19" s="82">
        <f t="shared" si="104"/>
        <v>6</v>
      </c>
      <c r="EK19" s="21">
        <f t="shared" si="61"/>
        <v>5.6</v>
      </c>
      <c r="EL19" s="21" t="str">
        <f t="shared" si="62"/>
        <v>5.6</v>
      </c>
      <c r="EM19" s="13" t="str">
        <f t="shared" si="63"/>
        <v>C</v>
      </c>
      <c r="EN19" s="18">
        <f t="shared" si="64"/>
        <v>2</v>
      </c>
      <c r="EO19" s="15" t="str">
        <f t="shared" si="65"/>
        <v>2.0</v>
      </c>
      <c r="EP19" s="19">
        <v>3</v>
      </c>
      <c r="EQ19" s="68">
        <v>3</v>
      </c>
      <c r="ER19" s="28">
        <v>5</v>
      </c>
      <c r="ES19" s="26">
        <v>4</v>
      </c>
      <c r="ET19" s="27"/>
      <c r="EU19" s="27">
        <v>2</v>
      </c>
      <c r="EV19" s="27">
        <f t="shared" si="105"/>
        <v>4</v>
      </c>
      <c r="EW19" s="21">
        <f t="shared" si="106"/>
        <v>4.4000000000000004</v>
      </c>
      <c r="EX19" s="21" t="str">
        <f t="shared" si="107"/>
        <v>4.4</v>
      </c>
      <c r="EY19" s="13" t="str">
        <f t="shared" si="108"/>
        <v>D</v>
      </c>
      <c r="EZ19" s="18">
        <f t="shared" si="109"/>
        <v>1</v>
      </c>
      <c r="FA19" s="15" t="str">
        <f t="shared" si="110"/>
        <v>1.0</v>
      </c>
      <c r="FB19" s="19">
        <v>3</v>
      </c>
      <c r="FC19" s="68">
        <v>3</v>
      </c>
      <c r="FD19" s="108">
        <v>7.6</v>
      </c>
      <c r="FE19" s="109">
        <v>7</v>
      </c>
      <c r="FF19" s="110"/>
      <c r="FG19" s="110"/>
      <c r="FH19" s="110">
        <f t="shared" si="111"/>
        <v>7</v>
      </c>
      <c r="FI19" s="21">
        <f t="shared" si="112"/>
        <v>7.2</v>
      </c>
      <c r="FJ19" s="21" t="str">
        <f t="shared" si="113"/>
        <v>7.2</v>
      </c>
      <c r="FK19" s="13" t="str">
        <f t="shared" si="114"/>
        <v>B</v>
      </c>
      <c r="FL19" s="18">
        <f t="shared" si="115"/>
        <v>3</v>
      </c>
      <c r="FM19" s="15" t="str">
        <f t="shared" si="116"/>
        <v>3.0</v>
      </c>
      <c r="FN19" s="19">
        <v>2</v>
      </c>
      <c r="FO19" s="68">
        <v>2</v>
      </c>
      <c r="FP19" s="100">
        <v>5</v>
      </c>
      <c r="FQ19" s="101">
        <v>1</v>
      </c>
      <c r="FR19" s="102"/>
      <c r="FS19" s="102"/>
      <c r="FT19" s="102">
        <f t="shared" si="117"/>
        <v>1</v>
      </c>
      <c r="FU19" s="21">
        <f t="shared" si="118"/>
        <v>2.6</v>
      </c>
      <c r="FV19" s="21" t="str">
        <f t="shared" si="119"/>
        <v>2.6</v>
      </c>
      <c r="FW19" s="13" t="str">
        <f t="shared" si="120"/>
        <v>F</v>
      </c>
      <c r="FX19" s="18">
        <f t="shared" si="121"/>
        <v>0</v>
      </c>
      <c r="FY19" s="15" t="str">
        <f t="shared" si="122"/>
        <v>0.0</v>
      </c>
      <c r="FZ19" s="19">
        <v>3</v>
      </c>
      <c r="GA19" s="68">
        <v>3</v>
      </c>
      <c r="GB19" s="28">
        <v>5.8</v>
      </c>
      <c r="GC19" s="26">
        <v>4</v>
      </c>
      <c r="GD19" s="27">
        <v>5</v>
      </c>
      <c r="GE19" s="82"/>
      <c r="GF19" s="82">
        <f t="shared" si="123"/>
        <v>5</v>
      </c>
      <c r="GG19" s="21">
        <f t="shared" si="124"/>
        <v>5.3</v>
      </c>
      <c r="GH19" s="21" t="str">
        <f t="shared" si="144"/>
        <v>5.3</v>
      </c>
      <c r="GI19" s="13" t="str">
        <f t="shared" si="125"/>
        <v>D+</v>
      </c>
      <c r="GJ19" s="18">
        <f t="shared" si="126"/>
        <v>1.5</v>
      </c>
      <c r="GK19" s="15" t="str">
        <f t="shared" si="127"/>
        <v>1.5</v>
      </c>
      <c r="GL19" s="19">
        <v>2</v>
      </c>
      <c r="GM19" s="68">
        <v>2</v>
      </c>
      <c r="GN19" s="28">
        <v>6.7</v>
      </c>
      <c r="GO19" s="26">
        <v>7</v>
      </c>
      <c r="GP19" s="27"/>
      <c r="GQ19" s="27"/>
      <c r="GR19" s="27">
        <f t="shared" si="128"/>
        <v>7</v>
      </c>
      <c r="GS19" s="21">
        <f t="shared" si="129"/>
        <v>6.9</v>
      </c>
      <c r="GT19" s="21" t="str">
        <f t="shared" si="130"/>
        <v>6.9</v>
      </c>
      <c r="GU19" s="13" t="str">
        <f t="shared" si="131"/>
        <v>C+</v>
      </c>
      <c r="GV19" s="18">
        <f t="shared" si="132"/>
        <v>2.5</v>
      </c>
      <c r="GW19" s="15" t="str">
        <f t="shared" si="133"/>
        <v>2.5</v>
      </c>
      <c r="GX19" s="19">
        <v>2</v>
      </c>
      <c r="GY19" s="68">
        <v>2</v>
      </c>
      <c r="GZ19" s="69">
        <f t="shared" si="134"/>
        <v>18</v>
      </c>
      <c r="HA19" s="22">
        <f t="shared" si="135"/>
        <v>4.7305555555555561</v>
      </c>
      <c r="HB19" s="24" t="str">
        <f t="shared" si="136"/>
        <v>4.73</v>
      </c>
      <c r="HC19" s="22">
        <f t="shared" si="137"/>
        <v>1.4444444444444444</v>
      </c>
      <c r="HD19" s="24" t="str">
        <f t="shared" si="138"/>
        <v>1.44</v>
      </c>
    </row>
    <row r="20" spans="1:212" s="4" customFormat="1" ht="28.5">
      <c r="A20" s="2">
        <v>19</v>
      </c>
      <c r="B20" s="5" t="s">
        <v>575</v>
      </c>
      <c r="C20" s="6" t="s">
        <v>629</v>
      </c>
      <c r="D20" s="7" t="s">
        <v>278</v>
      </c>
      <c r="E20" s="8" t="s">
        <v>158</v>
      </c>
      <c r="F20" s="3"/>
      <c r="G20" s="10" t="s">
        <v>721</v>
      </c>
      <c r="H20" s="36" t="s">
        <v>89</v>
      </c>
      <c r="I20" s="36" t="s">
        <v>573</v>
      </c>
      <c r="J20" s="25">
        <v>7.6</v>
      </c>
      <c r="K20" s="21" t="str">
        <f t="shared" si="145"/>
        <v>7.6</v>
      </c>
      <c r="L20" s="13" t="str">
        <f t="shared" si="146"/>
        <v>B</v>
      </c>
      <c r="M20" s="14">
        <f t="shared" si="147"/>
        <v>3</v>
      </c>
      <c r="N20" s="15" t="str">
        <f t="shared" si="148"/>
        <v>3.0</v>
      </c>
      <c r="O20" s="19">
        <v>2</v>
      </c>
      <c r="P20" s="12">
        <v>6</v>
      </c>
      <c r="Q20" s="21" t="str">
        <f t="shared" si="149"/>
        <v>6.0</v>
      </c>
      <c r="R20" s="13" t="str">
        <f t="shared" si="150"/>
        <v>C</v>
      </c>
      <c r="S20" s="14">
        <f t="shared" si="151"/>
        <v>2</v>
      </c>
      <c r="T20" s="15" t="str">
        <f t="shared" si="152"/>
        <v>2.0</v>
      </c>
      <c r="U20" s="19">
        <v>3</v>
      </c>
      <c r="V20" s="28">
        <v>7.2</v>
      </c>
      <c r="W20" s="26">
        <v>7</v>
      </c>
      <c r="X20" s="27"/>
      <c r="Y20" s="82"/>
      <c r="Z20" s="82">
        <f t="shared" si="93"/>
        <v>7</v>
      </c>
      <c r="AA20" s="21">
        <f t="shared" si="153"/>
        <v>7.1</v>
      </c>
      <c r="AB20" s="21" t="str">
        <f t="shared" si="154"/>
        <v>7.1</v>
      </c>
      <c r="AC20" s="13" t="str">
        <f t="shared" si="155"/>
        <v>B</v>
      </c>
      <c r="AD20" s="18">
        <f t="shared" si="156"/>
        <v>3</v>
      </c>
      <c r="AE20" s="15" t="str">
        <f t="shared" si="157"/>
        <v>3.0</v>
      </c>
      <c r="AF20" s="19">
        <v>4</v>
      </c>
      <c r="AG20" s="68">
        <v>4</v>
      </c>
      <c r="AH20" s="28">
        <v>8</v>
      </c>
      <c r="AI20" s="26">
        <v>7</v>
      </c>
      <c r="AJ20" s="27"/>
      <c r="AK20" s="82"/>
      <c r="AL20" s="82">
        <f t="shared" si="94"/>
        <v>7</v>
      </c>
      <c r="AM20" s="21">
        <f t="shared" si="158"/>
        <v>7.4</v>
      </c>
      <c r="AN20" s="21" t="str">
        <f t="shared" si="159"/>
        <v>7.4</v>
      </c>
      <c r="AO20" s="13" t="str">
        <f t="shared" si="160"/>
        <v>B</v>
      </c>
      <c r="AP20" s="18">
        <f t="shared" si="161"/>
        <v>3</v>
      </c>
      <c r="AQ20" s="15" t="str">
        <f t="shared" si="162"/>
        <v>3.0</v>
      </c>
      <c r="AR20" s="19">
        <v>2</v>
      </c>
      <c r="AS20" s="68">
        <v>2</v>
      </c>
      <c r="AT20" s="28">
        <v>5.6</v>
      </c>
      <c r="AU20" s="26">
        <v>5</v>
      </c>
      <c r="AV20" s="27"/>
      <c r="AW20" s="82"/>
      <c r="AX20" s="82">
        <f t="shared" si="95"/>
        <v>5</v>
      </c>
      <c r="AY20" s="21">
        <f t="shared" si="163"/>
        <v>5.2</v>
      </c>
      <c r="AZ20" s="21" t="str">
        <f t="shared" si="164"/>
        <v>5.2</v>
      </c>
      <c r="BA20" s="13" t="str">
        <f t="shared" si="165"/>
        <v>D+</v>
      </c>
      <c r="BB20" s="18">
        <f t="shared" si="166"/>
        <v>1.5</v>
      </c>
      <c r="BC20" s="15" t="str">
        <f t="shared" si="167"/>
        <v>1.5</v>
      </c>
      <c r="BD20" s="19">
        <v>3</v>
      </c>
      <c r="BE20" s="68">
        <v>3</v>
      </c>
      <c r="BF20" s="28">
        <v>5.9</v>
      </c>
      <c r="BG20" s="26">
        <v>3</v>
      </c>
      <c r="BH20" s="27">
        <v>5</v>
      </c>
      <c r="BI20" s="27"/>
      <c r="BJ20" s="82">
        <f t="shared" si="96"/>
        <v>5</v>
      </c>
      <c r="BK20" s="21">
        <f t="shared" si="168"/>
        <v>5.4</v>
      </c>
      <c r="BL20" s="21" t="str">
        <f t="shared" si="169"/>
        <v>5.4</v>
      </c>
      <c r="BM20" s="31" t="str">
        <f t="shared" si="170"/>
        <v>D+</v>
      </c>
      <c r="BN20" s="18">
        <f t="shared" si="171"/>
        <v>1.5</v>
      </c>
      <c r="BO20" s="15" t="str">
        <f t="shared" si="172"/>
        <v>1.5</v>
      </c>
      <c r="BP20" s="19">
        <v>2</v>
      </c>
      <c r="BQ20" s="68">
        <v>2</v>
      </c>
      <c r="BR20" s="28">
        <v>5.0999999999999996</v>
      </c>
      <c r="BS20" s="26">
        <v>5</v>
      </c>
      <c r="BT20" s="27"/>
      <c r="BU20" s="82"/>
      <c r="BV20" s="82">
        <f t="shared" si="97"/>
        <v>5</v>
      </c>
      <c r="BW20" s="21">
        <f t="shared" si="173"/>
        <v>5</v>
      </c>
      <c r="BX20" s="21" t="str">
        <f t="shared" si="174"/>
        <v>5.0</v>
      </c>
      <c r="BY20" s="13" t="str">
        <f t="shared" si="175"/>
        <v>D+</v>
      </c>
      <c r="BZ20" s="18">
        <f t="shared" si="176"/>
        <v>1.5</v>
      </c>
      <c r="CA20" s="15" t="str">
        <f t="shared" si="177"/>
        <v>1.5</v>
      </c>
      <c r="CB20" s="19">
        <v>3</v>
      </c>
      <c r="CC20" s="68">
        <v>3</v>
      </c>
      <c r="CD20" s="39">
        <v>7.5</v>
      </c>
      <c r="CE20" s="28">
        <v>5</v>
      </c>
      <c r="CF20" s="28"/>
      <c r="CG20" s="20"/>
      <c r="CH20" s="20">
        <f t="shared" si="98"/>
        <v>5</v>
      </c>
      <c r="CI20" s="21">
        <f t="shared" si="178"/>
        <v>6</v>
      </c>
      <c r="CJ20" s="21" t="str">
        <f t="shared" si="179"/>
        <v>6.0</v>
      </c>
      <c r="CK20" s="13" t="str">
        <f t="shared" si="180"/>
        <v>C</v>
      </c>
      <c r="CL20" s="18">
        <f t="shared" si="181"/>
        <v>2</v>
      </c>
      <c r="CM20" s="15" t="str">
        <f t="shared" si="182"/>
        <v>2.0</v>
      </c>
      <c r="CN20" s="19">
        <v>3</v>
      </c>
      <c r="CO20" s="68">
        <v>3</v>
      </c>
      <c r="CP20" s="69">
        <f t="shared" si="183"/>
        <v>17</v>
      </c>
      <c r="CQ20" s="22">
        <f t="shared" si="184"/>
        <v>6.0352941176470596</v>
      </c>
      <c r="CR20" s="24" t="str">
        <f t="shared" si="185"/>
        <v>6.04</v>
      </c>
      <c r="CS20" s="22">
        <f t="shared" si="186"/>
        <v>2.1176470588235294</v>
      </c>
      <c r="CT20" s="24" t="str">
        <f t="shared" si="187"/>
        <v>2.12</v>
      </c>
      <c r="CU20" s="77" t="str">
        <f t="shared" si="188"/>
        <v>Lên lớp</v>
      </c>
      <c r="CV20" s="77">
        <f t="shared" si="189"/>
        <v>17</v>
      </c>
      <c r="CW20" s="22">
        <f t="shared" si="190"/>
        <v>6.0352941176470596</v>
      </c>
      <c r="CX20" s="77" t="str">
        <f t="shared" si="191"/>
        <v>6.04</v>
      </c>
      <c r="CY20" s="22">
        <f t="shared" si="192"/>
        <v>2.1176470588235294</v>
      </c>
      <c r="CZ20" s="77" t="str">
        <f t="shared" si="193"/>
        <v>2.12</v>
      </c>
      <c r="DA20" s="28">
        <v>5.4</v>
      </c>
      <c r="DB20" s="26">
        <v>3</v>
      </c>
      <c r="DC20" s="27">
        <v>6</v>
      </c>
      <c r="DD20" s="27"/>
      <c r="DE20" s="27">
        <f t="shared" si="101"/>
        <v>6</v>
      </c>
      <c r="DF20" s="21">
        <f t="shared" si="47"/>
        <v>5.8</v>
      </c>
      <c r="DG20" s="21" t="str">
        <f t="shared" si="48"/>
        <v>5.8</v>
      </c>
      <c r="DH20" s="13" t="str">
        <f t="shared" si="49"/>
        <v>C</v>
      </c>
      <c r="DI20" s="18">
        <f t="shared" si="50"/>
        <v>2</v>
      </c>
      <c r="DJ20" s="15" t="str">
        <f t="shared" si="51"/>
        <v>2.0</v>
      </c>
      <c r="DK20" s="19">
        <v>1.5</v>
      </c>
      <c r="DL20" s="68">
        <v>1.5</v>
      </c>
      <c r="DM20" s="28">
        <v>6.4</v>
      </c>
      <c r="DN20" s="26">
        <v>5</v>
      </c>
      <c r="DO20" s="27"/>
      <c r="DP20" s="82"/>
      <c r="DQ20" s="82">
        <f t="shared" si="102"/>
        <v>5</v>
      </c>
      <c r="DR20" s="21">
        <f t="shared" si="52"/>
        <v>5.6</v>
      </c>
      <c r="DS20" s="21" t="str">
        <f t="shared" si="53"/>
        <v>5.6</v>
      </c>
      <c r="DT20" s="13" t="str">
        <f t="shared" si="54"/>
        <v>C</v>
      </c>
      <c r="DU20" s="18">
        <f t="shared" si="55"/>
        <v>2</v>
      </c>
      <c r="DV20" s="15" t="str">
        <f t="shared" si="56"/>
        <v>2.0</v>
      </c>
      <c r="DW20" s="19">
        <v>1.5</v>
      </c>
      <c r="DX20" s="68">
        <v>1.5</v>
      </c>
      <c r="DY20" s="21">
        <f t="shared" si="103"/>
        <v>5.6999999999999993</v>
      </c>
      <c r="DZ20" s="21" t="str">
        <f t="shared" si="57"/>
        <v>5.7</v>
      </c>
      <c r="EA20" s="13" t="str">
        <f t="shared" si="58"/>
        <v>C</v>
      </c>
      <c r="EB20" s="18">
        <f t="shared" si="59"/>
        <v>2</v>
      </c>
      <c r="EC20" s="18" t="str">
        <f t="shared" si="60"/>
        <v>2.0</v>
      </c>
      <c r="ED20" s="19">
        <v>3</v>
      </c>
      <c r="EE20" s="152">
        <v>3</v>
      </c>
      <c r="EF20" s="20">
        <v>5.8</v>
      </c>
      <c r="EG20" s="20">
        <v>6</v>
      </c>
      <c r="EH20" s="27"/>
      <c r="EI20" s="82"/>
      <c r="EJ20" s="82">
        <f t="shared" si="104"/>
        <v>6</v>
      </c>
      <c r="EK20" s="21">
        <f t="shared" si="61"/>
        <v>5.9</v>
      </c>
      <c r="EL20" s="21" t="str">
        <f t="shared" si="62"/>
        <v>5.9</v>
      </c>
      <c r="EM20" s="13" t="str">
        <f t="shared" si="63"/>
        <v>C</v>
      </c>
      <c r="EN20" s="18">
        <f t="shared" si="64"/>
        <v>2</v>
      </c>
      <c r="EO20" s="15" t="str">
        <f t="shared" si="65"/>
        <v>2.0</v>
      </c>
      <c r="EP20" s="19">
        <v>3</v>
      </c>
      <c r="EQ20" s="68">
        <v>3</v>
      </c>
      <c r="ER20" s="70">
        <v>6.3</v>
      </c>
      <c r="ES20" s="16">
        <v>6</v>
      </c>
      <c r="ET20" s="17"/>
      <c r="EU20" s="82"/>
      <c r="EV20" s="82">
        <f t="shared" si="105"/>
        <v>6</v>
      </c>
      <c r="EW20" s="21">
        <f t="shared" si="106"/>
        <v>6.1</v>
      </c>
      <c r="EX20" s="21" t="str">
        <f t="shared" si="107"/>
        <v>6.1</v>
      </c>
      <c r="EY20" s="13" t="str">
        <f t="shared" si="108"/>
        <v>C</v>
      </c>
      <c r="EZ20" s="18">
        <f t="shared" si="109"/>
        <v>2</v>
      </c>
      <c r="FA20" s="15" t="str">
        <f t="shared" si="110"/>
        <v>2.0</v>
      </c>
      <c r="FB20" s="19">
        <v>3</v>
      </c>
      <c r="FC20" s="68">
        <v>3</v>
      </c>
      <c r="FD20" s="70">
        <v>7.6</v>
      </c>
      <c r="FE20" s="16">
        <v>5</v>
      </c>
      <c r="FF20" s="17"/>
      <c r="FG20" s="82"/>
      <c r="FH20" s="82">
        <f t="shared" si="111"/>
        <v>5</v>
      </c>
      <c r="FI20" s="21">
        <f t="shared" si="112"/>
        <v>6</v>
      </c>
      <c r="FJ20" s="21" t="str">
        <f t="shared" si="113"/>
        <v>6.0</v>
      </c>
      <c r="FK20" s="13" t="str">
        <f t="shared" si="114"/>
        <v>C</v>
      </c>
      <c r="FL20" s="18">
        <f t="shared" si="115"/>
        <v>2</v>
      </c>
      <c r="FM20" s="15" t="str">
        <f t="shared" si="116"/>
        <v>2.0</v>
      </c>
      <c r="FN20" s="19">
        <v>2</v>
      </c>
      <c r="FO20" s="68">
        <v>2</v>
      </c>
      <c r="FP20" s="70">
        <v>5.6</v>
      </c>
      <c r="FQ20" s="16">
        <v>5</v>
      </c>
      <c r="FR20" s="17"/>
      <c r="FS20" s="82"/>
      <c r="FT20" s="82">
        <f t="shared" si="117"/>
        <v>5</v>
      </c>
      <c r="FU20" s="21">
        <f t="shared" si="118"/>
        <v>5.2</v>
      </c>
      <c r="FV20" s="21" t="str">
        <f t="shared" si="119"/>
        <v>5.2</v>
      </c>
      <c r="FW20" s="13" t="str">
        <f t="shared" si="120"/>
        <v>D+</v>
      </c>
      <c r="FX20" s="18">
        <f t="shared" si="121"/>
        <v>1.5</v>
      </c>
      <c r="FY20" s="15" t="str">
        <f t="shared" si="122"/>
        <v>1.5</v>
      </c>
      <c r="FZ20" s="19">
        <v>3</v>
      </c>
      <c r="GA20" s="68">
        <v>3</v>
      </c>
      <c r="GB20" s="28">
        <v>5.4</v>
      </c>
      <c r="GC20" s="26">
        <v>3</v>
      </c>
      <c r="GD20" s="27">
        <v>5</v>
      </c>
      <c r="GE20" s="82"/>
      <c r="GF20" s="82">
        <f t="shared" si="123"/>
        <v>5</v>
      </c>
      <c r="GG20" s="21">
        <f t="shared" si="124"/>
        <v>5.2</v>
      </c>
      <c r="GH20" s="21" t="str">
        <f t="shared" si="144"/>
        <v>5.2</v>
      </c>
      <c r="GI20" s="13" t="str">
        <f t="shared" si="125"/>
        <v>D+</v>
      </c>
      <c r="GJ20" s="18">
        <f t="shared" si="126"/>
        <v>1.5</v>
      </c>
      <c r="GK20" s="15" t="str">
        <f t="shared" si="127"/>
        <v>1.5</v>
      </c>
      <c r="GL20" s="19">
        <v>2</v>
      </c>
      <c r="GM20" s="68">
        <v>2</v>
      </c>
      <c r="GN20" s="28">
        <v>7</v>
      </c>
      <c r="GO20" s="26">
        <v>9</v>
      </c>
      <c r="GP20" s="27"/>
      <c r="GQ20" s="27"/>
      <c r="GR20" s="27">
        <f t="shared" si="128"/>
        <v>9</v>
      </c>
      <c r="GS20" s="21">
        <f t="shared" si="129"/>
        <v>8.1999999999999993</v>
      </c>
      <c r="GT20" s="21" t="str">
        <f t="shared" si="130"/>
        <v>8.2</v>
      </c>
      <c r="GU20" s="13" t="str">
        <f t="shared" si="131"/>
        <v>B+</v>
      </c>
      <c r="GV20" s="18">
        <f t="shared" si="132"/>
        <v>3.5</v>
      </c>
      <c r="GW20" s="15" t="str">
        <f t="shared" si="133"/>
        <v>3.5</v>
      </c>
      <c r="GX20" s="19">
        <v>2</v>
      </c>
      <c r="GY20" s="68">
        <v>2</v>
      </c>
      <c r="GZ20" s="69">
        <f t="shared" si="134"/>
        <v>18</v>
      </c>
      <c r="HA20" s="22">
        <f t="shared" si="135"/>
        <v>5.9722222222222232</v>
      </c>
      <c r="HB20" s="24" t="str">
        <f t="shared" si="136"/>
        <v>5.97</v>
      </c>
      <c r="HC20" s="22">
        <f t="shared" si="137"/>
        <v>2.0277777777777777</v>
      </c>
      <c r="HD20" s="24" t="str">
        <f t="shared" si="138"/>
        <v>2.03</v>
      </c>
    </row>
    <row r="21" spans="1:212" s="4" customFormat="1" ht="28.5">
      <c r="A21" s="2">
        <v>20</v>
      </c>
      <c r="B21" s="5" t="s">
        <v>575</v>
      </c>
      <c r="C21" s="6" t="s">
        <v>634</v>
      </c>
      <c r="D21" s="7" t="s">
        <v>635</v>
      </c>
      <c r="E21" s="8" t="s">
        <v>358</v>
      </c>
      <c r="F21" s="3"/>
      <c r="G21" s="10" t="s">
        <v>705</v>
      </c>
      <c r="H21" s="36" t="s">
        <v>89</v>
      </c>
      <c r="I21" s="36" t="s">
        <v>199</v>
      </c>
      <c r="J21" s="25">
        <v>7.1</v>
      </c>
      <c r="K21" s="21" t="str">
        <f t="shared" si="145"/>
        <v>7.1</v>
      </c>
      <c r="L21" s="13" t="str">
        <f t="shared" si="146"/>
        <v>B</v>
      </c>
      <c r="M21" s="14">
        <f t="shared" si="147"/>
        <v>3</v>
      </c>
      <c r="N21" s="15" t="str">
        <f t="shared" si="148"/>
        <v>3.0</v>
      </c>
      <c r="O21" s="19">
        <v>2</v>
      </c>
      <c r="P21" s="12">
        <v>5</v>
      </c>
      <c r="Q21" s="21" t="str">
        <f t="shared" si="149"/>
        <v>5.0</v>
      </c>
      <c r="R21" s="13" t="str">
        <f t="shared" si="150"/>
        <v>D+</v>
      </c>
      <c r="S21" s="14">
        <f t="shared" si="151"/>
        <v>1.5</v>
      </c>
      <c r="T21" s="15" t="str">
        <f t="shared" si="152"/>
        <v>1.5</v>
      </c>
      <c r="U21" s="19">
        <v>3</v>
      </c>
      <c r="V21" s="28">
        <v>6.8</v>
      </c>
      <c r="W21" s="26">
        <v>7</v>
      </c>
      <c r="X21" s="27"/>
      <c r="Y21" s="82"/>
      <c r="Z21" s="82">
        <f t="shared" si="93"/>
        <v>7</v>
      </c>
      <c r="AA21" s="21">
        <f t="shared" si="153"/>
        <v>6.9</v>
      </c>
      <c r="AB21" s="21" t="str">
        <f t="shared" si="154"/>
        <v>6.9</v>
      </c>
      <c r="AC21" s="13" t="str">
        <f t="shared" si="155"/>
        <v>C+</v>
      </c>
      <c r="AD21" s="18">
        <f t="shared" si="156"/>
        <v>2.5</v>
      </c>
      <c r="AE21" s="15" t="str">
        <f t="shared" si="157"/>
        <v>2.5</v>
      </c>
      <c r="AF21" s="19">
        <v>4</v>
      </c>
      <c r="AG21" s="68">
        <v>4</v>
      </c>
      <c r="AH21" s="28">
        <v>8</v>
      </c>
      <c r="AI21" s="26">
        <v>8</v>
      </c>
      <c r="AJ21" s="27"/>
      <c r="AK21" s="82"/>
      <c r="AL21" s="82">
        <f t="shared" si="94"/>
        <v>8</v>
      </c>
      <c r="AM21" s="21">
        <f t="shared" si="158"/>
        <v>8</v>
      </c>
      <c r="AN21" s="21" t="str">
        <f t="shared" si="159"/>
        <v>8.0</v>
      </c>
      <c r="AO21" s="13" t="str">
        <f t="shared" si="160"/>
        <v>B+</v>
      </c>
      <c r="AP21" s="18">
        <f t="shared" si="161"/>
        <v>3.5</v>
      </c>
      <c r="AQ21" s="15" t="str">
        <f t="shared" si="162"/>
        <v>3.5</v>
      </c>
      <c r="AR21" s="19">
        <v>2</v>
      </c>
      <c r="AS21" s="68">
        <v>2</v>
      </c>
      <c r="AT21" s="28">
        <v>5.6</v>
      </c>
      <c r="AU21" s="26">
        <v>5</v>
      </c>
      <c r="AV21" s="27"/>
      <c r="AW21" s="82"/>
      <c r="AX21" s="82">
        <f t="shared" si="95"/>
        <v>5</v>
      </c>
      <c r="AY21" s="21">
        <f t="shared" si="163"/>
        <v>5.2</v>
      </c>
      <c r="AZ21" s="21" t="str">
        <f t="shared" si="164"/>
        <v>5.2</v>
      </c>
      <c r="BA21" s="13" t="str">
        <f t="shared" si="165"/>
        <v>D+</v>
      </c>
      <c r="BB21" s="18">
        <f t="shared" si="166"/>
        <v>1.5</v>
      </c>
      <c r="BC21" s="15" t="str">
        <f t="shared" si="167"/>
        <v>1.5</v>
      </c>
      <c r="BD21" s="19">
        <v>3</v>
      </c>
      <c r="BE21" s="68">
        <v>3</v>
      </c>
      <c r="BF21" s="28">
        <v>5.2</v>
      </c>
      <c r="BG21" s="26">
        <v>5</v>
      </c>
      <c r="BH21" s="27"/>
      <c r="BI21" s="82"/>
      <c r="BJ21" s="82">
        <f t="shared" si="96"/>
        <v>5</v>
      </c>
      <c r="BK21" s="21">
        <f t="shared" si="168"/>
        <v>5.0999999999999996</v>
      </c>
      <c r="BL21" s="21" t="str">
        <f t="shared" si="169"/>
        <v>5.1</v>
      </c>
      <c r="BM21" s="13" t="str">
        <f t="shared" si="170"/>
        <v>D+</v>
      </c>
      <c r="BN21" s="18">
        <f t="shared" si="171"/>
        <v>1.5</v>
      </c>
      <c r="BO21" s="15" t="str">
        <f t="shared" si="172"/>
        <v>1.5</v>
      </c>
      <c r="BP21" s="19">
        <v>2</v>
      </c>
      <c r="BQ21" s="68">
        <v>2</v>
      </c>
      <c r="BR21" s="28">
        <v>6</v>
      </c>
      <c r="BS21" s="26">
        <v>2</v>
      </c>
      <c r="BT21" s="27">
        <v>3</v>
      </c>
      <c r="BU21" s="27">
        <v>6</v>
      </c>
      <c r="BV21" s="82">
        <f t="shared" si="97"/>
        <v>6</v>
      </c>
      <c r="BW21" s="21">
        <f t="shared" si="173"/>
        <v>6</v>
      </c>
      <c r="BX21" s="21" t="str">
        <f t="shared" si="174"/>
        <v>6.0</v>
      </c>
      <c r="BY21" s="13" t="str">
        <f t="shared" si="175"/>
        <v>C</v>
      </c>
      <c r="BZ21" s="18">
        <f t="shared" si="176"/>
        <v>2</v>
      </c>
      <c r="CA21" s="15" t="str">
        <f t="shared" si="177"/>
        <v>2.0</v>
      </c>
      <c r="CB21" s="19">
        <v>3</v>
      </c>
      <c r="CC21" s="68">
        <v>3</v>
      </c>
      <c r="CD21" s="39">
        <v>8</v>
      </c>
      <c r="CE21" s="28">
        <v>6</v>
      </c>
      <c r="CF21" s="28"/>
      <c r="CG21" s="20"/>
      <c r="CH21" s="20">
        <f t="shared" si="98"/>
        <v>6</v>
      </c>
      <c r="CI21" s="21">
        <f t="shared" si="178"/>
        <v>6.8</v>
      </c>
      <c r="CJ21" s="21" t="str">
        <f t="shared" si="179"/>
        <v>6.8</v>
      </c>
      <c r="CK21" s="13" t="str">
        <f t="shared" si="180"/>
        <v>C+</v>
      </c>
      <c r="CL21" s="18">
        <f t="shared" si="181"/>
        <v>2.5</v>
      </c>
      <c r="CM21" s="15" t="str">
        <f t="shared" si="182"/>
        <v>2.5</v>
      </c>
      <c r="CN21" s="19">
        <v>3</v>
      </c>
      <c r="CO21" s="68">
        <v>3</v>
      </c>
      <c r="CP21" s="69">
        <f t="shared" si="183"/>
        <v>17</v>
      </c>
      <c r="CQ21" s="22">
        <f t="shared" si="184"/>
        <v>6.3411764705882359</v>
      </c>
      <c r="CR21" s="24" t="str">
        <f t="shared" si="185"/>
        <v>6.34</v>
      </c>
      <c r="CS21" s="22">
        <f t="shared" si="186"/>
        <v>2.2352941176470589</v>
      </c>
      <c r="CT21" s="24" t="str">
        <f t="shared" si="187"/>
        <v>2.24</v>
      </c>
      <c r="CU21" s="77" t="str">
        <f t="shared" si="188"/>
        <v>Lên lớp</v>
      </c>
      <c r="CV21" s="77">
        <f t="shared" si="189"/>
        <v>17</v>
      </c>
      <c r="CW21" s="22">
        <f t="shared" si="190"/>
        <v>6.3411764705882359</v>
      </c>
      <c r="CX21" s="77" t="str">
        <f t="shared" si="191"/>
        <v>6.34</v>
      </c>
      <c r="CY21" s="22">
        <f t="shared" si="192"/>
        <v>2.2352941176470589</v>
      </c>
      <c r="CZ21" s="77" t="str">
        <f t="shared" si="193"/>
        <v>2.24</v>
      </c>
      <c r="DA21" s="28">
        <v>7.6</v>
      </c>
      <c r="DB21" s="26">
        <v>5</v>
      </c>
      <c r="DC21" s="27"/>
      <c r="DD21" s="82"/>
      <c r="DE21" s="82">
        <f t="shared" si="101"/>
        <v>5</v>
      </c>
      <c r="DF21" s="21">
        <f t="shared" si="47"/>
        <v>6</v>
      </c>
      <c r="DG21" s="21" t="str">
        <f t="shared" si="48"/>
        <v>6.0</v>
      </c>
      <c r="DH21" s="13" t="str">
        <f t="shared" si="49"/>
        <v>C</v>
      </c>
      <c r="DI21" s="18">
        <f t="shared" si="50"/>
        <v>2</v>
      </c>
      <c r="DJ21" s="15" t="str">
        <f t="shared" si="51"/>
        <v>2.0</v>
      </c>
      <c r="DK21" s="19">
        <v>1.5</v>
      </c>
      <c r="DL21" s="68">
        <v>1.5</v>
      </c>
      <c r="DM21" s="28">
        <v>5.8</v>
      </c>
      <c r="DN21" s="26">
        <v>5</v>
      </c>
      <c r="DO21" s="27"/>
      <c r="DP21" s="82"/>
      <c r="DQ21" s="82">
        <f t="shared" si="102"/>
        <v>5</v>
      </c>
      <c r="DR21" s="21">
        <f t="shared" si="52"/>
        <v>5.3</v>
      </c>
      <c r="DS21" s="21" t="str">
        <f t="shared" si="53"/>
        <v>5.3</v>
      </c>
      <c r="DT21" s="13" t="str">
        <f t="shared" si="54"/>
        <v>D+</v>
      </c>
      <c r="DU21" s="18">
        <f t="shared" si="55"/>
        <v>1.5</v>
      </c>
      <c r="DV21" s="15" t="str">
        <f t="shared" si="56"/>
        <v>1.5</v>
      </c>
      <c r="DW21" s="19">
        <v>1.5</v>
      </c>
      <c r="DX21" s="68">
        <v>1.5</v>
      </c>
      <c r="DY21" s="21">
        <f t="shared" si="103"/>
        <v>5.65</v>
      </c>
      <c r="DZ21" s="21" t="str">
        <f t="shared" si="57"/>
        <v>5.7</v>
      </c>
      <c r="EA21" s="13" t="str">
        <f t="shared" si="58"/>
        <v>C</v>
      </c>
      <c r="EB21" s="18">
        <f t="shared" si="59"/>
        <v>2</v>
      </c>
      <c r="EC21" s="18" t="str">
        <f t="shared" si="60"/>
        <v>2.0</v>
      </c>
      <c r="ED21" s="19">
        <v>3</v>
      </c>
      <c r="EE21" s="152">
        <v>3</v>
      </c>
      <c r="EF21" s="20">
        <v>9.3000000000000007</v>
      </c>
      <c r="EG21" s="20">
        <v>8</v>
      </c>
      <c r="EH21" s="27"/>
      <c r="EI21" s="82"/>
      <c r="EJ21" s="82">
        <f t="shared" si="104"/>
        <v>8</v>
      </c>
      <c r="EK21" s="21">
        <f t="shared" si="61"/>
        <v>8.5</v>
      </c>
      <c r="EL21" s="21" t="str">
        <f t="shared" si="62"/>
        <v>8.5</v>
      </c>
      <c r="EM21" s="13" t="str">
        <f t="shared" si="63"/>
        <v>A</v>
      </c>
      <c r="EN21" s="18">
        <f t="shared" si="64"/>
        <v>4</v>
      </c>
      <c r="EO21" s="15" t="str">
        <f t="shared" si="65"/>
        <v>4.0</v>
      </c>
      <c r="EP21" s="19">
        <v>3</v>
      </c>
      <c r="EQ21" s="68">
        <v>3</v>
      </c>
      <c r="ER21" s="70">
        <v>7.1</v>
      </c>
      <c r="ES21" s="16">
        <v>7</v>
      </c>
      <c r="ET21" s="17"/>
      <c r="EU21" s="82"/>
      <c r="EV21" s="82">
        <f t="shared" si="105"/>
        <v>7</v>
      </c>
      <c r="EW21" s="21">
        <f t="shared" si="106"/>
        <v>7</v>
      </c>
      <c r="EX21" s="21" t="str">
        <f t="shared" si="107"/>
        <v>7.0</v>
      </c>
      <c r="EY21" s="13" t="str">
        <f t="shared" si="108"/>
        <v>B</v>
      </c>
      <c r="EZ21" s="18">
        <f t="shared" si="109"/>
        <v>3</v>
      </c>
      <c r="FA21" s="15" t="str">
        <f t="shared" si="110"/>
        <v>3.0</v>
      </c>
      <c r="FB21" s="19">
        <v>3</v>
      </c>
      <c r="FC21" s="68">
        <v>3</v>
      </c>
      <c r="FD21" s="95">
        <v>7.6</v>
      </c>
      <c r="FE21" s="96">
        <v>2</v>
      </c>
      <c r="FF21" s="97">
        <v>4</v>
      </c>
      <c r="FG21" s="97"/>
      <c r="FH21" s="97">
        <f t="shared" si="111"/>
        <v>4</v>
      </c>
      <c r="FI21" s="21">
        <f t="shared" si="112"/>
        <v>5.4</v>
      </c>
      <c r="FJ21" s="21" t="str">
        <f t="shared" si="113"/>
        <v>5.4</v>
      </c>
      <c r="FK21" s="13" t="str">
        <f t="shared" si="114"/>
        <v>D+</v>
      </c>
      <c r="FL21" s="18">
        <f t="shared" si="115"/>
        <v>1.5</v>
      </c>
      <c r="FM21" s="15" t="str">
        <f t="shared" si="116"/>
        <v>1.5</v>
      </c>
      <c r="FN21" s="19">
        <v>2</v>
      </c>
      <c r="FO21" s="68">
        <v>2</v>
      </c>
      <c r="FP21" s="100">
        <v>7.6</v>
      </c>
      <c r="FQ21" s="101">
        <v>0</v>
      </c>
      <c r="FR21" s="102"/>
      <c r="FS21" s="102"/>
      <c r="FT21" s="102">
        <f t="shared" si="117"/>
        <v>0</v>
      </c>
      <c r="FU21" s="21">
        <f t="shared" si="118"/>
        <v>3</v>
      </c>
      <c r="FV21" s="21" t="str">
        <f t="shared" si="119"/>
        <v>3.0</v>
      </c>
      <c r="FW21" s="13" t="str">
        <f t="shared" si="120"/>
        <v>F</v>
      </c>
      <c r="FX21" s="18">
        <f t="shared" si="121"/>
        <v>0</v>
      </c>
      <c r="FY21" s="15" t="str">
        <f t="shared" si="122"/>
        <v>0.0</v>
      </c>
      <c r="FZ21" s="19">
        <v>3</v>
      </c>
      <c r="GA21" s="68">
        <v>3</v>
      </c>
      <c r="GB21" s="28">
        <v>7.8</v>
      </c>
      <c r="GC21" s="26">
        <v>8</v>
      </c>
      <c r="GD21" s="27"/>
      <c r="GE21" s="82"/>
      <c r="GF21" s="82">
        <f t="shared" si="123"/>
        <v>8</v>
      </c>
      <c r="GG21" s="21">
        <f t="shared" si="124"/>
        <v>7.9</v>
      </c>
      <c r="GH21" s="21" t="str">
        <f t="shared" si="144"/>
        <v>7.9</v>
      </c>
      <c r="GI21" s="13" t="str">
        <f t="shared" si="125"/>
        <v>B</v>
      </c>
      <c r="GJ21" s="18">
        <f t="shared" si="126"/>
        <v>3</v>
      </c>
      <c r="GK21" s="15" t="str">
        <f t="shared" si="127"/>
        <v>3.0</v>
      </c>
      <c r="GL21" s="19">
        <v>2</v>
      </c>
      <c r="GM21" s="68">
        <v>2</v>
      </c>
      <c r="GN21" s="28">
        <v>7</v>
      </c>
      <c r="GO21" s="26">
        <v>9</v>
      </c>
      <c r="GP21" s="27"/>
      <c r="GQ21" s="27"/>
      <c r="GR21" s="27">
        <f t="shared" si="128"/>
        <v>9</v>
      </c>
      <c r="GS21" s="21">
        <f t="shared" si="129"/>
        <v>8.1999999999999993</v>
      </c>
      <c r="GT21" s="21" t="str">
        <f t="shared" si="130"/>
        <v>8.2</v>
      </c>
      <c r="GU21" s="13" t="str">
        <f t="shared" si="131"/>
        <v>B+</v>
      </c>
      <c r="GV21" s="18">
        <f t="shared" si="132"/>
        <v>3.5</v>
      </c>
      <c r="GW21" s="15" t="str">
        <f t="shared" si="133"/>
        <v>3.5</v>
      </c>
      <c r="GX21" s="19">
        <v>2</v>
      </c>
      <c r="GY21" s="68">
        <v>2</v>
      </c>
      <c r="GZ21" s="69">
        <f t="shared" si="134"/>
        <v>18</v>
      </c>
      <c r="HA21" s="22">
        <f t="shared" si="135"/>
        <v>6.4138888888888888</v>
      </c>
      <c r="HB21" s="24" t="str">
        <f t="shared" si="136"/>
        <v>6.41</v>
      </c>
      <c r="HC21" s="22">
        <f t="shared" si="137"/>
        <v>2.3472222222222223</v>
      </c>
      <c r="HD21" s="24" t="str">
        <f t="shared" si="138"/>
        <v>2.35</v>
      </c>
    </row>
    <row r="22" spans="1:212" s="4" customFormat="1" ht="28.5">
      <c r="A22" s="2">
        <v>21</v>
      </c>
      <c r="B22" s="5" t="s">
        <v>575</v>
      </c>
      <c r="C22" s="6" t="s">
        <v>636</v>
      </c>
      <c r="D22" s="7" t="s">
        <v>623</v>
      </c>
      <c r="E22" s="8" t="s">
        <v>342</v>
      </c>
      <c r="F22" s="3"/>
      <c r="G22" s="10" t="s">
        <v>724</v>
      </c>
      <c r="H22" s="36" t="s">
        <v>89</v>
      </c>
      <c r="I22" s="36" t="s">
        <v>313</v>
      </c>
      <c r="J22" s="25">
        <v>7.5</v>
      </c>
      <c r="K22" s="21" t="str">
        <f t="shared" si="145"/>
        <v>7.5</v>
      </c>
      <c r="L22" s="13" t="str">
        <f t="shared" si="146"/>
        <v>B</v>
      </c>
      <c r="M22" s="14">
        <f t="shared" si="147"/>
        <v>3</v>
      </c>
      <c r="N22" s="15" t="str">
        <f t="shared" si="148"/>
        <v>3.0</v>
      </c>
      <c r="O22" s="19">
        <v>2</v>
      </c>
      <c r="P22" s="12">
        <v>6</v>
      </c>
      <c r="Q22" s="21" t="str">
        <f t="shared" si="149"/>
        <v>6.0</v>
      </c>
      <c r="R22" s="13" t="str">
        <f t="shared" si="150"/>
        <v>C</v>
      </c>
      <c r="S22" s="14">
        <f t="shared" si="151"/>
        <v>2</v>
      </c>
      <c r="T22" s="15" t="str">
        <f t="shared" si="152"/>
        <v>2.0</v>
      </c>
      <c r="U22" s="19">
        <v>3</v>
      </c>
      <c r="V22" s="28">
        <v>5.2</v>
      </c>
      <c r="W22" s="26">
        <v>6</v>
      </c>
      <c r="X22" s="27"/>
      <c r="Y22" s="82"/>
      <c r="Z22" s="82">
        <f t="shared" si="93"/>
        <v>6</v>
      </c>
      <c r="AA22" s="21">
        <f t="shared" si="153"/>
        <v>5.7</v>
      </c>
      <c r="AB22" s="21" t="str">
        <f t="shared" si="154"/>
        <v>5.7</v>
      </c>
      <c r="AC22" s="13" t="str">
        <f t="shared" si="155"/>
        <v>C</v>
      </c>
      <c r="AD22" s="18">
        <f t="shared" si="156"/>
        <v>2</v>
      </c>
      <c r="AE22" s="15" t="str">
        <f t="shared" si="157"/>
        <v>2.0</v>
      </c>
      <c r="AF22" s="19">
        <v>4</v>
      </c>
      <c r="AG22" s="68">
        <v>4</v>
      </c>
      <c r="AH22" s="28">
        <v>7</v>
      </c>
      <c r="AI22" s="26">
        <v>6</v>
      </c>
      <c r="AJ22" s="27"/>
      <c r="AK22" s="82"/>
      <c r="AL22" s="82">
        <f t="shared" si="94"/>
        <v>6</v>
      </c>
      <c r="AM22" s="21">
        <f t="shared" si="158"/>
        <v>6.4</v>
      </c>
      <c r="AN22" s="21" t="str">
        <f t="shared" si="159"/>
        <v>6.4</v>
      </c>
      <c r="AO22" s="13" t="str">
        <f t="shared" si="160"/>
        <v>C</v>
      </c>
      <c r="AP22" s="18">
        <f t="shared" si="161"/>
        <v>2</v>
      </c>
      <c r="AQ22" s="15" t="str">
        <f t="shared" si="162"/>
        <v>2.0</v>
      </c>
      <c r="AR22" s="19">
        <v>2</v>
      </c>
      <c r="AS22" s="68">
        <v>2</v>
      </c>
      <c r="AT22" s="28">
        <v>5.4</v>
      </c>
      <c r="AU22" s="26">
        <v>5</v>
      </c>
      <c r="AV22" s="27"/>
      <c r="AW22" s="82"/>
      <c r="AX22" s="82">
        <f t="shared" si="95"/>
        <v>5</v>
      </c>
      <c r="AY22" s="21">
        <f t="shared" si="163"/>
        <v>5.2</v>
      </c>
      <c r="AZ22" s="21" t="str">
        <f t="shared" si="164"/>
        <v>5.2</v>
      </c>
      <c r="BA22" s="13" t="str">
        <f t="shared" si="165"/>
        <v>D+</v>
      </c>
      <c r="BB22" s="18">
        <f t="shared" si="166"/>
        <v>1.5</v>
      </c>
      <c r="BC22" s="15" t="str">
        <f t="shared" si="167"/>
        <v>1.5</v>
      </c>
      <c r="BD22" s="19">
        <v>3</v>
      </c>
      <c r="BE22" s="68">
        <v>3</v>
      </c>
      <c r="BF22" s="28">
        <v>5.2</v>
      </c>
      <c r="BG22" s="26">
        <v>4</v>
      </c>
      <c r="BH22" s="27">
        <v>6</v>
      </c>
      <c r="BI22" s="27"/>
      <c r="BJ22" s="82">
        <f t="shared" si="96"/>
        <v>6</v>
      </c>
      <c r="BK22" s="21">
        <f t="shared" si="168"/>
        <v>5.7</v>
      </c>
      <c r="BL22" s="21" t="str">
        <f t="shared" si="169"/>
        <v>5.7</v>
      </c>
      <c r="BM22" s="31" t="str">
        <f t="shared" si="170"/>
        <v>C</v>
      </c>
      <c r="BN22" s="18">
        <f t="shared" si="171"/>
        <v>2</v>
      </c>
      <c r="BO22" s="15" t="str">
        <f t="shared" si="172"/>
        <v>2.0</v>
      </c>
      <c r="BP22" s="19">
        <v>2</v>
      </c>
      <c r="BQ22" s="68">
        <v>2</v>
      </c>
      <c r="BR22" s="28">
        <v>5</v>
      </c>
      <c r="BS22" s="26">
        <v>4</v>
      </c>
      <c r="BT22" s="27"/>
      <c r="BU22" s="27">
        <v>6</v>
      </c>
      <c r="BV22" s="82">
        <f t="shared" si="97"/>
        <v>6</v>
      </c>
      <c r="BW22" s="21">
        <f t="shared" si="173"/>
        <v>5.6</v>
      </c>
      <c r="BX22" s="21" t="str">
        <f t="shared" si="174"/>
        <v>5.6</v>
      </c>
      <c r="BY22" s="13" t="str">
        <f t="shared" si="175"/>
        <v>C</v>
      </c>
      <c r="BZ22" s="18">
        <f t="shared" si="176"/>
        <v>2</v>
      </c>
      <c r="CA22" s="15" t="str">
        <f t="shared" si="177"/>
        <v>2.0</v>
      </c>
      <c r="CB22" s="19">
        <v>3</v>
      </c>
      <c r="CC22" s="68">
        <v>3</v>
      </c>
      <c r="CD22" s="39">
        <v>6.2</v>
      </c>
      <c r="CE22" s="28">
        <v>6</v>
      </c>
      <c r="CF22" s="28"/>
      <c r="CG22" s="20"/>
      <c r="CH22" s="20">
        <f t="shared" si="98"/>
        <v>6</v>
      </c>
      <c r="CI22" s="21">
        <f t="shared" ref="CI22" si="194">ROUND(MAX((CD22*0.4+CE22*0.6),(CD22*0.4+CF22*0.6),(CD22*0.4+CG22*0.6)),1)</f>
        <v>6.1</v>
      </c>
      <c r="CJ22" s="21" t="str">
        <f t="shared" ref="CJ22" si="195">TEXT(CI22,"0.0")</f>
        <v>6.1</v>
      </c>
      <c r="CK22" s="13" t="str">
        <f t="shared" ref="CK22" si="196">IF(CI22&gt;=8.5,"A",IF(CI22&gt;=8,"B+",IF(CI22&gt;=7,"B",IF(CI22&gt;=6.5,"C+",IF(CI22&gt;=5.5,"C",IF(CI22&gt;=5,"D+",IF(CI22&gt;=4,"D","F")))))))</f>
        <v>C</v>
      </c>
      <c r="CL22" s="18">
        <f t="shared" si="181"/>
        <v>2</v>
      </c>
      <c r="CM22" s="15" t="str">
        <f t="shared" si="182"/>
        <v>2.0</v>
      </c>
      <c r="CN22" s="19">
        <v>3</v>
      </c>
      <c r="CO22" s="68">
        <v>3</v>
      </c>
      <c r="CP22" s="69">
        <f t="shared" si="183"/>
        <v>17</v>
      </c>
      <c r="CQ22" s="22">
        <f t="shared" si="184"/>
        <v>5.7470588235294118</v>
      </c>
      <c r="CR22" s="24" t="str">
        <f t="shared" si="185"/>
        <v>5.75</v>
      </c>
      <c r="CS22" s="22">
        <f t="shared" si="186"/>
        <v>1.911764705882353</v>
      </c>
      <c r="CT22" s="24" t="str">
        <f t="shared" si="187"/>
        <v>1.91</v>
      </c>
      <c r="CU22" s="77" t="str">
        <f t="shared" si="188"/>
        <v>Lên lớp</v>
      </c>
      <c r="CV22" s="77">
        <f t="shared" si="189"/>
        <v>17</v>
      </c>
      <c r="CW22" s="22">
        <f t="shared" si="190"/>
        <v>5.7470588235294118</v>
      </c>
      <c r="CX22" s="77" t="str">
        <f t="shared" si="191"/>
        <v>5.75</v>
      </c>
      <c r="CY22" s="22">
        <f t="shared" si="192"/>
        <v>1.911764705882353</v>
      </c>
      <c r="CZ22" s="77" t="str">
        <f t="shared" si="193"/>
        <v>1.91</v>
      </c>
      <c r="DA22" s="28">
        <v>6.2</v>
      </c>
      <c r="DB22" s="26">
        <v>4</v>
      </c>
      <c r="DC22" s="27">
        <v>7</v>
      </c>
      <c r="DD22" s="27"/>
      <c r="DE22" s="27">
        <f t="shared" si="101"/>
        <v>7</v>
      </c>
      <c r="DF22" s="21">
        <f t="shared" si="47"/>
        <v>6.7</v>
      </c>
      <c r="DG22" s="21" t="str">
        <f t="shared" si="48"/>
        <v>6.7</v>
      </c>
      <c r="DH22" s="13" t="str">
        <f t="shared" si="49"/>
        <v>C+</v>
      </c>
      <c r="DI22" s="18">
        <f t="shared" si="50"/>
        <v>2.5</v>
      </c>
      <c r="DJ22" s="15" t="str">
        <f t="shared" si="51"/>
        <v>2.5</v>
      </c>
      <c r="DK22" s="19">
        <v>1.5</v>
      </c>
      <c r="DL22" s="68">
        <v>1.5</v>
      </c>
      <c r="DM22" s="28">
        <v>6.8</v>
      </c>
      <c r="DN22" s="26">
        <v>5</v>
      </c>
      <c r="DO22" s="27"/>
      <c r="DP22" s="82"/>
      <c r="DQ22" s="82">
        <f t="shared" si="102"/>
        <v>5</v>
      </c>
      <c r="DR22" s="21">
        <f t="shared" si="52"/>
        <v>5.7</v>
      </c>
      <c r="DS22" s="21" t="str">
        <f t="shared" si="53"/>
        <v>5.7</v>
      </c>
      <c r="DT22" s="13" t="str">
        <f t="shared" si="54"/>
        <v>C</v>
      </c>
      <c r="DU22" s="18">
        <f t="shared" si="55"/>
        <v>2</v>
      </c>
      <c r="DV22" s="15" t="str">
        <f t="shared" si="56"/>
        <v>2.0</v>
      </c>
      <c r="DW22" s="19">
        <v>1.5</v>
      </c>
      <c r="DX22" s="68">
        <v>1.5</v>
      </c>
      <c r="DY22" s="21">
        <f t="shared" si="103"/>
        <v>6.2</v>
      </c>
      <c r="DZ22" s="21" t="str">
        <f t="shared" si="57"/>
        <v>6.2</v>
      </c>
      <c r="EA22" s="13" t="str">
        <f t="shared" si="58"/>
        <v>C</v>
      </c>
      <c r="EB22" s="18">
        <f t="shared" si="59"/>
        <v>2</v>
      </c>
      <c r="EC22" s="18" t="str">
        <f t="shared" si="60"/>
        <v>2.0</v>
      </c>
      <c r="ED22" s="19">
        <v>3</v>
      </c>
      <c r="EE22" s="152">
        <v>3</v>
      </c>
      <c r="EF22" s="20">
        <v>7.3</v>
      </c>
      <c r="EG22" s="20">
        <v>6.5</v>
      </c>
      <c r="EH22" s="27"/>
      <c r="EI22" s="82"/>
      <c r="EJ22" s="82">
        <f t="shared" si="104"/>
        <v>6.5</v>
      </c>
      <c r="EK22" s="21">
        <f t="shared" si="61"/>
        <v>6.8</v>
      </c>
      <c r="EL22" s="21" t="str">
        <f t="shared" si="62"/>
        <v>6.8</v>
      </c>
      <c r="EM22" s="13" t="str">
        <f t="shared" si="63"/>
        <v>C+</v>
      </c>
      <c r="EN22" s="18">
        <f t="shared" si="64"/>
        <v>2.5</v>
      </c>
      <c r="EO22" s="15" t="str">
        <f t="shared" si="65"/>
        <v>2.5</v>
      </c>
      <c r="EP22" s="19">
        <v>3</v>
      </c>
      <c r="EQ22" s="68">
        <v>3</v>
      </c>
      <c r="ER22" s="28">
        <v>5.0999999999999996</v>
      </c>
      <c r="ES22" s="26">
        <v>3</v>
      </c>
      <c r="ET22" s="27"/>
      <c r="EU22" s="27">
        <v>6</v>
      </c>
      <c r="EV22" s="27">
        <f t="shared" si="105"/>
        <v>6</v>
      </c>
      <c r="EW22" s="21">
        <f t="shared" si="106"/>
        <v>5.6</v>
      </c>
      <c r="EX22" s="21" t="str">
        <f t="shared" si="107"/>
        <v>5.6</v>
      </c>
      <c r="EY22" s="13" t="str">
        <f t="shared" si="108"/>
        <v>C</v>
      </c>
      <c r="EZ22" s="18">
        <f t="shared" si="109"/>
        <v>2</v>
      </c>
      <c r="FA22" s="15" t="str">
        <f t="shared" si="110"/>
        <v>2.0</v>
      </c>
      <c r="FB22" s="19">
        <v>3</v>
      </c>
      <c r="FC22" s="68">
        <v>3</v>
      </c>
      <c r="FD22" s="95">
        <v>6.8</v>
      </c>
      <c r="FE22" s="96">
        <v>4</v>
      </c>
      <c r="FF22" s="97">
        <v>4</v>
      </c>
      <c r="FG22" s="97"/>
      <c r="FH22" s="97">
        <f t="shared" si="111"/>
        <v>4</v>
      </c>
      <c r="FI22" s="21">
        <f t="shared" si="112"/>
        <v>5.0999999999999996</v>
      </c>
      <c r="FJ22" s="21" t="str">
        <f t="shared" si="113"/>
        <v>5.1</v>
      </c>
      <c r="FK22" s="13" t="str">
        <f t="shared" si="114"/>
        <v>D+</v>
      </c>
      <c r="FL22" s="18">
        <f t="shared" si="115"/>
        <v>1.5</v>
      </c>
      <c r="FM22" s="15" t="str">
        <f t="shared" si="116"/>
        <v>1.5</v>
      </c>
      <c r="FN22" s="19">
        <v>2</v>
      </c>
      <c r="FO22" s="68">
        <v>2</v>
      </c>
      <c r="FP22" s="100">
        <v>5</v>
      </c>
      <c r="FQ22" s="101">
        <v>0</v>
      </c>
      <c r="FR22" s="102"/>
      <c r="FS22" s="102"/>
      <c r="FT22" s="102">
        <f t="shared" si="117"/>
        <v>0</v>
      </c>
      <c r="FU22" s="21">
        <f t="shared" si="118"/>
        <v>2</v>
      </c>
      <c r="FV22" s="21" t="str">
        <f t="shared" si="119"/>
        <v>2.0</v>
      </c>
      <c r="FW22" s="13" t="str">
        <f t="shared" si="120"/>
        <v>F</v>
      </c>
      <c r="FX22" s="18">
        <f t="shared" si="121"/>
        <v>0</v>
      </c>
      <c r="FY22" s="15" t="str">
        <f t="shared" si="122"/>
        <v>0.0</v>
      </c>
      <c r="FZ22" s="19">
        <v>3</v>
      </c>
      <c r="GA22" s="68">
        <v>3</v>
      </c>
      <c r="GB22" s="28">
        <v>5.8</v>
      </c>
      <c r="GC22" s="26">
        <v>5</v>
      </c>
      <c r="GD22" s="27"/>
      <c r="GE22" s="82"/>
      <c r="GF22" s="82">
        <f t="shared" si="123"/>
        <v>5</v>
      </c>
      <c r="GG22" s="21">
        <f t="shared" si="124"/>
        <v>5.3</v>
      </c>
      <c r="GH22" s="21" t="str">
        <f t="shared" si="144"/>
        <v>5.3</v>
      </c>
      <c r="GI22" s="13" t="str">
        <f t="shared" si="125"/>
        <v>D+</v>
      </c>
      <c r="GJ22" s="18">
        <f t="shared" si="126"/>
        <v>1.5</v>
      </c>
      <c r="GK22" s="15" t="str">
        <f t="shared" si="127"/>
        <v>1.5</v>
      </c>
      <c r="GL22" s="19">
        <v>2</v>
      </c>
      <c r="GM22" s="68">
        <v>2</v>
      </c>
      <c r="GN22" s="28">
        <v>7.3</v>
      </c>
      <c r="GO22" s="26">
        <v>7</v>
      </c>
      <c r="GP22" s="27"/>
      <c r="GQ22" s="27"/>
      <c r="GR22" s="27">
        <f t="shared" si="128"/>
        <v>7</v>
      </c>
      <c r="GS22" s="21">
        <f t="shared" si="129"/>
        <v>7.1</v>
      </c>
      <c r="GT22" s="21" t="str">
        <f t="shared" si="130"/>
        <v>7.1</v>
      </c>
      <c r="GU22" s="13" t="str">
        <f t="shared" si="131"/>
        <v>B</v>
      </c>
      <c r="GV22" s="18">
        <f t="shared" si="132"/>
        <v>3</v>
      </c>
      <c r="GW22" s="15" t="str">
        <f t="shared" si="133"/>
        <v>3.0</v>
      </c>
      <c r="GX22" s="19">
        <v>2</v>
      </c>
      <c r="GY22" s="68">
        <v>2</v>
      </c>
      <c r="GZ22" s="69">
        <f t="shared" si="134"/>
        <v>18</v>
      </c>
      <c r="HA22" s="22">
        <f t="shared" si="135"/>
        <v>5.3777777777777764</v>
      </c>
      <c r="HB22" s="24" t="str">
        <f t="shared" si="136"/>
        <v>5.38</v>
      </c>
      <c r="HC22" s="22">
        <f t="shared" si="137"/>
        <v>1.7916666666666667</v>
      </c>
      <c r="HD22" s="24" t="str">
        <f t="shared" si="138"/>
        <v>1.79</v>
      </c>
    </row>
    <row r="23" spans="1:212" s="4" customFormat="1" ht="28.5">
      <c r="A23" s="2">
        <v>22</v>
      </c>
      <c r="B23" s="5" t="s">
        <v>575</v>
      </c>
      <c r="C23" s="6" t="s">
        <v>639</v>
      </c>
      <c r="D23" s="7" t="s">
        <v>640</v>
      </c>
      <c r="E23" s="8" t="s">
        <v>395</v>
      </c>
      <c r="F23" s="3"/>
      <c r="G23" s="10" t="s">
        <v>726</v>
      </c>
      <c r="H23" s="36" t="s">
        <v>89</v>
      </c>
      <c r="I23" s="36" t="s">
        <v>202</v>
      </c>
      <c r="J23" s="25"/>
      <c r="K23" s="21" t="str">
        <f t="shared" si="145"/>
        <v>0.0</v>
      </c>
      <c r="L23" s="13" t="str">
        <f t="shared" si="146"/>
        <v>F</v>
      </c>
      <c r="M23" s="14">
        <f t="shared" si="147"/>
        <v>0</v>
      </c>
      <c r="N23" s="15" t="str">
        <f t="shared" si="148"/>
        <v>0.0</v>
      </c>
      <c r="O23" s="19">
        <v>2</v>
      </c>
      <c r="P23" s="12"/>
      <c r="Q23" s="21" t="str">
        <f t="shared" si="149"/>
        <v>0.0</v>
      </c>
      <c r="R23" s="13" t="str">
        <f t="shared" si="150"/>
        <v>F</v>
      </c>
      <c r="S23" s="14">
        <f t="shared" si="151"/>
        <v>0</v>
      </c>
      <c r="T23" s="15" t="str">
        <f t="shared" si="152"/>
        <v>0.0</v>
      </c>
      <c r="U23" s="19">
        <v>3</v>
      </c>
      <c r="V23" s="42"/>
      <c r="W23" s="99"/>
      <c r="X23" s="30"/>
      <c r="Y23" s="30"/>
      <c r="Z23" s="82">
        <f t="shared" si="93"/>
        <v>0</v>
      </c>
      <c r="AA23" s="21">
        <f t="shared" si="153"/>
        <v>0</v>
      </c>
      <c r="AB23" s="21" t="str">
        <f t="shared" si="154"/>
        <v>0.0</v>
      </c>
      <c r="AC23" s="13" t="str">
        <f t="shared" si="155"/>
        <v>F</v>
      </c>
      <c r="AD23" s="18">
        <f t="shared" si="156"/>
        <v>0</v>
      </c>
      <c r="AE23" s="15" t="str">
        <f t="shared" si="157"/>
        <v>0.0</v>
      </c>
      <c r="AF23" s="19">
        <v>4</v>
      </c>
      <c r="AG23" s="68"/>
      <c r="AH23" s="42"/>
      <c r="AI23" s="99"/>
      <c r="AJ23" s="30"/>
      <c r="AK23" s="30"/>
      <c r="AL23" s="82">
        <f t="shared" si="94"/>
        <v>0</v>
      </c>
      <c r="AM23" s="21">
        <f t="shared" si="158"/>
        <v>0</v>
      </c>
      <c r="AN23" s="21" t="str">
        <f t="shared" si="159"/>
        <v>0.0</v>
      </c>
      <c r="AO23" s="13" t="str">
        <f t="shared" si="160"/>
        <v>F</v>
      </c>
      <c r="AP23" s="18">
        <f t="shared" si="161"/>
        <v>0</v>
      </c>
      <c r="AQ23" s="15" t="str">
        <f t="shared" si="162"/>
        <v>0.0</v>
      </c>
      <c r="AR23" s="19">
        <v>2</v>
      </c>
      <c r="AS23" s="68"/>
      <c r="AT23" s="42">
        <v>0</v>
      </c>
      <c r="AU23" s="99"/>
      <c r="AV23" s="30"/>
      <c r="AW23" s="30"/>
      <c r="AX23" s="82">
        <f t="shared" si="95"/>
        <v>0</v>
      </c>
      <c r="AY23" s="21">
        <f t="shared" si="163"/>
        <v>0</v>
      </c>
      <c r="AZ23" s="21" t="str">
        <f t="shared" si="164"/>
        <v>0.0</v>
      </c>
      <c r="BA23" s="13" t="str">
        <f t="shared" si="165"/>
        <v>F</v>
      </c>
      <c r="BB23" s="18">
        <f t="shared" si="166"/>
        <v>0</v>
      </c>
      <c r="BC23" s="15" t="str">
        <f t="shared" si="167"/>
        <v>0.0</v>
      </c>
      <c r="BD23" s="19">
        <v>3</v>
      </c>
      <c r="BE23" s="68"/>
      <c r="BF23" s="28">
        <v>0</v>
      </c>
      <c r="BG23" s="26"/>
      <c r="BH23" s="27"/>
      <c r="BI23" s="27"/>
      <c r="BJ23" s="82">
        <f t="shared" si="96"/>
        <v>0</v>
      </c>
      <c r="BK23" s="21">
        <f t="shared" si="168"/>
        <v>0</v>
      </c>
      <c r="BL23" s="21" t="str">
        <f t="shared" si="169"/>
        <v>0.0</v>
      </c>
      <c r="BM23" s="13" t="str">
        <f t="shared" si="170"/>
        <v>F</v>
      </c>
      <c r="BN23" s="18">
        <f t="shared" si="171"/>
        <v>0</v>
      </c>
      <c r="BO23" s="15" t="str">
        <f t="shared" si="172"/>
        <v>0.0</v>
      </c>
      <c r="BP23" s="19">
        <v>2</v>
      </c>
      <c r="BQ23" s="68"/>
      <c r="BR23" s="28"/>
      <c r="BS23" s="26"/>
      <c r="BT23" s="27"/>
      <c r="BU23" s="82"/>
      <c r="BV23" s="82">
        <f t="shared" si="97"/>
        <v>0</v>
      </c>
      <c r="BW23" s="21">
        <f t="shared" si="173"/>
        <v>0</v>
      </c>
      <c r="BX23" s="21" t="str">
        <f t="shared" si="174"/>
        <v>0.0</v>
      </c>
      <c r="BY23" s="13" t="str">
        <f t="shared" si="175"/>
        <v>F</v>
      </c>
      <c r="BZ23" s="18">
        <f t="shared" si="176"/>
        <v>0</v>
      </c>
      <c r="CA23" s="15" t="str">
        <f t="shared" si="177"/>
        <v>0.0</v>
      </c>
      <c r="CB23" s="19">
        <v>3</v>
      </c>
      <c r="CC23" s="68"/>
      <c r="CD23" s="39"/>
      <c r="CE23" s="28"/>
      <c r="CF23" s="28"/>
      <c r="CG23" s="20"/>
      <c r="CH23" s="20">
        <f t="shared" si="98"/>
        <v>0</v>
      </c>
      <c r="CI23" s="21">
        <f>ROUND(MAX((CD23*0.4+CE23*0.6),(CD23*0.4+CF23*0.6),(CD23*0.4+CG23*0.6)),1)</f>
        <v>0</v>
      </c>
      <c r="CJ23" s="21" t="str">
        <f>TEXT(CI23,"0.0")</f>
        <v>0.0</v>
      </c>
      <c r="CK23" s="13" t="str">
        <f>IF(CI23&gt;=8.5,"A",IF(CI23&gt;=8,"B+",IF(CI23&gt;=7,"B",IF(CI23&gt;=6.5,"C+",IF(CI23&gt;=5.5,"C",IF(CI23&gt;=5,"D+",IF(CI23&gt;=4,"D","F")))))))</f>
        <v>F</v>
      </c>
      <c r="CL23" s="18">
        <f t="shared" si="181"/>
        <v>0</v>
      </c>
      <c r="CM23" s="15" t="str">
        <f t="shared" si="182"/>
        <v>0.0</v>
      </c>
      <c r="CN23" s="19">
        <v>3</v>
      </c>
      <c r="CO23" s="68"/>
      <c r="CP23" s="69">
        <f t="shared" si="183"/>
        <v>17</v>
      </c>
      <c r="CQ23" s="22">
        <f t="shared" si="184"/>
        <v>0</v>
      </c>
      <c r="CR23" s="24" t="str">
        <f t="shared" si="185"/>
        <v>0.00</v>
      </c>
      <c r="CS23" s="22">
        <f t="shared" si="186"/>
        <v>0</v>
      </c>
      <c r="CT23" s="24" t="str">
        <f t="shared" si="187"/>
        <v>0.00</v>
      </c>
      <c r="CU23" s="77" t="str">
        <f t="shared" si="188"/>
        <v>Cảnh báo KQHT</v>
      </c>
      <c r="CV23" s="77">
        <f t="shared" si="189"/>
        <v>0</v>
      </c>
      <c r="CW23" s="22">
        <v>0</v>
      </c>
      <c r="CX23" s="77" t="str">
        <f t="shared" si="191"/>
        <v>0.00</v>
      </c>
      <c r="CY23" s="77" t="str">
        <f t="shared" si="191"/>
        <v>0.00</v>
      </c>
      <c r="CZ23" s="77" t="str">
        <f t="shared" si="193"/>
        <v>0.00</v>
      </c>
      <c r="DA23" s="42">
        <v>0</v>
      </c>
      <c r="DB23" s="99"/>
      <c r="DC23" s="30"/>
      <c r="DD23" s="30"/>
      <c r="DE23" s="30">
        <f t="shared" si="101"/>
        <v>0</v>
      </c>
      <c r="DF23" s="21">
        <f t="shared" si="47"/>
        <v>0</v>
      </c>
      <c r="DG23" s="21" t="str">
        <f t="shared" si="48"/>
        <v>0.0</v>
      </c>
      <c r="DH23" s="13" t="str">
        <f t="shared" si="49"/>
        <v>F</v>
      </c>
      <c r="DI23" s="18">
        <f t="shared" si="50"/>
        <v>0</v>
      </c>
      <c r="DJ23" s="15" t="str">
        <f t="shared" si="51"/>
        <v>0.0</v>
      </c>
      <c r="DK23" s="19">
        <v>1.5</v>
      </c>
      <c r="DL23" s="68">
        <v>1.5</v>
      </c>
      <c r="DM23" s="42"/>
      <c r="DN23" s="99"/>
      <c r="DO23" s="30"/>
      <c r="DP23" s="30"/>
      <c r="DQ23" s="30">
        <f t="shared" si="102"/>
        <v>0</v>
      </c>
      <c r="DR23" s="21">
        <f t="shared" si="52"/>
        <v>0</v>
      </c>
      <c r="DS23" s="21" t="str">
        <f t="shared" si="53"/>
        <v>0.0</v>
      </c>
      <c r="DT23" s="13" t="str">
        <f t="shared" si="54"/>
        <v>F</v>
      </c>
      <c r="DU23" s="18">
        <f t="shared" si="55"/>
        <v>0</v>
      </c>
      <c r="DV23" s="15" t="str">
        <f t="shared" si="56"/>
        <v>0.0</v>
      </c>
      <c r="DW23" s="19">
        <v>1.5</v>
      </c>
      <c r="DX23" s="68">
        <v>1.5</v>
      </c>
      <c r="DY23" s="21">
        <f t="shared" si="103"/>
        <v>0</v>
      </c>
      <c r="DZ23" s="21" t="str">
        <f t="shared" si="57"/>
        <v>0.0</v>
      </c>
      <c r="EA23" s="13" t="str">
        <f t="shared" si="58"/>
        <v>F</v>
      </c>
      <c r="EB23" s="18">
        <f t="shared" si="59"/>
        <v>0</v>
      </c>
      <c r="EC23" s="18" t="str">
        <f t="shared" si="60"/>
        <v>0.0</v>
      </c>
      <c r="ED23" s="19">
        <v>3</v>
      </c>
      <c r="EE23" s="152">
        <v>3</v>
      </c>
      <c r="EF23" s="42"/>
      <c r="EG23" s="42"/>
      <c r="EH23" s="42"/>
      <c r="EI23" s="30"/>
      <c r="EJ23" s="20">
        <f t="shared" si="104"/>
        <v>0</v>
      </c>
      <c r="EK23" s="21">
        <f t="shared" si="61"/>
        <v>0</v>
      </c>
      <c r="EL23" s="21" t="str">
        <f t="shared" si="62"/>
        <v>0.0</v>
      </c>
      <c r="EM23" s="13" t="str">
        <f t="shared" si="63"/>
        <v>F</v>
      </c>
      <c r="EN23" s="18">
        <f t="shared" si="64"/>
        <v>0</v>
      </c>
      <c r="EO23" s="15" t="str">
        <f t="shared" si="65"/>
        <v>0.0</v>
      </c>
      <c r="EP23" s="19">
        <v>3</v>
      </c>
      <c r="EQ23" s="68">
        <v>3</v>
      </c>
      <c r="ER23" s="42"/>
      <c r="ES23" s="99"/>
      <c r="ET23" s="30"/>
      <c r="EU23" s="30"/>
      <c r="EV23" s="30">
        <f t="shared" si="105"/>
        <v>0</v>
      </c>
      <c r="EW23" s="21">
        <f t="shared" si="106"/>
        <v>0</v>
      </c>
      <c r="EX23" s="21" t="str">
        <f t="shared" si="107"/>
        <v>0.0</v>
      </c>
      <c r="EY23" s="13" t="str">
        <f t="shared" si="108"/>
        <v>F</v>
      </c>
      <c r="EZ23" s="18">
        <f t="shared" si="109"/>
        <v>0</v>
      </c>
      <c r="FA23" s="15" t="str">
        <f t="shared" si="110"/>
        <v>0.0</v>
      </c>
      <c r="FB23" s="19">
        <v>3</v>
      </c>
      <c r="FC23" s="68">
        <v>3</v>
      </c>
      <c r="FD23" s="42"/>
      <c r="FE23" s="99"/>
      <c r="FF23" s="30"/>
      <c r="FG23" s="30"/>
      <c r="FH23" s="30">
        <f t="shared" si="111"/>
        <v>0</v>
      </c>
      <c r="FI23" s="21">
        <f t="shared" si="112"/>
        <v>0</v>
      </c>
      <c r="FJ23" s="21" t="str">
        <f t="shared" si="113"/>
        <v>0.0</v>
      </c>
      <c r="FK23" s="13" t="str">
        <f t="shared" si="114"/>
        <v>F</v>
      </c>
      <c r="FL23" s="18">
        <f t="shared" si="115"/>
        <v>0</v>
      </c>
      <c r="FM23" s="15" t="str">
        <f t="shared" si="116"/>
        <v>0.0</v>
      </c>
      <c r="FN23" s="19">
        <v>2</v>
      </c>
      <c r="FO23" s="68">
        <v>2</v>
      </c>
      <c r="FP23" s="42">
        <v>0</v>
      </c>
      <c r="FQ23" s="99"/>
      <c r="FR23" s="30"/>
      <c r="FS23" s="30"/>
      <c r="FT23" s="30">
        <f t="shared" si="117"/>
        <v>0</v>
      </c>
      <c r="FU23" s="21">
        <f t="shared" si="118"/>
        <v>0</v>
      </c>
      <c r="FV23" s="21" t="str">
        <f t="shared" si="119"/>
        <v>0.0</v>
      </c>
      <c r="FW23" s="13" t="str">
        <f t="shared" si="120"/>
        <v>F</v>
      </c>
      <c r="FX23" s="18">
        <f t="shared" si="121"/>
        <v>0</v>
      </c>
      <c r="FY23" s="15" t="str">
        <f t="shared" si="122"/>
        <v>0.0</v>
      </c>
      <c r="FZ23" s="19">
        <v>3</v>
      </c>
      <c r="GA23" s="68">
        <v>3</v>
      </c>
      <c r="GB23" s="42"/>
      <c r="GC23" s="99"/>
      <c r="GD23" s="30"/>
      <c r="GE23" s="30"/>
      <c r="GF23" s="30">
        <f t="shared" si="123"/>
        <v>0</v>
      </c>
      <c r="GG23" s="21">
        <f t="shared" si="124"/>
        <v>0</v>
      </c>
      <c r="GH23" s="21" t="str">
        <f t="shared" si="144"/>
        <v>0.0</v>
      </c>
      <c r="GI23" s="13" t="str">
        <f t="shared" si="125"/>
        <v>F</v>
      </c>
      <c r="GJ23" s="18">
        <f t="shared" si="126"/>
        <v>0</v>
      </c>
      <c r="GK23" s="15" t="str">
        <f t="shared" si="127"/>
        <v>0.0</v>
      </c>
      <c r="GL23" s="19">
        <v>2</v>
      </c>
      <c r="GM23" s="68">
        <v>2</v>
      </c>
      <c r="GN23" s="42"/>
      <c r="GO23" s="99"/>
      <c r="GP23" s="30"/>
      <c r="GQ23" s="30"/>
      <c r="GR23" s="30">
        <f t="shared" si="128"/>
        <v>0</v>
      </c>
      <c r="GS23" s="21">
        <f t="shared" si="129"/>
        <v>0</v>
      </c>
      <c r="GT23" s="21" t="str">
        <f t="shared" si="130"/>
        <v>0.0</v>
      </c>
      <c r="GU23" s="13" t="str">
        <f t="shared" si="131"/>
        <v>F</v>
      </c>
      <c r="GV23" s="18">
        <f t="shared" si="132"/>
        <v>0</v>
      </c>
      <c r="GW23" s="15" t="str">
        <f t="shared" si="133"/>
        <v>0.0</v>
      </c>
      <c r="GX23" s="19">
        <v>2</v>
      </c>
      <c r="GY23" s="68">
        <v>2</v>
      </c>
      <c r="GZ23" s="69">
        <f t="shared" si="134"/>
        <v>18</v>
      </c>
      <c r="HA23" s="22">
        <f t="shared" si="135"/>
        <v>0</v>
      </c>
      <c r="HB23" s="24" t="str">
        <f t="shared" si="136"/>
        <v>0.00</v>
      </c>
      <c r="HC23" s="22">
        <f t="shared" si="137"/>
        <v>0</v>
      </c>
      <c r="HD23" s="24" t="str">
        <f t="shared" si="138"/>
        <v>0.00</v>
      </c>
    </row>
    <row r="24" spans="1:212" s="4" customFormat="1" ht="28.5">
      <c r="A24" s="2">
        <v>23</v>
      </c>
      <c r="B24" s="5" t="s">
        <v>575</v>
      </c>
      <c r="C24" s="6" t="s">
        <v>641</v>
      </c>
      <c r="D24" s="7" t="s">
        <v>642</v>
      </c>
      <c r="E24" s="8" t="s">
        <v>643</v>
      </c>
      <c r="F24" s="3"/>
      <c r="G24" s="10" t="s">
        <v>727</v>
      </c>
      <c r="H24" s="36" t="s">
        <v>89</v>
      </c>
      <c r="I24" s="11" t="s">
        <v>573</v>
      </c>
      <c r="J24" s="25">
        <v>6.5</v>
      </c>
      <c r="K24" s="21" t="str">
        <f t="shared" si="145"/>
        <v>6.5</v>
      </c>
      <c r="L24" s="13" t="str">
        <f t="shared" si="146"/>
        <v>C+</v>
      </c>
      <c r="M24" s="14">
        <f t="shared" si="147"/>
        <v>2.5</v>
      </c>
      <c r="N24" s="15" t="str">
        <f t="shared" si="148"/>
        <v>2.5</v>
      </c>
      <c r="O24" s="19">
        <v>2</v>
      </c>
      <c r="P24" s="12">
        <v>5</v>
      </c>
      <c r="Q24" s="21" t="str">
        <f t="shared" si="149"/>
        <v>5.0</v>
      </c>
      <c r="R24" s="13" t="str">
        <f t="shared" si="150"/>
        <v>D+</v>
      </c>
      <c r="S24" s="14">
        <f t="shared" si="151"/>
        <v>1.5</v>
      </c>
      <c r="T24" s="15" t="str">
        <f t="shared" si="152"/>
        <v>1.5</v>
      </c>
      <c r="U24" s="19">
        <v>3</v>
      </c>
      <c r="V24" s="28">
        <v>6</v>
      </c>
      <c r="W24" s="26">
        <v>5</v>
      </c>
      <c r="X24" s="27"/>
      <c r="Y24" s="82"/>
      <c r="Z24" s="82">
        <f t="shared" si="93"/>
        <v>5</v>
      </c>
      <c r="AA24" s="21">
        <f t="shared" si="153"/>
        <v>5.4</v>
      </c>
      <c r="AB24" s="21" t="str">
        <f t="shared" si="154"/>
        <v>5.4</v>
      </c>
      <c r="AC24" s="13" t="str">
        <f t="shared" si="155"/>
        <v>D+</v>
      </c>
      <c r="AD24" s="18">
        <f t="shared" si="156"/>
        <v>1.5</v>
      </c>
      <c r="AE24" s="15" t="str">
        <f t="shared" si="157"/>
        <v>1.5</v>
      </c>
      <c r="AF24" s="19">
        <v>4</v>
      </c>
      <c r="AG24" s="68">
        <v>4</v>
      </c>
      <c r="AH24" s="28">
        <v>7</v>
      </c>
      <c r="AI24" s="26">
        <v>7</v>
      </c>
      <c r="AJ24" s="27"/>
      <c r="AK24" s="82"/>
      <c r="AL24" s="82">
        <f t="shared" si="94"/>
        <v>7</v>
      </c>
      <c r="AM24" s="21">
        <f t="shared" si="158"/>
        <v>7</v>
      </c>
      <c r="AN24" s="21" t="str">
        <f t="shared" si="159"/>
        <v>7.0</v>
      </c>
      <c r="AO24" s="13" t="str">
        <f t="shared" si="160"/>
        <v>B</v>
      </c>
      <c r="AP24" s="18">
        <f t="shared" si="161"/>
        <v>3</v>
      </c>
      <c r="AQ24" s="15" t="str">
        <f t="shared" si="162"/>
        <v>3.0</v>
      </c>
      <c r="AR24" s="19">
        <v>2</v>
      </c>
      <c r="AS24" s="68">
        <v>2</v>
      </c>
      <c r="AT24" s="28">
        <v>5.8</v>
      </c>
      <c r="AU24" s="26">
        <v>5</v>
      </c>
      <c r="AV24" s="27"/>
      <c r="AW24" s="82"/>
      <c r="AX24" s="82">
        <f t="shared" si="95"/>
        <v>5</v>
      </c>
      <c r="AY24" s="21">
        <f t="shared" si="163"/>
        <v>5.3</v>
      </c>
      <c r="AZ24" s="21" t="str">
        <f t="shared" si="164"/>
        <v>5.3</v>
      </c>
      <c r="BA24" s="13" t="str">
        <f t="shared" si="165"/>
        <v>D+</v>
      </c>
      <c r="BB24" s="18">
        <f t="shared" si="166"/>
        <v>1.5</v>
      </c>
      <c r="BC24" s="15" t="str">
        <f t="shared" si="167"/>
        <v>1.5</v>
      </c>
      <c r="BD24" s="19">
        <v>3</v>
      </c>
      <c r="BE24" s="68">
        <v>3</v>
      </c>
      <c r="BF24" s="28">
        <v>5.8</v>
      </c>
      <c r="BG24" s="26">
        <v>4</v>
      </c>
      <c r="BH24" s="27">
        <v>7</v>
      </c>
      <c r="BI24" s="27"/>
      <c r="BJ24" s="82">
        <f t="shared" si="96"/>
        <v>7</v>
      </c>
      <c r="BK24" s="21">
        <f t="shared" si="168"/>
        <v>6.5</v>
      </c>
      <c r="BL24" s="21" t="str">
        <f t="shared" si="169"/>
        <v>6.5</v>
      </c>
      <c r="BM24" s="31" t="str">
        <f t="shared" si="170"/>
        <v>C+</v>
      </c>
      <c r="BN24" s="18">
        <f t="shared" si="171"/>
        <v>2.5</v>
      </c>
      <c r="BO24" s="15" t="str">
        <f t="shared" si="172"/>
        <v>2.5</v>
      </c>
      <c r="BP24" s="19">
        <v>2</v>
      </c>
      <c r="BQ24" s="68">
        <v>2</v>
      </c>
      <c r="BR24" s="28">
        <v>5.4</v>
      </c>
      <c r="BS24" s="26">
        <v>5</v>
      </c>
      <c r="BT24" s="27"/>
      <c r="BU24" s="82"/>
      <c r="BV24" s="82">
        <f t="shared" si="97"/>
        <v>5</v>
      </c>
      <c r="BW24" s="21">
        <f t="shared" si="173"/>
        <v>5.2</v>
      </c>
      <c r="BX24" s="21" t="str">
        <f t="shared" si="174"/>
        <v>5.2</v>
      </c>
      <c r="BY24" s="13" t="str">
        <f t="shared" si="175"/>
        <v>D+</v>
      </c>
      <c r="BZ24" s="18">
        <f t="shared" si="176"/>
        <v>1.5</v>
      </c>
      <c r="CA24" s="15" t="str">
        <f t="shared" si="177"/>
        <v>1.5</v>
      </c>
      <c r="CB24" s="19">
        <v>3</v>
      </c>
      <c r="CC24" s="68">
        <v>3</v>
      </c>
      <c r="CD24" s="39">
        <v>6.3</v>
      </c>
      <c r="CE24" s="28">
        <v>5</v>
      </c>
      <c r="CF24" s="28"/>
      <c r="CG24" s="20"/>
      <c r="CH24" s="20">
        <f t="shared" si="98"/>
        <v>5</v>
      </c>
      <c r="CI24" s="21">
        <f t="shared" ref="CI24" si="197">ROUND(MAX((CD24*0.4+CE24*0.6),(CD24*0.4+CF24*0.6),(CD24*0.4+CG24*0.6)),1)</f>
        <v>5.5</v>
      </c>
      <c r="CJ24" s="21" t="str">
        <f t="shared" ref="CJ24" si="198">TEXT(CI24,"0.0")</f>
        <v>5.5</v>
      </c>
      <c r="CK24" s="13" t="str">
        <f t="shared" ref="CK24" si="199">IF(CI24&gt;=8.5,"A",IF(CI24&gt;=8,"B+",IF(CI24&gt;=7,"B",IF(CI24&gt;=6.5,"C+",IF(CI24&gt;=5.5,"C",IF(CI24&gt;=5,"D+",IF(CI24&gt;=4,"D","F")))))))</f>
        <v>C</v>
      </c>
      <c r="CL24" s="18">
        <f t="shared" si="181"/>
        <v>2</v>
      </c>
      <c r="CM24" s="15" t="str">
        <f t="shared" si="182"/>
        <v>2.0</v>
      </c>
      <c r="CN24" s="19">
        <v>3</v>
      </c>
      <c r="CO24" s="68">
        <v>3</v>
      </c>
      <c r="CP24" s="69">
        <f t="shared" si="183"/>
        <v>17</v>
      </c>
      <c r="CQ24" s="22">
        <f t="shared" si="184"/>
        <v>5.6823529411764699</v>
      </c>
      <c r="CR24" s="24" t="str">
        <f t="shared" si="185"/>
        <v>5.68</v>
      </c>
      <c r="CS24" s="22">
        <f t="shared" si="186"/>
        <v>1.8823529411764706</v>
      </c>
      <c r="CT24" s="24" t="str">
        <f t="shared" si="187"/>
        <v>1.88</v>
      </c>
      <c r="CU24" s="77" t="str">
        <f t="shared" si="188"/>
        <v>Lên lớp</v>
      </c>
      <c r="CV24" s="77">
        <f t="shared" si="189"/>
        <v>17</v>
      </c>
      <c r="CW24" s="22">
        <f t="shared" si="190"/>
        <v>5.6823529411764699</v>
      </c>
      <c r="CX24" s="77" t="str">
        <f t="shared" si="191"/>
        <v>5.68</v>
      </c>
      <c r="CY24" s="22">
        <f t="shared" si="192"/>
        <v>1.8823529411764706</v>
      </c>
      <c r="CZ24" s="77" t="str">
        <f t="shared" si="193"/>
        <v>1.88</v>
      </c>
      <c r="DA24" s="28">
        <v>6.6</v>
      </c>
      <c r="DB24" s="26">
        <v>6</v>
      </c>
      <c r="DC24" s="27"/>
      <c r="DD24" s="82"/>
      <c r="DE24" s="82">
        <f t="shared" si="101"/>
        <v>6</v>
      </c>
      <c r="DF24" s="21">
        <f t="shared" si="47"/>
        <v>6.2</v>
      </c>
      <c r="DG24" s="21" t="str">
        <f t="shared" si="48"/>
        <v>6.2</v>
      </c>
      <c r="DH24" s="13" t="str">
        <f t="shared" si="49"/>
        <v>C</v>
      </c>
      <c r="DI24" s="18">
        <f t="shared" si="50"/>
        <v>2</v>
      </c>
      <c r="DJ24" s="15" t="str">
        <f t="shared" si="51"/>
        <v>2.0</v>
      </c>
      <c r="DK24" s="19">
        <v>1.5</v>
      </c>
      <c r="DL24" s="68">
        <v>1.5</v>
      </c>
      <c r="DM24" s="28">
        <v>6.8</v>
      </c>
      <c r="DN24" s="26">
        <v>8</v>
      </c>
      <c r="DO24" s="27"/>
      <c r="DP24" s="82"/>
      <c r="DQ24" s="82">
        <f t="shared" si="102"/>
        <v>8</v>
      </c>
      <c r="DR24" s="21">
        <f t="shared" si="52"/>
        <v>7.5</v>
      </c>
      <c r="DS24" s="21" t="str">
        <f t="shared" si="53"/>
        <v>7.5</v>
      </c>
      <c r="DT24" s="13" t="str">
        <f t="shared" si="54"/>
        <v>B</v>
      </c>
      <c r="DU24" s="18">
        <f t="shared" si="55"/>
        <v>3</v>
      </c>
      <c r="DV24" s="15" t="str">
        <f t="shared" si="56"/>
        <v>3.0</v>
      </c>
      <c r="DW24" s="19">
        <v>1.5</v>
      </c>
      <c r="DX24" s="68">
        <v>1.5</v>
      </c>
      <c r="DY24" s="21">
        <f t="shared" si="103"/>
        <v>6.85</v>
      </c>
      <c r="DZ24" s="21" t="str">
        <f t="shared" si="57"/>
        <v>6.9</v>
      </c>
      <c r="EA24" s="13" t="str">
        <f t="shared" si="58"/>
        <v>C+</v>
      </c>
      <c r="EB24" s="18">
        <f t="shared" si="59"/>
        <v>2.5</v>
      </c>
      <c r="EC24" s="18" t="str">
        <f t="shared" si="60"/>
        <v>2.5</v>
      </c>
      <c r="ED24" s="19">
        <v>3</v>
      </c>
      <c r="EE24" s="152">
        <v>3</v>
      </c>
      <c r="EF24" s="28">
        <v>5</v>
      </c>
      <c r="EG24" s="28">
        <v>4.5</v>
      </c>
      <c r="EH24" s="28"/>
      <c r="EI24" s="27">
        <v>6</v>
      </c>
      <c r="EJ24" s="20">
        <f t="shared" si="104"/>
        <v>6</v>
      </c>
      <c r="EK24" s="21">
        <f t="shared" si="61"/>
        <v>5.6</v>
      </c>
      <c r="EL24" s="21" t="str">
        <f t="shared" si="62"/>
        <v>5.6</v>
      </c>
      <c r="EM24" s="13" t="str">
        <f t="shared" si="63"/>
        <v>C</v>
      </c>
      <c r="EN24" s="18">
        <f t="shared" si="64"/>
        <v>2</v>
      </c>
      <c r="EO24" s="15" t="str">
        <f t="shared" si="65"/>
        <v>2.0</v>
      </c>
      <c r="EP24" s="19">
        <v>3</v>
      </c>
      <c r="EQ24" s="68">
        <v>3</v>
      </c>
      <c r="ER24" s="70">
        <v>5.4</v>
      </c>
      <c r="ES24" s="16">
        <v>5</v>
      </c>
      <c r="ET24" s="17"/>
      <c r="EU24" s="82"/>
      <c r="EV24" s="82">
        <f t="shared" si="105"/>
        <v>5</v>
      </c>
      <c r="EW24" s="21">
        <f t="shared" si="106"/>
        <v>5.2</v>
      </c>
      <c r="EX24" s="21" t="str">
        <f t="shared" si="107"/>
        <v>5.2</v>
      </c>
      <c r="EY24" s="13" t="str">
        <f t="shared" si="108"/>
        <v>D+</v>
      </c>
      <c r="EZ24" s="18">
        <f t="shared" si="109"/>
        <v>1.5</v>
      </c>
      <c r="FA24" s="15" t="str">
        <f t="shared" si="110"/>
        <v>1.5</v>
      </c>
      <c r="FB24" s="19">
        <v>3</v>
      </c>
      <c r="FC24" s="68">
        <v>3</v>
      </c>
      <c r="FD24" s="70">
        <v>7.2</v>
      </c>
      <c r="FE24" s="16">
        <v>9</v>
      </c>
      <c r="FF24" s="17"/>
      <c r="FG24" s="82"/>
      <c r="FH24" s="82">
        <f t="shared" si="111"/>
        <v>9</v>
      </c>
      <c r="FI24" s="21">
        <f t="shared" si="112"/>
        <v>8.3000000000000007</v>
      </c>
      <c r="FJ24" s="21" t="str">
        <f t="shared" si="113"/>
        <v>8.3</v>
      </c>
      <c r="FK24" s="13" t="str">
        <f t="shared" si="114"/>
        <v>B+</v>
      </c>
      <c r="FL24" s="18">
        <f t="shared" si="115"/>
        <v>3.5</v>
      </c>
      <c r="FM24" s="15" t="str">
        <f t="shared" si="116"/>
        <v>3.5</v>
      </c>
      <c r="FN24" s="19">
        <v>2</v>
      </c>
      <c r="FO24" s="68">
        <v>2</v>
      </c>
      <c r="FP24" s="100">
        <v>5.6</v>
      </c>
      <c r="FQ24" s="101">
        <v>0</v>
      </c>
      <c r="FR24" s="102"/>
      <c r="FS24" s="102"/>
      <c r="FT24" s="102">
        <f t="shared" si="117"/>
        <v>0</v>
      </c>
      <c r="FU24" s="21">
        <f t="shared" si="118"/>
        <v>2.2000000000000002</v>
      </c>
      <c r="FV24" s="21" t="str">
        <f t="shared" si="119"/>
        <v>2.2</v>
      </c>
      <c r="FW24" s="13" t="str">
        <f t="shared" si="120"/>
        <v>F</v>
      </c>
      <c r="FX24" s="18">
        <f t="shared" si="121"/>
        <v>0</v>
      </c>
      <c r="FY24" s="15" t="str">
        <f t="shared" si="122"/>
        <v>0.0</v>
      </c>
      <c r="FZ24" s="19">
        <v>3</v>
      </c>
      <c r="GA24" s="68">
        <v>3</v>
      </c>
      <c r="GB24" s="28">
        <v>6.8</v>
      </c>
      <c r="GC24" s="26">
        <v>6</v>
      </c>
      <c r="GD24" s="27"/>
      <c r="GE24" s="82"/>
      <c r="GF24" s="82">
        <f t="shared" si="123"/>
        <v>6</v>
      </c>
      <c r="GG24" s="21">
        <f t="shared" si="124"/>
        <v>6.3</v>
      </c>
      <c r="GH24" s="21" t="str">
        <f t="shared" si="144"/>
        <v>6.3</v>
      </c>
      <c r="GI24" s="13" t="str">
        <f t="shared" si="125"/>
        <v>C</v>
      </c>
      <c r="GJ24" s="18">
        <f t="shared" si="126"/>
        <v>2</v>
      </c>
      <c r="GK24" s="15" t="str">
        <f t="shared" si="127"/>
        <v>2.0</v>
      </c>
      <c r="GL24" s="19">
        <v>2</v>
      </c>
      <c r="GM24" s="68">
        <v>2</v>
      </c>
      <c r="GN24" s="28">
        <v>7.3</v>
      </c>
      <c r="GO24" s="26">
        <v>8</v>
      </c>
      <c r="GP24" s="27"/>
      <c r="GQ24" s="27"/>
      <c r="GR24" s="27">
        <f t="shared" si="128"/>
        <v>8</v>
      </c>
      <c r="GS24" s="21">
        <f t="shared" si="129"/>
        <v>7.7</v>
      </c>
      <c r="GT24" s="21" t="str">
        <f t="shared" si="130"/>
        <v>7.7</v>
      </c>
      <c r="GU24" s="13" t="str">
        <f t="shared" si="131"/>
        <v>B</v>
      </c>
      <c r="GV24" s="18">
        <f t="shared" si="132"/>
        <v>3</v>
      </c>
      <c r="GW24" s="15" t="str">
        <f t="shared" si="133"/>
        <v>3.0</v>
      </c>
      <c r="GX24" s="19">
        <v>2</v>
      </c>
      <c r="GY24" s="68">
        <v>2</v>
      </c>
      <c r="GZ24" s="69">
        <f t="shared" si="134"/>
        <v>18</v>
      </c>
      <c r="HA24" s="22">
        <f t="shared" si="135"/>
        <v>5.7861111111111114</v>
      </c>
      <c r="HB24" s="24" t="str">
        <f t="shared" si="136"/>
        <v>5.79</v>
      </c>
      <c r="HC24" s="22">
        <f t="shared" si="137"/>
        <v>1.9444444444444444</v>
      </c>
      <c r="HD24" s="24" t="str">
        <f t="shared" si="138"/>
        <v>1.94</v>
      </c>
    </row>
    <row r="25" spans="1:212" s="4" customFormat="1" ht="28.5">
      <c r="A25" s="2">
        <v>24</v>
      </c>
      <c r="B25" s="5" t="s">
        <v>575</v>
      </c>
      <c r="C25" s="6" t="s">
        <v>644</v>
      </c>
      <c r="D25" s="7" t="s">
        <v>645</v>
      </c>
      <c r="E25" s="8" t="s">
        <v>9</v>
      </c>
      <c r="F25" s="3"/>
      <c r="G25" s="3" t="s">
        <v>728</v>
      </c>
      <c r="H25" s="36" t="s">
        <v>89</v>
      </c>
      <c r="I25" s="11" t="s">
        <v>199</v>
      </c>
      <c r="J25" s="12">
        <v>7</v>
      </c>
      <c r="K25" s="21" t="str">
        <f t="shared" si="145"/>
        <v>7.0</v>
      </c>
      <c r="L25" s="13" t="str">
        <f t="shared" si="146"/>
        <v>B</v>
      </c>
      <c r="M25" s="14">
        <f t="shared" si="147"/>
        <v>3</v>
      </c>
      <c r="N25" s="15" t="str">
        <f t="shared" si="148"/>
        <v>3.0</v>
      </c>
      <c r="O25" s="19">
        <v>2</v>
      </c>
      <c r="P25" s="12"/>
      <c r="Q25" s="21" t="str">
        <f t="shared" si="149"/>
        <v>0.0</v>
      </c>
      <c r="R25" s="13" t="str">
        <f t="shared" si="150"/>
        <v>F</v>
      </c>
      <c r="S25" s="14">
        <f t="shared" si="151"/>
        <v>0</v>
      </c>
      <c r="T25" s="15" t="str">
        <f t="shared" si="152"/>
        <v>0.0</v>
      </c>
      <c r="U25" s="19">
        <v>3</v>
      </c>
      <c r="V25" s="28">
        <v>7.2</v>
      </c>
      <c r="W25" s="26">
        <v>5</v>
      </c>
      <c r="X25" s="27"/>
      <c r="Y25" s="82"/>
      <c r="Z25" s="82">
        <f t="shared" si="93"/>
        <v>5</v>
      </c>
      <c r="AA25" s="21">
        <f t="shared" si="153"/>
        <v>5.9</v>
      </c>
      <c r="AB25" s="21" t="str">
        <f t="shared" si="154"/>
        <v>5.9</v>
      </c>
      <c r="AC25" s="13" t="str">
        <f t="shared" si="155"/>
        <v>C</v>
      </c>
      <c r="AD25" s="18">
        <f t="shared" si="156"/>
        <v>2</v>
      </c>
      <c r="AE25" s="15" t="str">
        <f t="shared" si="157"/>
        <v>2.0</v>
      </c>
      <c r="AF25" s="19">
        <v>4</v>
      </c>
      <c r="AG25" s="68">
        <v>4</v>
      </c>
      <c r="AH25" s="28">
        <v>7</v>
      </c>
      <c r="AI25" s="26">
        <v>8</v>
      </c>
      <c r="AJ25" s="27"/>
      <c r="AK25" s="82"/>
      <c r="AL25" s="82">
        <f t="shared" si="94"/>
        <v>8</v>
      </c>
      <c r="AM25" s="21">
        <f t="shared" si="158"/>
        <v>7.6</v>
      </c>
      <c r="AN25" s="21" t="str">
        <f t="shared" si="159"/>
        <v>7.6</v>
      </c>
      <c r="AO25" s="13" t="str">
        <f t="shared" si="160"/>
        <v>B</v>
      </c>
      <c r="AP25" s="18">
        <f t="shared" si="161"/>
        <v>3</v>
      </c>
      <c r="AQ25" s="15" t="str">
        <f t="shared" si="162"/>
        <v>3.0</v>
      </c>
      <c r="AR25" s="19">
        <v>2</v>
      </c>
      <c r="AS25" s="68">
        <v>2</v>
      </c>
      <c r="AT25" s="146">
        <v>5.4</v>
      </c>
      <c r="AU25" s="147"/>
      <c r="AV25" s="148">
        <v>7</v>
      </c>
      <c r="AW25" s="148"/>
      <c r="AX25" s="82">
        <f t="shared" si="95"/>
        <v>7</v>
      </c>
      <c r="AY25" s="21">
        <f t="shared" si="163"/>
        <v>6.4</v>
      </c>
      <c r="AZ25" s="21" t="str">
        <f t="shared" si="164"/>
        <v>6.4</v>
      </c>
      <c r="BA25" s="13" t="str">
        <f t="shared" si="165"/>
        <v>C</v>
      </c>
      <c r="BB25" s="18">
        <f t="shared" si="166"/>
        <v>2</v>
      </c>
      <c r="BC25" s="15" t="str">
        <f t="shared" si="167"/>
        <v>2.0</v>
      </c>
      <c r="BD25" s="19">
        <v>3</v>
      </c>
      <c r="BE25" s="68">
        <v>3</v>
      </c>
      <c r="BF25" s="28">
        <v>6.9</v>
      </c>
      <c r="BG25" s="26">
        <v>6</v>
      </c>
      <c r="BH25" s="27"/>
      <c r="BI25" s="27"/>
      <c r="BJ25" s="82">
        <f t="shared" si="96"/>
        <v>6</v>
      </c>
      <c r="BK25" s="21">
        <f t="shared" si="168"/>
        <v>6.4</v>
      </c>
      <c r="BL25" s="21" t="str">
        <f t="shared" si="169"/>
        <v>6.4</v>
      </c>
      <c r="BM25" s="13" t="str">
        <f t="shared" si="170"/>
        <v>C</v>
      </c>
      <c r="BN25" s="18">
        <f t="shared" si="171"/>
        <v>2</v>
      </c>
      <c r="BO25" s="15" t="str">
        <f t="shared" si="172"/>
        <v>2.0</v>
      </c>
      <c r="BP25" s="19">
        <v>2</v>
      </c>
      <c r="BQ25" s="68">
        <v>2</v>
      </c>
      <c r="BR25" s="28">
        <v>5.7</v>
      </c>
      <c r="BS25" s="26">
        <v>7</v>
      </c>
      <c r="BT25" s="27"/>
      <c r="BU25" s="82"/>
      <c r="BV25" s="82">
        <f t="shared" si="97"/>
        <v>7</v>
      </c>
      <c r="BW25" s="21">
        <f t="shared" si="173"/>
        <v>6.5</v>
      </c>
      <c r="BX25" s="21" t="str">
        <f t="shared" si="174"/>
        <v>6.5</v>
      </c>
      <c r="BY25" s="13" t="str">
        <f t="shared" si="175"/>
        <v>C+</v>
      </c>
      <c r="BZ25" s="18">
        <f t="shared" si="176"/>
        <v>2.5</v>
      </c>
      <c r="CA25" s="15" t="str">
        <f t="shared" si="177"/>
        <v>2.5</v>
      </c>
      <c r="CB25" s="19">
        <v>3</v>
      </c>
      <c r="CC25" s="68">
        <v>3</v>
      </c>
      <c r="CD25" s="39">
        <v>7</v>
      </c>
      <c r="CE25" s="28"/>
      <c r="CF25" s="28">
        <v>7</v>
      </c>
      <c r="CG25" s="28"/>
      <c r="CH25" s="20">
        <f t="shared" si="98"/>
        <v>7</v>
      </c>
      <c r="CI25" s="21">
        <f t="shared" ref="CI25:CI33" si="200">ROUND(MAX((CD25*0.4+CE25*0.6),(CD25*0.4+CF25*0.6),(CD25*0.4+CG25*0.6)),1)</f>
        <v>7</v>
      </c>
      <c r="CJ25" s="21" t="str">
        <f t="shared" ref="CJ25:CJ33" si="201">TEXT(CI25,"0.0")</f>
        <v>7.0</v>
      </c>
      <c r="CK25" s="13" t="str">
        <f t="shared" ref="CK25:CK33" si="202">IF(CI25&gt;=8.5,"A",IF(CI25&gt;=8,"B+",IF(CI25&gt;=7,"B",IF(CI25&gt;=6.5,"C+",IF(CI25&gt;=5.5,"C",IF(CI25&gt;=5,"D+",IF(CI25&gt;=4,"D","F")))))))</f>
        <v>B</v>
      </c>
      <c r="CL25" s="18">
        <f t="shared" si="181"/>
        <v>3</v>
      </c>
      <c r="CM25" s="15" t="str">
        <f t="shared" si="182"/>
        <v>3.0</v>
      </c>
      <c r="CN25" s="19">
        <v>3</v>
      </c>
      <c r="CO25" s="68">
        <v>3</v>
      </c>
      <c r="CP25" s="69">
        <f t="shared" si="183"/>
        <v>17</v>
      </c>
      <c r="CQ25" s="22">
        <f t="shared" si="184"/>
        <v>6.5470588235294116</v>
      </c>
      <c r="CR25" s="24" t="str">
        <f t="shared" si="185"/>
        <v>6.55</v>
      </c>
      <c r="CS25" s="22">
        <f t="shared" si="186"/>
        <v>2.3823529411764706</v>
      </c>
      <c r="CT25" s="24" t="str">
        <f t="shared" si="187"/>
        <v>2.38</v>
      </c>
      <c r="CU25" s="77" t="str">
        <f t="shared" si="188"/>
        <v>Lên lớp</v>
      </c>
      <c r="CV25" s="77">
        <f t="shared" si="189"/>
        <v>17</v>
      </c>
      <c r="CW25" s="22">
        <f t="shared" si="190"/>
        <v>6.5470588235294116</v>
      </c>
      <c r="CX25" s="77" t="str">
        <f t="shared" si="191"/>
        <v>6.55</v>
      </c>
      <c r="CY25" s="22">
        <f t="shared" si="192"/>
        <v>2.3823529411764706</v>
      </c>
      <c r="CZ25" s="77" t="str">
        <f t="shared" si="193"/>
        <v>2.38</v>
      </c>
      <c r="DA25" s="28">
        <v>5.4</v>
      </c>
      <c r="DB25" s="26">
        <v>5</v>
      </c>
      <c r="DC25" s="27"/>
      <c r="DD25" s="82"/>
      <c r="DE25" s="82">
        <f t="shared" si="101"/>
        <v>5</v>
      </c>
      <c r="DF25" s="21">
        <f t="shared" si="47"/>
        <v>5.2</v>
      </c>
      <c r="DG25" s="21" t="str">
        <f t="shared" si="48"/>
        <v>5.2</v>
      </c>
      <c r="DH25" s="13" t="str">
        <f t="shared" si="49"/>
        <v>D+</v>
      </c>
      <c r="DI25" s="18">
        <f t="shared" si="50"/>
        <v>1.5</v>
      </c>
      <c r="DJ25" s="15" t="str">
        <f t="shared" si="51"/>
        <v>1.5</v>
      </c>
      <c r="DK25" s="19">
        <v>1.5</v>
      </c>
      <c r="DL25" s="68">
        <v>1.5</v>
      </c>
      <c r="DM25" s="28">
        <v>5.4</v>
      </c>
      <c r="DN25" s="26">
        <v>6</v>
      </c>
      <c r="DO25" s="27"/>
      <c r="DP25" s="82"/>
      <c r="DQ25" s="82">
        <f t="shared" si="102"/>
        <v>6</v>
      </c>
      <c r="DR25" s="21">
        <f t="shared" si="52"/>
        <v>5.8</v>
      </c>
      <c r="DS25" s="21" t="str">
        <f t="shared" si="53"/>
        <v>5.8</v>
      </c>
      <c r="DT25" s="13" t="str">
        <f t="shared" si="54"/>
        <v>C</v>
      </c>
      <c r="DU25" s="18">
        <f t="shared" si="55"/>
        <v>2</v>
      </c>
      <c r="DV25" s="15" t="str">
        <f t="shared" si="56"/>
        <v>2.0</v>
      </c>
      <c r="DW25" s="19">
        <v>1.5</v>
      </c>
      <c r="DX25" s="68">
        <v>1.5</v>
      </c>
      <c r="DY25" s="21">
        <f t="shared" si="103"/>
        <v>5.5</v>
      </c>
      <c r="DZ25" s="21" t="str">
        <f t="shared" si="57"/>
        <v>5.5</v>
      </c>
      <c r="EA25" s="13" t="str">
        <f t="shared" si="58"/>
        <v>C</v>
      </c>
      <c r="EB25" s="18">
        <f t="shared" si="59"/>
        <v>2</v>
      </c>
      <c r="EC25" s="18" t="str">
        <f t="shared" si="60"/>
        <v>2.0</v>
      </c>
      <c r="ED25" s="19">
        <v>3</v>
      </c>
      <c r="EE25" s="152">
        <v>3</v>
      </c>
      <c r="EF25" s="20">
        <v>5</v>
      </c>
      <c r="EG25" s="20">
        <v>5</v>
      </c>
      <c r="EH25" s="27"/>
      <c r="EI25" s="82"/>
      <c r="EJ25" s="82">
        <f t="shared" si="104"/>
        <v>5</v>
      </c>
      <c r="EK25" s="21">
        <f t="shared" si="61"/>
        <v>5</v>
      </c>
      <c r="EL25" s="21" t="str">
        <f t="shared" si="62"/>
        <v>5.0</v>
      </c>
      <c r="EM25" s="13" t="str">
        <f t="shared" si="63"/>
        <v>D+</v>
      </c>
      <c r="EN25" s="18">
        <f t="shared" si="64"/>
        <v>1.5</v>
      </c>
      <c r="EO25" s="15" t="str">
        <f t="shared" si="65"/>
        <v>1.5</v>
      </c>
      <c r="EP25" s="19">
        <v>3</v>
      </c>
      <c r="EQ25" s="68">
        <v>3</v>
      </c>
      <c r="ER25" s="70">
        <v>5</v>
      </c>
      <c r="ES25" s="16">
        <v>5</v>
      </c>
      <c r="ET25" s="17"/>
      <c r="EU25" s="82"/>
      <c r="EV25" s="82">
        <f t="shared" si="105"/>
        <v>5</v>
      </c>
      <c r="EW25" s="21">
        <f t="shared" si="106"/>
        <v>5</v>
      </c>
      <c r="EX25" s="21" t="str">
        <f t="shared" si="107"/>
        <v>5.0</v>
      </c>
      <c r="EY25" s="13" t="str">
        <f t="shared" si="108"/>
        <v>D+</v>
      </c>
      <c r="EZ25" s="18">
        <f t="shared" si="109"/>
        <v>1.5</v>
      </c>
      <c r="FA25" s="15" t="str">
        <f t="shared" si="110"/>
        <v>1.5</v>
      </c>
      <c r="FB25" s="19">
        <v>3</v>
      </c>
      <c r="FC25" s="68">
        <v>3</v>
      </c>
      <c r="FD25" s="42">
        <v>0</v>
      </c>
      <c r="FE25" s="99"/>
      <c r="FF25" s="30"/>
      <c r="FG25" s="30"/>
      <c r="FH25" s="30">
        <f t="shared" si="111"/>
        <v>0</v>
      </c>
      <c r="FI25" s="21">
        <f t="shared" si="112"/>
        <v>0</v>
      </c>
      <c r="FJ25" s="21" t="str">
        <f t="shared" si="113"/>
        <v>0.0</v>
      </c>
      <c r="FK25" s="13" t="str">
        <f t="shared" si="114"/>
        <v>F</v>
      </c>
      <c r="FL25" s="18">
        <f t="shared" si="115"/>
        <v>0</v>
      </c>
      <c r="FM25" s="15" t="str">
        <f t="shared" si="116"/>
        <v>0.0</v>
      </c>
      <c r="FN25" s="19">
        <v>2</v>
      </c>
      <c r="FO25" s="68">
        <v>2</v>
      </c>
      <c r="FP25" s="42">
        <v>0</v>
      </c>
      <c r="FQ25" s="99"/>
      <c r="FR25" s="30"/>
      <c r="FS25" s="30"/>
      <c r="FT25" s="30">
        <f t="shared" si="117"/>
        <v>0</v>
      </c>
      <c r="FU25" s="21">
        <f t="shared" si="118"/>
        <v>0</v>
      </c>
      <c r="FV25" s="21" t="str">
        <f t="shared" si="119"/>
        <v>0.0</v>
      </c>
      <c r="FW25" s="13" t="str">
        <f t="shared" si="120"/>
        <v>F</v>
      </c>
      <c r="FX25" s="18">
        <f t="shared" si="121"/>
        <v>0</v>
      </c>
      <c r="FY25" s="15" t="str">
        <f t="shared" si="122"/>
        <v>0.0</v>
      </c>
      <c r="FZ25" s="19">
        <v>3</v>
      </c>
      <c r="GA25" s="68">
        <v>3</v>
      </c>
      <c r="GB25" s="42">
        <v>0.8</v>
      </c>
      <c r="GC25" s="99"/>
      <c r="GD25" s="30"/>
      <c r="GE25" s="30"/>
      <c r="GF25" s="30">
        <f t="shared" si="123"/>
        <v>0</v>
      </c>
      <c r="GG25" s="21">
        <f t="shared" si="124"/>
        <v>0.3</v>
      </c>
      <c r="GH25" s="21" t="str">
        <f t="shared" si="144"/>
        <v>0.3</v>
      </c>
      <c r="GI25" s="13" t="str">
        <f t="shared" si="125"/>
        <v>F</v>
      </c>
      <c r="GJ25" s="18">
        <f t="shared" si="126"/>
        <v>0</v>
      </c>
      <c r="GK25" s="15" t="str">
        <f t="shared" si="127"/>
        <v>0.0</v>
      </c>
      <c r="GL25" s="19">
        <v>2</v>
      </c>
      <c r="GM25" s="68">
        <v>2</v>
      </c>
      <c r="GN25" s="28">
        <v>6.7</v>
      </c>
      <c r="GO25" s="26">
        <v>7</v>
      </c>
      <c r="GP25" s="27"/>
      <c r="GQ25" s="27"/>
      <c r="GR25" s="27">
        <f t="shared" si="128"/>
        <v>7</v>
      </c>
      <c r="GS25" s="21">
        <f t="shared" si="129"/>
        <v>6.9</v>
      </c>
      <c r="GT25" s="21" t="str">
        <f t="shared" si="130"/>
        <v>6.9</v>
      </c>
      <c r="GU25" s="13" t="str">
        <f t="shared" si="131"/>
        <v>C+</v>
      </c>
      <c r="GV25" s="18">
        <f t="shared" si="132"/>
        <v>2.5</v>
      </c>
      <c r="GW25" s="15" t="str">
        <f t="shared" si="133"/>
        <v>2.5</v>
      </c>
      <c r="GX25" s="19">
        <v>2</v>
      </c>
      <c r="GY25" s="68">
        <v>2</v>
      </c>
      <c r="GZ25" s="69">
        <f t="shared" si="134"/>
        <v>18</v>
      </c>
      <c r="HA25" s="22">
        <f t="shared" si="135"/>
        <v>3.3833333333333337</v>
      </c>
      <c r="HB25" s="24" t="str">
        <f t="shared" si="136"/>
        <v>3.38</v>
      </c>
      <c r="HC25" s="22">
        <f t="shared" si="137"/>
        <v>1.0694444444444444</v>
      </c>
      <c r="HD25" s="24" t="str">
        <f t="shared" si="138"/>
        <v>1.07</v>
      </c>
    </row>
    <row r="26" spans="1:212" s="4" customFormat="1" ht="28.5">
      <c r="A26" s="2">
        <v>25</v>
      </c>
      <c r="B26" s="5" t="s">
        <v>575</v>
      </c>
      <c r="C26" s="6" t="s">
        <v>646</v>
      </c>
      <c r="D26" s="7" t="s">
        <v>647</v>
      </c>
      <c r="E26" s="8" t="s">
        <v>63</v>
      </c>
      <c r="F26" s="44"/>
      <c r="G26" s="3" t="s">
        <v>729</v>
      </c>
      <c r="H26" s="36" t="s">
        <v>89</v>
      </c>
      <c r="I26" s="11" t="s">
        <v>199</v>
      </c>
      <c r="J26" s="12">
        <v>8.6999999999999993</v>
      </c>
      <c r="K26" s="21" t="str">
        <f t="shared" si="145"/>
        <v>8.7</v>
      </c>
      <c r="L26" s="13" t="str">
        <f t="shared" si="146"/>
        <v>A</v>
      </c>
      <c r="M26" s="14">
        <f t="shared" si="147"/>
        <v>4</v>
      </c>
      <c r="N26" s="15" t="str">
        <f t="shared" si="148"/>
        <v>4.0</v>
      </c>
      <c r="O26" s="19">
        <v>2</v>
      </c>
      <c r="P26" s="12">
        <v>7</v>
      </c>
      <c r="Q26" s="21" t="str">
        <f t="shared" si="149"/>
        <v>7.0</v>
      </c>
      <c r="R26" s="13" t="str">
        <f t="shared" si="150"/>
        <v>B</v>
      </c>
      <c r="S26" s="14">
        <f t="shared" si="151"/>
        <v>3</v>
      </c>
      <c r="T26" s="15" t="str">
        <f t="shared" si="152"/>
        <v>3.0</v>
      </c>
      <c r="U26" s="19">
        <v>3</v>
      </c>
      <c r="V26" s="28">
        <v>8.1999999999999993</v>
      </c>
      <c r="W26" s="26">
        <v>8</v>
      </c>
      <c r="X26" s="27"/>
      <c r="Y26" s="82"/>
      <c r="Z26" s="82">
        <f t="shared" si="93"/>
        <v>8</v>
      </c>
      <c r="AA26" s="21">
        <f t="shared" si="153"/>
        <v>8.1</v>
      </c>
      <c r="AB26" s="21" t="str">
        <f t="shared" si="154"/>
        <v>8.1</v>
      </c>
      <c r="AC26" s="13" t="str">
        <f t="shared" si="155"/>
        <v>B+</v>
      </c>
      <c r="AD26" s="18">
        <f t="shared" si="156"/>
        <v>3.5</v>
      </c>
      <c r="AE26" s="15" t="str">
        <f t="shared" si="157"/>
        <v>3.5</v>
      </c>
      <c r="AF26" s="19">
        <v>4</v>
      </c>
      <c r="AG26" s="68">
        <v>4</v>
      </c>
      <c r="AH26" s="28">
        <v>7</v>
      </c>
      <c r="AI26" s="26">
        <v>6</v>
      </c>
      <c r="AJ26" s="27"/>
      <c r="AK26" s="82"/>
      <c r="AL26" s="82">
        <f t="shared" si="94"/>
        <v>6</v>
      </c>
      <c r="AM26" s="21">
        <f t="shared" si="158"/>
        <v>6.4</v>
      </c>
      <c r="AN26" s="21" t="str">
        <f t="shared" si="159"/>
        <v>6.4</v>
      </c>
      <c r="AO26" s="13" t="str">
        <f t="shared" si="160"/>
        <v>C</v>
      </c>
      <c r="AP26" s="18">
        <f t="shared" si="161"/>
        <v>2</v>
      </c>
      <c r="AQ26" s="15" t="str">
        <f t="shared" si="162"/>
        <v>2.0</v>
      </c>
      <c r="AR26" s="19">
        <v>2</v>
      </c>
      <c r="AS26" s="68">
        <v>2</v>
      </c>
      <c r="AT26" s="28">
        <v>7</v>
      </c>
      <c r="AU26" s="26">
        <v>6</v>
      </c>
      <c r="AV26" s="27"/>
      <c r="AW26" s="82"/>
      <c r="AX26" s="82">
        <f t="shared" si="95"/>
        <v>6</v>
      </c>
      <c r="AY26" s="21">
        <f t="shared" si="163"/>
        <v>6.4</v>
      </c>
      <c r="AZ26" s="21" t="str">
        <f t="shared" si="164"/>
        <v>6.4</v>
      </c>
      <c r="BA26" s="13" t="str">
        <f t="shared" si="165"/>
        <v>C</v>
      </c>
      <c r="BB26" s="18">
        <f t="shared" si="166"/>
        <v>2</v>
      </c>
      <c r="BC26" s="15" t="str">
        <f t="shared" si="167"/>
        <v>2.0</v>
      </c>
      <c r="BD26" s="19">
        <v>3</v>
      </c>
      <c r="BE26" s="68">
        <v>3</v>
      </c>
      <c r="BF26" s="28">
        <v>6.3</v>
      </c>
      <c r="BG26" s="26">
        <v>6</v>
      </c>
      <c r="BH26" s="27"/>
      <c r="BI26" s="82"/>
      <c r="BJ26" s="82">
        <f t="shared" si="96"/>
        <v>6</v>
      </c>
      <c r="BK26" s="21">
        <f t="shared" si="168"/>
        <v>6.1</v>
      </c>
      <c r="BL26" s="21" t="str">
        <f t="shared" si="169"/>
        <v>6.1</v>
      </c>
      <c r="BM26" s="13" t="str">
        <f t="shared" si="170"/>
        <v>C</v>
      </c>
      <c r="BN26" s="18">
        <f t="shared" si="171"/>
        <v>2</v>
      </c>
      <c r="BO26" s="15" t="str">
        <f t="shared" si="172"/>
        <v>2.0</v>
      </c>
      <c r="BP26" s="19">
        <v>2</v>
      </c>
      <c r="BQ26" s="68">
        <v>2</v>
      </c>
      <c r="BR26" s="28">
        <v>5.3</v>
      </c>
      <c r="BS26" s="26">
        <v>3</v>
      </c>
      <c r="BT26" s="27"/>
      <c r="BU26" s="27">
        <v>5</v>
      </c>
      <c r="BV26" s="82">
        <f t="shared" si="97"/>
        <v>5</v>
      </c>
      <c r="BW26" s="21">
        <f t="shared" si="173"/>
        <v>5.0999999999999996</v>
      </c>
      <c r="BX26" s="21" t="str">
        <f t="shared" si="174"/>
        <v>5.1</v>
      </c>
      <c r="BY26" s="13" t="str">
        <f t="shared" si="175"/>
        <v>D+</v>
      </c>
      <c r="BZ26" s="18">
        <f t="shared" si="176"/>
        <v>1.5</v>
      </c>
      <c r="CA26" s="15" t="str">
        <f t="shared" si="177"/>
        <v>1.5</v>
      </c>
      <c r="CB26" s="19">
        <v>3</v>
      </c>
      <c r="CC26" s="68">
        <v>3</v>
      </c>
      <c r="CD26" s="39">
        <v>7.5</v>
      </c>
      <c r="CE26" s="28">
        <v>6</v>
      </c>
      <c r="CF26" s="28"/>
      <c r="CG26" s="20"/>
      <c r="CH26" s="20">
        <f t="shared" si="98"/>
        <v>6</v>
      </c>
      <c r="CI26" s="21">
        <f t="shared" si="200"/>
        <v>6.6</v>
      </c>
      <c r="CJ26" s="21" t="str">
        <f t="shared" si="201"/>
        <v>6.6</v>
      </c>
      <c r="CK26" s="13" t="str">
        <f t="shared" si="202"/>
        <v>C+</v>
      </c>
      <c r="CL26" s="18">
        <f t="shared" si="181"/>
        <v>2.5</v>
      </c>
      <c r="CM26" s="15" t="str">
        <f t="shared" si="182"/>
        <v>2.5</v>
      </c>
      <c r="CN26" s="19">
        <v>3</v>
      </c>
      <c r="CO26" s="68">
        <v>3</v>
      </c>
      <c r="CP26" s="69">
        <f t="shared" si="183"/>
        <v>17</v>
      </c>
      <c r="CQ26" s="22">
        <f t="shared" si="184"/>
        <v>6.5705882352941174</v>
      </c>
      <c r="CR26" s="24" t="str">
        <f t="shared" si="185"/>
        <v>6.57</v>
      </c>
      <c r="CS26" s="22">
        <f t="shared" si="186"/>
        <v>2.3529411764705883</v>
      </c>
      <c r="CT26" s="24" t="str">
        <f t="shared" si="187"/>
        <v>2.35</v>
      </c>
      <c r="CU26" s="77" t="str">
        <f t="shared" si="188"/>
        <v>Lên lớp</v>
      </c>
      <c r="CV26" s="77">
        <f t="shared" si="189"/>
        <v>17</v>
      </c>
      <c r="CW26" s="22">
        <f t="shared" si="190"/>
        <v>6.5705882352941174</v>
      </c>
      <c r="CX26" s="77" t="str">
        <f t="shared" si="191"/>
        <v>6.57</v>
      </c>
      <c r="CY26" s="22">
        <f t="shared" si="192"/>
        <v>2.3529411764705883</v>
      </c>
      <c r="CZ26" s="77" t="str">
        <f t="shared" si="193"/>
        <v>2.35</v>
      </c>
      <c r="DA26" s="28">
        <v>6.2</v>
      </c>
      <c r="DB26" s="26">
        <v>5</v>
      </c>
      <c r="DC26" s="27"/>
      <c r="DD26" s="82"/>
      <c r="DE26" s="82">
        <f t="shared" si="101"/>
        <v>5</v>
      </c>
      <c r="DF26" s="21">
        <f t="shared" si="47"/>
        <v>5.5</v>
      </c>
      <c r="DG26" s="21" t="str">
        <f t="shared" si="48"/>
        <v>5.5</v>
      </c>
      <c r="DH26" s="13" t="str">
        <f t="shared" si="49"/>
        <v>C</v>
      </c>
      <c r="DI26" s="18">
        <f t="shared" si="50"/>
        <v>2</v>
      </c>
      <c r="DJ26" s="15" t="str">
        <f t="shared" si="51"/>
        <v>2.0</v>
      </c>
      <c r="DK26" s="19">
        <v>1.5</v>
      </c>
      <c r="DL26" s="68">
        <v>1.5</v>
      </c>
      <c r="DM26" s="28">
        <v>6</v>
      </c>
      <c r="DN26" s="26">
        <v>8</v>
      </c>
      <c r="DO26" s="27"/>
      <c r="DP26" s="82"/>
      <c r="DQ26" s="82">
        <f t="shared" si="102"/>
        <v>8</v>
      </c>
      <c r="DR26" s="21">
        <f t="shared" si="52"/>
        <v>7.2</v>
      </c>
      <c r="DS26" s="21" t="str">
        <f t="shared" si="53"/>
        <v>7.2</v>
      </c>
      <c r="DT26" s="13" t="str">
        <f t="shared" si="54"/>
        <v>B</v>
      </c>
      <c r="DU26" s="18">
        <f t="shared" si="55"/>
        <v>3</v>
      </c>
      <c r="DV26" s="15" t="str">
        <f t="shared" si="56"/>
        <v>3.0</v>
      </c>
      <c r="DW26" s="19">
        <v>1.5</v>
      </c>
      <c r="DX26" s="68">
        <v>1.5</v>
      </c>
      <c r="DY26" s="21">
        <f t="shared" si="103"/>
        <v>6.35</v>
      </c>
      <c r="DZ26" s="21" t="str">
        <f t="shared" si="57"/>
        <v>6.4</v>
      </c>
      <c r="EA26" s="13" t="str">
        <f t="shared" si="58"/>
        <v>C</v>
      </c>
      <c r="EB26" s="18">
        <f t="shared" si="59"/>
        <v>2</v>
      </c>
      <c r="EC26" s="18" t="str">
        <f t="shared" si="60"/>
        <v>2.0</v>
      </c>
      <c r="ED26" s="19">
        <v>3</v>
      </c>
      <c r="EE26" s="152">
        <v>3</v>
      </c>
      <c r="EF26" s="20">
        <v>8.3000000000000007</v>
      </c>
      <c r="EG26" s="20">
        <v>7.5</v>
      </c>
      <c r="EH26" s="27"/>
      <c r="EI26" s="82"/>
      <c r="EJ26" s="82">
        <f t="shared" si="104"/>
        <v>7.5</v>
      </c>
      <c r="EK26" s="21">
        <f t="shared" si="61"/>
        <v>7.8</v>
      </c>
      <c r="EL26" s="21" t="str">
        <f t="shared" si="62"/>
        <v>7.8</v>
      </c>
      <c r="EM26" s="13" t="str">
        <f t="shared" si="63"/>
        <v>B</v>
      </c>
      <c r="EN26" s="18">
        <f t="shared" si="64"/>
        <v>3</v>
      </c>
      <c r="EO26" s="15" t="str">
        <f t="shared" si="65"/>
        <v>3.0</v>
      </c>
      <c r="EP26" s="19">
        <v>3</v>
      </c>
      <c r="EQ26" s="68">
        <v>3</v>
      </c>
      <c r="ER26" s="70">
        <v>6.7</v>
      </c>
      <c r="ES26" s="16">
        <v>7</v>
      </c>
      <c r="ET26" s="17"/>
      <c r="EU26" s="82"/>
      <c r="EV26" s="82">
        <f t="shared" si="105"/>
        <v>7</v>
      </c>
      <c r="EW26" s="21">
        <f t="shared" si="106"/>
        <v>6.9</v>
      </c>
      <c r="EX26" s="21" t="str">
        <f t="shared" si="107"/>
        <v>6.9</v>
      </c>
      <c r="EY26" s="13" t="str">
        <f t="shared" si="108"/>
        <v>C+</v>
      </c>
      <c r="EZ26" s="18">
        <f t="shared" si="109"/>
        <v>2.5</v>
      </c>
      <c r="FA26" s="15" t="str">
        <f t="shared" si="110"/>
        <v>2.5</v>
      </c>
      <c r="FB26" s="19">
        <v>3</v>
      </c>
      <c r="FC26" s="68">
        <v>3</v>
      </c>
      <c r="FD26" s="70">
        <v>6.2</v>
      </c>
      <c r="FE26" s="16">
        <v>5</v>
      </c>
      <c r="FF26" s="17"/>
      <c r="FG26" s="82"/>
      <c r="FH26" s="82">
        <f t="shared" si="111"/>
        <v>5</v>
      </c>
      <c r="FI26" s="21">
        <f t="shared" si="112"/>
        <v>5.5</v>
      </c>
      <c r="FJ26" s="21" t="str">
        <f t="shared" si="113"/>
        <v>5.5</v>
      </c>
      <c r="FK26" s="13" t="str">
        <f t="shared" si="114"/>
        <v>C</v>
      </c>
      <c r="FL26" s="18">
        <f t="shared" si="115"/>
        <v>2</v>
      </c>
      <c r="FM26" s="15" t="str">
        <f t="shared" si="116"/>
        <v>2.0</v>
      </c>
      <c r="FN26" s="19">
        <v>2</v>
      </c>
      <c r="FO26" s="68">
        <v>2</v>
      </c>
      <c r="FP26" s="70">
        <v>5.9</v>
      </c>
      <c r="FQ26" s="16">
        <v>6</v>
      </c>
      <c r="FR26" s="17"/>
      <c r="FS26" s="82"/>
      <c r="FT26" s="82">
        <f t="shared" si="117"/>
        <v>6</v>
      </c>
      <c r="FU26" s="21">
        <f t="shared" si="118"/>
        <v>6</v>
      </c>
      <c r="FV26" s="21" t="str">
        <f t="shared" si="119"/>
        <v>6.0</v>
      </c>
      <c r="FW26" s="13" t="str">
        <f t="shared" si="120"/>
        <v>C</v>
      </c>
      <c r="FX26" s="18">
        <f t="shared" si="121"/>
        <v>2</v>
      </c>
      <c r="FY26" s="15" t="str">
        <f t="shared" si="122"/>
        <v>2.0</v>
      </c>
      <c r="FZ26" s="19">
        <v>3</v>
      </c>
      <c r="GA26" s="68">
        <v>3</v>
      </c>
      <c r="GB26" s="28">
        <v>7.4</v>
      </c>
      <c r="GC26" s="26">
        <v>7</v>
      </c>
      <c r="GD26" s="27"/>
      <c r="GE26" s="82"/>
      <c r="GF26" s="82">
        <f t="shared" si="123"/>
        <v>7</v>
      </c>
      <c r="GG26" s="21">
        <f t="shared" si="124"/>
        <v>7.2</v>
      </c>
      <c r="GH26" s="21" t="str">
        <f t="shared" si="144"/>
        <v>7.2</v>
      </c>
      <c r="GI26" s="13" t="str">
        <f t="shared" si="125"/>
        <v>B</v>
      </c>
      <c r="GJ26" s="18">
        <f t="shared" si="126"/>
        <v>3</v>
      </c>
      <c r="GK26" s="15" t="str">
        <f t="shared" si="127"/>
        <v>3.0</v>
      </c>
      <c r="GL26" s="19">
        <v>2</v>
      </c>
      <c r="GM26" s="68">
        <v>2</v>
      </c>
      <c r="GN26" s="28">
        <v>6.7</v>
      </c>
      <c r="GO26" s="26">
        <v>6</v>
      </c>
      <c r="GP26" s="27"/>
      <c r="GQ26" s="27"/>
      <c r="GR26" s="27">
        <f t="shared" si="128"/>
        <v>6</v>
      </c>
      <c r="GS26" s="21">
        <f t="shared" si="129"/>
        <v>6.3</v>
      </c>
      <c r="GT26" s="21" t="str">
        <f t="shared" si="130"/>
        <v>6.3</v>
      </c>
      <c r="GU26" s="13" t="str">
        <f t="shared" si="131"/>
        <v>C</v>
      </c>
      <c r="GV26" s="18">
        <f t="shared" si="132"/>
        <v>2</v>
      </c>
      <c r="GW26" s="15" t="str">
        <f t="shared" si="133"/>
        <v>2.0</v>
      </c>
      <c r="GX26" s="19">
        <v>2</v>
      </c>
      <c r="GY26" s="68">
        <v>2</v>
      </c>
      <c r="GZ26" s="69">
        <f t="shared" si="134"/>
        <v>18</v>
      </c>
      <c r="HA26" s="22">
        <f t="shared" si="135"/>
        <v>6.6194444444444436</v>
      </c>
      <c r="HB26" s="24" t="str">
        <f t="shared" si="136"/>
        <v>6.62</v>
      </c>
      <c r="HC26" s="22">
        <f t="shared" si="137"/>
        <v>2.4444444444444446</v>
      </c>
      <c r="HD26" s="24" t="str">
        <f t="shared" si="138"/>
        <v>2.44</v>
      </c>
    </row>
    <row r="27" spans="1:212" s="4" customFormat="1" ht="28.5">
      <c r="A27" s="2">
        <v>26</v>
      </c>
      <c r="B27" s="5" t="s">
        <v>575</v>
      </c>
      <c r="C27" s="6" t="s">
        <v>648</v>
      </c>
      <c r="D27" s="7" t="s">
        <v>60</v>
      </c>
      <c r="E27" s="8" t="s">
        <v>76</v>
      </c>
      <c r="F27" s="44"/>
      <c r="G27" s="3" t="s">
        <v>730</v>
      </c>
      <c r="H27" s="36" t="s">
        <v>89</v>
      </c>
      <c r="I27" s="11" t="s">
        <v>199</v>
      </c>
      <c r="J27" s="12"/>
      <c r="K27" s="21" t="str">
        <f t="shared" si="145"/>
        <v>0.0</v>
      </c>
      <c r="L27" s="13" t="str">
        <f t="shared" si="146"/>
        <v>F</v>
      </c>
      <c r="M27" s="14">
        <f t="shared" si="147"/>
        <v>0</v>
      </c>
      <c r="N27" s="15" t="str">
        <f t="shared" si="148"/>
        <v>0.0</v>
      </c>
      <c r="O27" s="19">
        <v>2</v>
      </c>
      <c r="P27" s="12"/>
      <c r="Q27" s="21" t="str">
        <f t="shared" si="149"/>
        <v>0.0</v>
      </c>
      <c r="R27" s="13" t="str">
        <f t="shared" si="150"/>
        <v>F</v>
      </c>
      <c r="S27" s="14">
        <f t="shared" si="151"/>
        <v>0</v>
      </c>
      <c r="T27" s="15" t="str">
        <f t="shared" si="152"/>
        <v>0.0</v>
      </c>
      <c r="U27" s="19">
        <v>3</v>
      </c>
      <c r="V27" s="42"/>
      <c r="W27" s="99"/>
      <c r="X27" s="30"/>
      <c r="Y27" s="30"/>
      <c r="Z27" s="82">
        <f t="shared" si="93"/>
        <v>0</v>
      </c>
      <c r="AA27" s="21">
        <f t="shared" si="153"/>
        <v>0</v>
      </c>
      <c r="AB27" s="21" t="str">
        <f t="shared" si="154"/>
        <v>0.0</v>
      </c>
      <c r="AC27" s="13" t="str">
        <f t="shared" si="155"/>
        <v>F</v>
      </c>
      <c r="AD27" s="18">
        <f t="shared" si="156"/>
        <v>0</v>
      </c>
      <c r="AE27" s="15" t="str">
        <f t="shared" si="157"/>
        <v>0.0</v>
      </c>
      <c r="AF27" s="19">
        <v>4</v>
      </c>
      <c r="AG27" s="68"/>
      <c r="AH27" s="42"/>
      <c r="AI27" s="99"/>
      <c r="AJ27" s="30"/>
      <c r="AK27" s="30"/>
      <c r="AL27" s="82">
        <f t="shared" si="94"/>
        <v>0</v>
      </c>
      <c r="AM27" s="21">
        <f t="shared" si="158"/>
        <v>0</v>
      </c>
      <c r="AN27" s="21" t="str">
        <f t="shared" si="159"/>
        <v>0.0</v>
      </c>
      <c r="AO27" s="13" t="str">
        <f t="shared" si="160"/>
        <v>F</v>
      </c>
      <c r="AP27" s="18">
        <f t="shared" si="161"/>
        <v>0</v>
      </c>
      <c r="AQ27" s="15" t="str">
        <f t="shared" si="162"/>
        <v>0.0</v>
      </c>
      <c r="AR27" s="19">
        <v>2</v>
      </c>
      <c r="AS27" s="68"/>
      <c r="AT27" s="28">
        <v>5</v>
      </c>
      <c r="AU27" s="26">
        <v>4</v>
      </c>
      <c r="AV27" s="27">
        <v>5</v>
      </c>
      <c r="AW27" s="27"/>
      <c r="AX27" s="82">
        <f t="shared" si="95"/>
        <v>5</v>
      </c>
      <c r="AY27" s="21">
        <f t="shared" si="163"/>
        <v>5</v>
      </c>
      <c r="AZ27" s="21" t="str">
        <f t="shared" si="164"/>
        <v>5.0</v>
      </c>
      <c r="BA27" s="13" t="str">
        <f t="shared" si="165"/>
        <v>D+</v>
      </c>
      <c r="BB27" s="18">
        <f t="shared" si="166"/>
        <v>1.5</v>
      </c>
      <c r="BC27" s="15" t="str">
        <f t="shared" si="167"/>
        <v>1.5</v>
      </c>
      <c r="BD27" s="19">
        <v>3</v>
      </c>
      <c r="BE27" s="68">
        <v>3</v>
      </c>
      <c r="BF27" s="28">
        <v>5.8</v>
      </c>
      <c r="BG27" s="26">
        <v>7</v>
      </c>
      <c r="BH27" s="27"/>
      <c r="BI27" s="27"/>
      <c r="BJ27" s="82">
        <f t="shared" si="96"/>
        <v>7</v>
      </c>
      <c r="BK27" s="21">
        <f t="shared" si="168"/>
        <v>6.5</v>
      </c>
      <c r="BL27" s="21" t="str">
        <f t="shared" si="169"/>
        <v>6.5</v>
      </c>
      <c r="BM27" s="13" t="str">
        <f t="shared" si="170"/>
        <v>C+</v>
      </c>
      <c r="BN27" s="18">
        <f t="shared" si="171"/>
        <v>2.5</v>
      </c>
      <c r="BO27" s="15" t="str">
        <f t="shared" si="172"/>
        <v>2.5</v>
      </c>
      <c r="BP27" s="19">
        <v>2</v>
      </c>
      <c r="BQ27" s="68">
        <v>2</v>
      </c>
      <c r="BR27" s="28">
        <v>5.7</v>
      </c>
      <c r="BS27" s="26">
        <v>5</v>
      </c>
      <c r="BT27" s="27"/>
      <c r="BU27" s="82"/>
      <c r="BV27" s="82">
        <f t="shared" si="97"/>
        <v>5</v>
      </c>
      <c r="BW27" s="21">
        <f t="shared" si="173"/>
        <v>5.3</v>
      </c>
      <c r="BX27" s="21" t="str">
        <f t="shared" si="174"/>
        <v>5.3</v>
      </c>
      <c r="BY27" s="13" t="str">
        <f t="shared" si="175"/>
        <v>D+</v>
      </c>
      <c r="BZ27" s="18">
        <f t="shared" si="176"/>
        <v>1.5</v>
      </c>
      <c r="CA27" s="15" t="str">
        <f t="shared" si="177"/>
        <v>1.5</v>
      </c>
      <c r="CB27" s="19">
        <v>3</v>
      </c>
      <c r="CC27" s="68">
        <v>3</v>
      </c>
      <c r="CD27" s="39">
        <v>6.2</v>
      </c>
      <c r="CE27" s="28">
        <v>6</v>
      </c>
      <c r="CF27" s="28"/>
      <c r="CG27" s="20"/>
      <c r="CH27" s="20">
        <f t="shared" si="98"/>
        <v>6</v>
      </c>
      <c r="CI27" s="21">
        <f t="shared" si="200"/>
        <v>6.1</v>
      </c>
      <c r="CJ27" s="21" t="str">
        <f t="shared" si="201"/>
        <v>6.1</v>
      </c>
      <c r="CK27" s="13" t="str">
        <f t="shared" si="202"/>
        <v>C</v>
      </c>
      <c r="CL27" s="18">
        <f t="shared" si="181"/>
        <v>2</v>
      </c>
      <c r="CM27" s="15" t="str">
        <f t="shared" si="182"/>
        <v>2.0</v>
      </c>
      <c r="CN27" s="19">
        <v>3</v>
      </c>
      <c r="CO27" s="68">
        <v>3</v>
      </c>
      <c r="CP27" s="69">
        <f t="shared" si="183"/>
        <v>17</v>
      </c>
      <c r="CQ27" s="22">
        <f t="shared" si="184"/>
        <v>3.6588235294117646</v>
      </c>
      <c r="CR27" s="24" t="str">
        <f t="shared" si="185"/>
        <v>3.66</v>
      </c>
      <c r="CS27" s="22">
        <f t="shared" si="186"/>
        <v>1.1764705882352942</v>
      </c>
      <c r="CT27" s="24" t="str">
        <f t="shared" si="187"/>
        <v>1.18</v>
      </c>
      <c r="CU27" s="77" t="str">
        <f t="shared" si="188"/>
        <v>Cảnh báo KQHT</v>
      </c>
      <c r="CV27" s="77">
        <f t="shared" si="189"/>
        <v>11</v>
      </c>
      <c r="CW27" s="22">
        <f t="shared" si="190"/>
        <v>5.6545454545454543</v>
      </c>
      <c r="CX27" s="77" t="str">
        <f t="shared" si="191"/>
        <v>5.65</v>
      </c>
      <c r="CY27" s="22">
        <f t="shared" si="192"/>
        <v>1.8181818181818181</v>
      </c>
      <c r="CZ27" s="77" t="str">
        <f t="shared" si="193"/>
        <v>1.82</v>
      </c>
      <c r="DA27" s="42">
        <v>0</v>
      </c>
      <c r="DB27" s="99"/>
      <c r="DC27" s="30"/>
      <c r="DD27" s="30"/>
      <c r="DE27" s="30">
        <f t="shared" si="101"/>
        <v>0</v>
      </c>
      <c r="DF27" s="21">
        <f t="shared" si="47"/>
        <v>0</v>
      </c>
      <c r="DG27" s="21" t="str">
        <f t="shared" si="48"/>
        <v>0.0</v>
      </c>
      <c r="DH27" s="13" t="str">
        <f t="shared" si="49"/>
        <v>F</v>
      </c>
      <c r="DI27" s="18">
        <f t="shared" si="50"/>
        <v>0</v>
      </c>
      <c r="DJ27" s="15" t="str">
        <f t="shared" si="51"/>
        <v>0.0</v>
      </c>
      <c r="DK27" s="19">
        <v>1.5</v>
      </c>
      <c r="DL27" s="68">
        <v>1.5</v>
      </c>
      <c r="DM27" s="42"/>
      <c r="DN27" s="99"/>
      <c r="DO27" s="30"/>
      <c r="DP27" s="30"/>
      <c r="DQ27" s="30">
        <f t="shared" si="102"/>
        <v>0</v>
      </c>
      <c r="DR27" s="21">
        <f t="shared" si="52"/>
        <v>0</v>
      </c>
      <c r="DS27" s="21" t="str">
        <f t="shared" si="53"/>
        <v>0.0</v>
      </c>
      <c r="DT27" s="13" t="str">
        <f t="shared" si="54"/>
        <v>F</v>
      </c>
      <c r="DU27" s="18">
        <f t="shared" si="55"/>
        <v>0</v>
      </c>
      <c r="DV27" s="15" t="str">
        <f t="shared" si="56"/>
        <v>0.0</v>
      </c>
      <c r="DW27" s="19">
        <v>1.5</v>
      </c>
      <c r="DX27" s="68">
        <v>1.5</v>
      </c>
      <c r="DY27" s="21">
        <f t="shared" si="103"/>
        <v>0</v>
      </c>
      <c r="DZ27" s="21" t="str">
        <f t="shared" si="57"/>
        <v>0.0</v>
      </c>
      <c r="EA27" s="13" t="str">
        <f t="shared" si="58"/>
        <v>F</v>
      </c>
      <c r="EB27" s="18">
        <f t="shared" si="59"/>
        <v>0</v>
      </c>
      <c r="EC27" s="18" t="str">
        <f t="shared" si="60"/>
        <v>0.0</v>
      </c>
      <c r="ED27" s="19">
        <v>3</v>
      </c>
      <c r="EE27" s="152">
        <v>3</v>
      </c>
      <c r="EF27" s="28">
        <v>5</v>
      </c>
      <c r="EG27" s="28"/>
      <c r="EH27" s="28">
        <v>5</v>
      </c>
      <c r="EI27" s="27"/>
      <c r="EJ27" s="20">
        <f t="shared" si="104"/>
        <v>5</v>
      </c>
      <c r="EK27" s="21">
        <f t="shared" si="61"/>
        <v>5</v>
      </c>
      <c r="EL27" s="21" t="str">
        <f t="shared" si="62"/>
        <v>5.0</v>
      </c>
      <c r="EM27" s="13" t="str">
        <f t="shared" si="63"/>
        <v>D+</v>
      </c>
      <c r="EN27" s="18">
        <f t="shared" si="64"/>
        <v>1.5</v>
      </c>
      <c r="EO27" s="15" t="str">
        <f t="shared" si="65"/>
        <v>1.5</v>
      </c>
      <c r="EP27" s="19">
        <v>3</v>
      </c>
      <c r="EQ27" s="68">
        <v>3</v>
      </c>
      <c r="ER27" s="42">
        <v>2</v>
      </c>
      <c r="ES27" s="99"/>
      <c r="ET27" s="30"/>
      <c r="EU27" s="30"/>
      <c r="EV27" s="30">
        <f t="shared" si="105"/>
        <v>0</v>
      </c>
      <c r="EW27" s="21">
        <f t="shared" si="106"/>
        <v>0.8</v>
      </c>
      <c r="EX27" s="21" t="str">
        <f t="shared" si="107"/>
        <v>0.8</v>
      </c>
      <c r="EY27" s="13" t="str">
        <f t="shared" si="108"/>
        <v>F</v>
      </c>
      <c r="EZ27" s="18">
        <f t="shared" si="109"/>
        <v>0</v>
      </c>
      <c r="FA27" s="15" t="str">
        <f t="shared" si="110"/>
        <v>0.0</v>
      </c>
      <c r="FB27" s="19">
        <v>3</v>
      </c>
      <c r="FC27" s="68">
        <v>3</v>
      </c>
      <c r="FD27" s="42">
        <v>0</v>
      </c>
      <c r="FE27" s="99"/>
      <c r="FF27" s="30"/>
      <c r="FG27" s="30"/>
      <c r="FH27" s="30">
        <f t="shared" si="111"/>
        <v>0</v>
      </c>
      <c r="FI27" s="21">
        <f t="shared" si="112"/>
        <v>0</v>
      </c>
      <c r="FJ27" s="21" t="str">
        <f t="shared" si="113"/>
        <v>0.0</v>
      </c>
      <c r="FK27" s="13" t="str">
        <f t="shared" si="114"/>
        <v>F</v>
      </c>
      <c r="FL27" s="18">
        <f t="shared" si="115"/>
        <v>0</v>
      </c>
      <c r="FM27" s="15" t="str">
        <f t="shared" si="116"/>
        <v>0.0</v>
      </c>
      <c r="FN27" s="19">
        <v>2</v>
      </c>
      <c r="FO27" s="68">
        <v>2</v>
      </c>
      <c r="FP27" s="42">
        <v>0</v>
      </c>
      <c r="FQ27" s="99"/>
      <c r="FR27" s="30"/>
      <c r="FS27" s="30"/>
      <c r="FT27" s="30">
        <f t="shared" si="117"/>
        <v>0</v>
      </c>
      <c r="FU27" s="21">
        <f t="shared" si="118"/>
        <v>0</v>
      </c>
      <c r="FV27" s="21" t="str">
        <f t="shared" si="119"/>
        <v>0.0</v>
      </c>
      <c r="FW27" s="13" t="str">
        <f t="shared" si="120"/>
        <v>F</v>
      </c>
      <c r="FX27" s="18">
        <f t="shared" si="121"/>
        <v>0</v>
      </c>
      <c r="FY27" s="15" t="str">
        <f t="shared" si="122"/>
        <v>0.0</v>
      </c>
      <c r="FZ27" s="19">
        <v>3</v>
      </c>
      <c r="GA27" s="68">
        <v>3</v>
      </c>
      <c r="GB27" s="42">
        <v>0.8</v>
      </c>
      <c r="GC27" s="99"/>
      <c r="GD27" s="30"/>
      <c r="GE27" s="30"/>
      <c r="GF27" s="30">
        <f t="shared" si="123"/>
        <v>0</v>
      </c>
      <c r="GG27" s="21">
        <f t="shared" si="124"/>
        <v>0.3</v>
      </c>
      <c r="GH27" s="21" t="str">
        <f t="shared" si="144"/>
        <v>0.3</v>
      </c>
      <c r="GI27" s="13" t="str">
        <f t="shared" si="125"/>
        <v>F</v>
      </c>
      <c r="GJ27" s="18">
        <f t="shared" si="126"/>
        <v>0</v>
      </c>
      <c r="GK27" s="15" t="str">
        <f t="shared" si="127"/>
        <v>0.0</v>
      </c>
      <c r="GL27" s="19">
        <v>2</v>
      </c>
      <c r="GM27" s="68">
        <v>2</v>
      </c>
      <c r="GN27" s="42"/>
      <c r="GO27" s="99"/>
      <c r="GP27" s="30"/>
      <c r="GQ27" s="30"/>
      <c r="GR27" s="30">
        <f t="shared" si="128"/>
        <v>0</v>
      </c>
      <c r="GS27" s="21">
        <f t="shared" si="129"/>
        <v>0</v>
      </c>
      <c r="GT27" s="21" t="str">
        <f t="shared" si="130"/>
        <v>0.0</v>
      </c>
      <c r="GU27" s="13" t="str">
        <f t="shared" si="131"/>
        <v>F</v>
      </c>
      <c r="GV27" s="18">
        <f t="shared" si="132"/>
        <v>0</v>
      </c>
      <c r="GW27" s="15" t="str">
        <f t="shared" si="133"/>
        <v>0.0</v>
      </c>
      <c r="GX27" s="19">
        <v>2</v>
      </c>
      <c r="GY27" s="68">
        <v>2</v>
      </c>
      <c r="GZ27" s="69">
        <f t="shared" si="134"/>
        <v>18</v>
      </c>
      <c r="HA27" s="22">
        <f t="shared" si="135"/>
        <v>1</v>
      </c>
      <c r="HB27" s="24" t="str">
        <f t="shared" si="136"/>
        <v>1.00</v>
      </c>
      <c r="HC27" s="22">
        <f t="shared" si="137"/>
        <v>0.25</v>
      </c>
      <c r="HD27" s="24" t="str">
        <f t="shared" si="138"/>
        <v>0.25</v>
      </c>
    </row>
    <row r="28" spans="1:212" s="4" customFormat="1" ht="28.5">
      <c r="A28" s="2">
        <v>27</v>
      </c>
      <c r="B28" s="5" t="s">
        <v>575</v>
      </c>
      <c r="C28" s="6" t="s">
        <v>649</v>
      </c>
      <c r="D28" s="7" t="s">
        <v>650</v>
      </c>
      <c r="E28" s="8" t="s">
        <v>86</v>
      </c>
      <c r="F28" s="44"/>
      <c r="G28" s="3" t="s">
        <v>731</v>
      </c>
      <c r="H28" s="36" t="s">
        <v>89</v>
      </c>
      <c r="I28" s="11" t="s">
        <v>315</v>
      </c>
      <c r="J28" s="12"/>
      <c r="K28" s="21" t="str">
        <f t="shared" ref="K28:K33" si="203">TEXT(J28,"0.0")</f>
        <v>0.0</v>
      </c>
      <c r="L28" s="13" t="str">
        <f t="shared" ref="L28:L33" si="204">IF(J28&gt;=8.5,"A",IF(J28&gt;=8,"B+",IF(J28&gt;=7,"B",IF(J28&gt;=6.5,"C+",IF(J28&gt;=5.5,"C",IF(J28&gt;=5,"D+",IF(J28&gt;=4,"D","F")))))))</f>
        <v>F</v>
      </c>
      <c r="M28" s="14">
        <f t="shared" ref="M28:M33" si="205">IF(L28="A",4,IF(L28="B+",3.5,IF(L28="B",3,IF(L28="C+",2.5,IF(L28="C",2,IF(L28="D+",1.5,IF(L28="D",1,0)))))))</f>
        <v>0</v>
      </c>
      <c r="N28" s="15" t="str">
        <f t="shared" ref="N28:N33" si="206">TEXT(M28,"0.0")</f>
        <v>0.0</v>
      </c>
      <c r="O28" s="19">
        <v>2</v>
      </c>
      <c r="P28" s="12"/>
      <c r="Q28" s="21" t="str">
        <f t="shared" ref="Q28:Q33" si="207">TEXT(P28,"0.0")</f>
        <v>0.0</v>
      </c>
      <c r="R28" s="13" t="str">
        <f t="shared" ref="R28:R33" si="208">IF(P28&gt;=8.5,"A",IF(P28&gt;=8,"B+",IF(P28&gt;=7,"B",IF(P28&gt;=6.5,"C+",IF(P28&gt;=5.5,"C",IF(P28&gt;=5,"D+",IF(P28&gt;=4,"D","F")))))))</f>
        <v>F</v>
      </c>
      <c r="S28" s="14">
        <f t="shared" ref="S28:S33" si="209">IF(R28="A",4,IF(R28="B+",3.5,IF(R28="B",3,IF(R28="C+",2.5,IF(R28="C",2,IF(R28="D+",1.5,IF(R28="D",1,0)))))))</f>
        <v>0</v>
      </c>
      <c r="T28" s="15" t="str">
        <f t="shared" ref="T28:T33" si="210">TEXT(S28,"0.0")</f>
        <v>0.0</v>
      </c>
      <c r="U28" s="19">
        <v>3</v>
      </c>
      <c r="V28" s="28">
        <v>5.8</v>
      </c>
      <c r="W28" s="26">
        <v>5</v>
      </c>
      <c r="X28" s="27"/>
      <c r="Y28" s="82"/>
      <c r="Z28" s="82">
        <f t="shared" si="93"/>
        <v>5</v>
      </c>
      <c r="AA28" s="21">
        <f t="shared" si="153"/>
        <v>5.3</v>
      </c>
      <c r="AB28" s="21" t="str">
        <f t="shared" ref="AB28:AB33" si="211">TEXT(AA28,"0.0")</f>
        <v>5.3</v>
      </c>
      <c r="AC28" s="13" t="str">
        <f t="shared" ref="AC28:AC33" si="212">IF(AA28&gt;=8.5,"A",IF(AA28&gt;=8,"B+",IF(AA28&gt;=7,"B",IF(AA28&gt;=6.5,"C+",IF(AA28&gt;=5.5,"C",IF(AA28&gt;=5,"D+",IF(AA28&gt;=4,"D","F")))))))</f>
        <v>D+</v>
      </c>
      <c r="AD28" s="18">
        <f t="shared" ref="AD28:AD33" si="213">IF(AC28="A",4,IF(AC28="B+",3.5,IF(AC28="B",3,IF(AC28="C+",2.5,IF(AC28="C",2,IF(AC28="D+",1.5,IF(AC28="D",1,0)))))))</f>
        <v>1.5</v>
      </c>
      <c r="AE28" s="15" t="str">
        <f t="shared" ref="AE28:AE33" si="214">TEXT(AD28,"0.0")</f>
        <v>1.5</v>
      </c>
      <c r="AF28" s="19">
        <v>4</v>
      </c>
      <c r="AG28" s="68">
        <v>4</v>
      </c>
      <c r="AH28" s="28">
        <v>7</v>
      </c>
      <c r="AI28" s="26">
        <v>7</v>
      </c>
      <c r="AJ28" s="27"/>
      <c r="AK28" s="82"/>
      <c r="AL28" s="82">
        <f t="shared" si="94"/>
        <v>7</v>
      </c>
      <c r="AM28" s="21">
        <f t="shared" si="158"/>
        <v>7</v>
      </c>
      <c r="AN28" s="21" t="str">
        <f t="shared" si="159"/>
        <v>7.0</v>
      </c>
      <c r="AO28" s="13" t="str">
        <f t="shared" si="160"/>
        <v>B</v>
      </c>
      <c r="AP28" s="18">
        <f t="shared" si="161"/>
        <v>3</v>
      </c>
      <c r="AQ28" s="15" t="str">
        <f t="shared" si="162"/>
        <v>3.0</v>
      </c>
      <c r="AR28" s="19">
        <v>2</v>
      </c>
      <c r="AS28" s="68">
        <v>2</v>
      </c>
      <c r="AT28" s="95">
        <v>5.8</v>
      </c>
      <c r="AU28" s="96">
        <v>2</v>
      </c>
      <c r="AV28" s="97">
        <v>3</v>
      </c>
      <c r="AW28" s="97"/>
      <c r="AX28" s="82">
        <f t="shared" si="95"/>
        <v>3</v>
      </c>
      <c r="AY28" s="21">
        <f t="shared" si="163"/>
        <v>4.0999999999999996</v>
      </c>
      <c r="AZ28" s="21" t="str">
        <f t="shared" si="164"/>
        <v>4.1</v>
      </c>
      <c r="BA28" s="13" t="str">
        <f t="shared" si="165"/>
        <v>D</v>
      </c>
      <c r="BB28" s="18">
        <f t="shared" si="166"/>
        <v>1</v>
      </c>
      <c r="BC28" s="15" t="str">
        <f t="shared" si="167"/>
        <v>1.0</v>
      </c>
      <c r="BD28" s="19">
        <v>3</v>
      </c>
      <c r="BE28" s="68"/>
      <c r="BF28" s="28">
        <v>5.5</v>
      </c>
      <c r="BG28" s="26">
        <v>5</v>
      </c>
      <c r="BH28" s="27"/>
      <c r="BI28" s="82"/>
      <c r="BJ28" s="82">
        <f t="shared" si="96"/>
        <v>5</v>
      </c>
      <c r="BK28" s="21">
        <f t="shared" si="168"/>
        <v>5.2</v>
      </c>
      <c r="BL28" s="21" t="str">
        <f t="shared" si="169"/>
        <v>5.2</v>
      </c>
      <c r="BM28" s="13" t="str">
        <f t="shared" si="170"/>
        <v>D+</v>
      </c>
      <c r="BN28" s="18">
        <f t="shared" si="171"/>
        <v>1.5</v>
      </c>
      <c r="BO28" s="15" t="str">
        <f t="shared" si="172"/>
        <v>1.5</v>
      </c>
      <c r="BP28" s="19">
        <v>2</v>
      </c>
      <c r="BQ28" s="68">
        <v>2</v>
      </c>
      <c r="BR28" s="28">
        <v>5.6</v>
      </c>
      <c r="BS28" s="26">
        <v>1</v>
      </c>
      <c r="BT28" s="27">
        <v>5</v>
      </c>
      <c r="BU28" s="27"/>
      <c r="BV28" s="82">
        <f t="shared" si="97"/>
        <v>5</v>
      </c>
      <c r="BW28" s="21">
        <f t="shared" si="173"/>
        <v>5.2</v>
      </c>
      <c r="BX28" s="21" t="str">
        <f t="shared" si="174"/>
        <v>5.2</v>
      </c>
      <c r="BY28" s="13" t="str">
        <f t="shared" si="175"/>
        <v>D+</v>
      </c>
      <c r="BZ28" s="18">
        <f t="shared" si="176"/>
        <v>1.5</v>
      </c>
      <c r="CA28" s="15" t="str">
        <f t="shared" si="177"/>
        <v>1.5</v>
      </c>
      <c r="CB28" s="19">
        <v>3</v>
      </c>
      <c r="CC28" s="68">
        <v>3</v>
      </c>
      <c r="CD28" s="39">
        <v>6.8</v>
      </c>
      <c r="CE28" s="28">
        <v>6</v>
      </c>
      <c r="CF28" s="28"/>
      <c r="CG28" s="20"/>
      <c r="CH28" s="20">
        <f t="shared" si="98"/>
        <v>6</v>
      </c>
      <c r="CI28" s="21">
        <f t="shared" si="200"/>
        <v>6.3</v>
      </c>
      <c r="CJ28" s="21" t="str">
        <f t="shared" si="201"/>
        <v>6.3</v>
      </c>
      <c r="CK28" s="13" t="str">
        <f t="shared" si="202"/>
        <v>C</v>
      </c>
      <c r="CL28" s="18">
        <f t="shared" si="181"/>
        <v>2</v>
      </c>
      <c r="CM28" s="15" t="str">
        <f t="shared" si="182"/>
        <v>2.0</v>
      </c>
      <c r="CN28" s="19">
        <v>3</v>
      </c>
      <c r="CO28" s="68">
        <v>3</v>
      </c>
      <c r="CP28" s="69">
        <f t="shared" si="183"/>
        <v>17</v>
      </c>
      <c r="CQ28" s="22">
        <f t="shared" si="184"/>
        <v>5.4352941176470591</v>
      </c>
      <c r="CR28" s="24" t="str">
        <f t="shared" si="185"/>
        <v>5.44</v>
      </c>
      <c r="CS28" s="22">
        <f t="shared" si="186"/>
        <v>1.6764705882352942</v>
      </c>
      <c r="CT28" s="24" t="str">
        <f t="shared" si="187"/>
        <v>1.68</v>
      </c>
      <c r="CU28" s="77" t="str">
        <f t="shared" si="188"/>
        <v>Lên lớp</v>
      </c>
      <c r="CV28" s="77">
        <f t="shared" si="189"/>
        <v>14</v>
      </c>
      <c r="CW28" s="22">
        <f t="shared" si="190"/>
        <v>5.7214285714285706</v>
      </c>
      <c r="CX28" s="77" t="str">
        <f t="shared" si="191"/>
        <v>5.72</v>
      </c>
      <c r="CY28" s="22">
        <f t="shared" si="192"/>
        <v>1.8214285714285714</v>
      </c>
      <c r="CZ28" s="77" t="str">
        <f t="shared" si="193"/>
        <v>1.82</v>
      </c>
      <c r="DA28" s="28">
        <v>6.2</v>
      </c>
      <c r="DB28" s="26">
        <v>3</v>
      </c>
      <c r="DC28" s="27">
        <v>5</v>
      </c>
      <c r="DD28" s="27"/>
      <c r="DE28" s="27">
        <f t="shared" si="101"/>
        <v>5</v>
      </c>
      <c r="DF28" s="21">
        <f t="shared" si="47"/>
        <v>5.5</v>
      </c>
      <c r="DG28" s="21" t="str">
        <f t="shared" si="48"/>
        <v>5.5</v>
      </c>
      <c r="DH28" s="13" t="str">
        <f t="shared" si="49"/>
        <v>C</v>
      </c>
      <c r="DI28" s="18">
        <f t="shared" si="50"/>
        <v>2</v>
      </c>
      <c r="DJ28" s="15" t="str">
        <f t="shared" si="51"/>
        <v>2.0</v>
      </c>
      <c r="DK28" s="19">
        <v>1.5</v>
      </c>
      <c r="DL28" s="68">
        <v>1.5</v>
      </c>
      <c r="DM28" s="42">
        <v>2</v>
      </c>
      <c r="DN28" s="99"/>
      <c r="DO28" s="30"/>
      <c r="DP28" s="30"/>
      <c r="DQ28" s="30">
        <f t="shared" si="102"/>
        <v>0</v>
      </c>
      <c r="DR28" s="21">
        <f t="shared" si="52"/>
        <v>0.8</v>
      </c>
      <c r="DS28" s="21" t="str">
        <f t="shared" si="53"/>
        <v>0.8</v>
      </c>
      <c r="DT28" s="13" t="str">
        <f t="shared" si="54"/>
        <v>F</v>
      </c>
      <c r="DU28" s="18">
        <f t="shared" si="55"/>
        <v>0</v>
      </c>
      <c r="DV28" s="15" t="str">
        <f t="shared" si="56"/>
        <v>0.0</v>
      </c>
      <c r="DW28" s="19">
        <v>1.5</v>
      </c>
      <c r="DX28" s="68">
        <v>1.5</v>
      </c>
      <c r="DY28" s="21">
        <f t="shared" si="103"/>
        <v>3.15</v>
      </c>
      <c r="DZ28" s="21" t="str">
        <f t="shared" si="57"/>
        <v>3.2</v>
      </c>
      <c r="EA28" s="13" t="str">
        <f t="shared" si="58"/>
        <v>F</v>
      </c>
      <c r="EB28" s="18">
        <f t="shared" si="59"/>
        <v>0</v>
      </c>
      <c r="EC28" s="18" t="str">
        <f t="shared" si="60"/>
        <v>0.0</v>
      </c>
      <c r="ED28" s="19">
        <v>3</v>
      </c>
      <c r="EE28" s="152">
        <v>3</v>
      </c>
      <c r="EF28" s="20">
        <v>5</v>
      </c>
      <c r="EG28" s="20">
        <v>5</v>
      </c>
      <c r="EH28" s="27"/>
      <c r="EI28" s="82"/>
      <c r="EJ28" s="82">
        <f t="shared" si="104"/>
        <v>5</v>
      </c>
      <c r="EK28" s="21">
        <f t="shared" si="61"/>
        <v>5</v>
      </c>
      <c r="EL28" s="21" t="str">
        <f t="shared" si="62"/>
        <v>5.0</v>
      </c>
      <c r="EM28" s="13" t="str">
        <f t="shared" si="63"/>
        <v>D+</v>
      </c>
      <c r="EN28" s="18">
        <f t="shared" si="64"/>
        <v>1.5</v>
      </c>
      <c r="EO28" s="15" t="str">
        <f t="shared" si="65"/>
        <v>1.5</v>
      </c>
      <c r="EP28" s="19">
        <v>3</v>
      </c>
      <c r="EQ28" s="68">
        <v>3</v>
      </c>
      <c r="ER28" s="42">
        <v>3</v>
      </c>
      <c r="ES28" s="99"/>
      <c r="ET28" s="30"/>
      <c r="EU28" s="30"/>
      <c r="EV28" s="30">
        <f t="shared" si="105"/>
        <v>0</v>
      </c>
      <c r="EW28" s="21">
        <f t="shared" si="106"/>
        <v>1.2</v>
      </c>
      <c r="EX28" s="21" t="str">
        <f t="shared" si="107"/>
        <v>1.2</v>
      </c>
      <c r="EY28" s="13" t="str">
        <f t="shared" si="108"/>
        <v>F</v>
      </c>
      <c r="EZ28" s="18">
        <f t="shared" si="109"/>
        <v>0</v>
      </c>
      <c r="FA28" s="15" t="str">
        <f t="shared" si="110"/>
        <v>0.0</v>
      </c>
      <c r="FB28" s="19">
        <v>3</v>
      </c>
      <c r="FC28" s="68">
        <v>3</v>
      </c>
      <c r="FD28" s="28">
        <v>5.2</v>
      </c>
      <c r="FE28" s="26">
        <v>3</v>
      </c>
      <c r="FF28" s="27">
        <v>5</v>
      </c>
      <c r="FG28" s="27"/>
      <c r="FH28" s="27">
        <f t="shared" si="111"/>
        <v>5</v>
      </c>
      <c r="FI28" s="21">
        <f t="shared" si="112"/>
        <v>5.0999999999999996</v>
      </c>
      <c r="FJ28" s="21" t="str">
        <f t="shared" si="113"/>
        <v>5.1</v>
      </c>
      <c r="FK28" s="13" t="str">
        <f t="shared" si="114"/>
        <v>D+</v>
      </c>
      <c r="FL28" s="18">
        <f t="shared" si="115"/>
        <v>1.5</v>
      </c>
      <c r="FM28" s="15" t="str">
        <f t="shared" si="116"/>
        <v>1.5</v>
      </c>
      <c r="FN28" s="19">
        <v>2</v>
      </c>
      <c r="FO28" s="68">
        <v>2</v>
      </c>
      <c r="FP28" s="100">
        <v>5</v>
      </c>
      <c r="FQ28" s="101">
        <v>0</v>
      </c>
      <c r="FR28" s="102"/>
      <c r="FS28" s="102"/>
      <c r="FT28" s="102">
        <f t="shared" si="117"/>
        <v>0</v>
      </c>
      <c r="FU28" s="21">
        <f t="shared" si="118"/>
        <v>2</v>
      </c>
      <c r="FV28" s="21" t="str">
        <f t="shared" si="119"/>
        <v>2.0</v>
      </c>
      <c r="FW28" s="13" t="str">
        <f t="shared" si="120"/>
        <v>F</v>
      </c>
      <c r="FX28" s="18">
        <f t="shared" si="121"/>
        <v>0</v>
      </c>
      <c r="FY28" s="15" t="str">
        <f t="shared" si="122"/>
        <v>0.0</v>
      </c>
      <c r="FZ28" s="19">
        <v>3</v>
      </c>
      <c r="GA28" s="68">
        <v>3</v>
      </c>
      <c r="GB28" s="28">
        <v>5</v>
      </c>
      <c r="GC28" s="26">
        <v>7</v>
      </c>
      <c r="GD28" s="27"/>
      <c r="GE28" s="82"/>
      <c r="GF28" s="82">
        <f t="shared" si="123"/>
        <v>7</v>
      </c>
      <c r="GG28" s="21">
        <f t="shared" si="124"/>
        <v>6.2</v>
      </c>
      <c r="GH28" s="21" t="str">
        <f t="shared" si="144"/>
        <v>6.2</v>
      </c>
      <c r="GI28" s="13" t="str">
        <f t="shared" si="125"/>
        <v>C</v>
      </c>
      <c r="GJ28" s="18">
        <f t="shared" si="126"/>
        <v>2</v>
      </c>
      <c r="GK28" s="15" t="str">
        <f t="shared" si="127"/>
        <v>2.0</v>
      </c>
      <c r="GL28" s="19">
        <v>2</v>
      </c>
      <c r="GM28" s="68">
        <v>2</v>
      </c>
      <c r="GN28" s="28">
        <v>7.7</v>
      </c>
      <c r="GO28" s="26">
        <v>8</v>
      </c>
      <c r="GP28" s="27"/>
      <c r="GQ28" s="27"/>
      <c r="GR28" s="27">
        <f t="shared" si="128"/>
        <v>8</v>
      </c>
      <c r="GS28" s="21">
        <f t="shared" si="129"/>
        <v>7.9</v>
      </c>
      <c r="GT28" s="21" t="str">
        <f t="shared" si="130"/>
        <v>7.9</v>
      </c>
      <c r="GU28" s="13" t="str">
        <f t="shared" si="131"/>
        <v>B</v>
      </c>
      <c r="GV28" s="18">
        <f t="shared" si="132"/>
        <v>3</v>
      </c>
      <c r="GW28" s="15" t="str">
        <f t="shared" si="133"/>
        <v>3.0</v>
      </c>
      <c r="GX28" s="19">
        <v>2</v>
      </c>
      <c r="GY28" s="68">
        <v>2</v>
      </c>
      <c r="GZ28" s="69">
        <f t="shared" si="134"/>
        <v>18</v>
      </c>
      <c r="HA28" s="22">
        <f t="shared" si="135"/>
        <v>4.0250000000000004</v>
      </c>
      <c r="HB28" s="24" t="str">
        <f t="shared" si="136"/>
        <v>4.03</v>
      </c>
      <c r="HC28" s="22">
        <f t="shared" si="137"/>
        <v>1.1388888888888888</v>
      </c>
      <c r="HD28" s="24" t="str">
        <f t="shared" si="138"/>
        <v>1.14</v>
      </c>
    </row>
    <row r="29" spans="1:212" s="4" customFormat="1" ht="28.5">
      <c r="A29" s="2">
        <v>28</v>
      </c>
      <c r="B29" s="5" t="s">
        <v>575</v>
      </c>
      <c r="C29" s="6" t="s">
        <v>653</v>
      </c>
      <c r="D29" s="7" t="s">
        <v>654</v>
      </c>
      <c r="E29" s="8" t="s">
        <v>65</v>
      </c>
      <c r="F29" s="44"/>
      <c r="G29" s="3" t="s">
        <v>733</v>
      </c>
      <c r="H29" s="36" t="s">
        <v>89</v>
      </c>
      <c r="I29" s="11" t="s">
        <v>571</v>
      </c>
      <c r="J29" s="12">
        <v>7.5</v>
      </c>
      <c r="K29" s="21" t="str">
        <f t="shared" si="203"/>
        <v>7.5</v>
      </c>
      <c r="L29" s="13" t="str">
        <f t="shared" si="204"/>
        <v>B</v>
      </c>
      <c r="M29" s="14">
        <f t="shared" si="205"/>
        <v>3</v>
      </c>
      <c r="N29" s="15" t="str">
        <f t="shared" si="206"/>
        <v>3.0</v>
      </c>
      <c r="O29" s="19">
        <v>2</v>
      </c>
      <c r="P29" s="181" t="s">
        <v>1303</v>
      </c>
      <c r="Q29" s="185" t="str">
        <f t="shared" si="207"/>
        <v>R</v>
      </c>
      <c r="R29" s="186" t="s">
        <v>1303</v>
      </c>
      <c r="S29" s="188">
        <f t="shared" si="209"/>
        <v>0</v>
      </c>
      <c r="T29" s="187" t="str">
        <f t="shared" si="210"/>
        <v>0.0</v>
      </c>
      <c r="U29" s="189">
        <v>3</v>
      </c>
      <c r="V29" s="28">
        <v>7.8</v>
      </c>
      <c r="W29" s="26">
        <v>9</v>
      </c>
      <c r="X29" s="27"/>
      <c r="Y29" s="82"/>
      <c r="Z29" s="82">
        <f t="shared" si="93"/>
        <v>9</v>
      </c>
      <c r="AA29" s="21">
        <f t="shared" si="153"/>
        <v>8.5</v>
      </c>
      <c r="AB29" s="21" t="str">
        <f t="shared" si="211"/>
        <v>8.5</v>
      </c>
      <c r="AC29" s="13" t="str">
        <f t="shared" si="212"/>
        <v>A</v>
      </c>
      <c r="AD29" s="18">
        <f t="shared" si="213"/>
        <v>4</v>
      </c>
      <c r="AE29" s="15" t="str">
        <f t="shared" si="214"/>
        <v>4.0</v>
      </c>
      <c r="AF29" s="19">
        <v>4</v>
      </c>
      <c r="AG29" s="68">
        <v>4</v>
      </c>
      <c r="AH29" s="28">
        <v>7</v>
      </c>
      <c r="AI29" s="26">
        <v>9</v>
      </c>
      <c r="AJ29" s="27"/>
      <c r="AK29" s="82"/>
      <c r="AL29" s="82">
        <f t="shared" si="94"/>
        <v>9</v>
      </c>
      <c r="AM29" s="21">
        <f t="shared" si="158"/>
        <v>8.1999999999999993</v>
      </c>
      <c r="AN29" s="21" t="str">
        <f t="shared" si="159"/>
        <v>8.2</v>
      </c>
      <c r="AO29" s="13" t="str">
        <f t="shared" si="160"/>
        <v>B+</v>
      </c>
      <c r="AP29" s="18">
        <f t="shared" si="161"/>
        <v>3.5</v>
      </c>
      <c r="AQ29" s="15" t="str">
        <f t="shared" si="162"/>
        <v>3.5</v>
      </c>
      <c r="AR29" s="19">
        <v>2</v>
      </c>
      <c r="AS29" s="68">
        <v>2</v>
      </c>
      <c r="AT29" s="28">
        <v>6.4</v>
      </c>
      <c r="AU29" s="26">
        <v>6</v>
      </c>
      <c r="AV29" s="27"/>
      <c r="AW29" s="27"/>
      <c r="AX29" s="82">
        <f t="shared" si="95"/>
        <v>6</v>
      </c>
      <c r="AY29" s="21">
        <f t="shared" si="163"/>
        <v>6.2</v>
      </c>
      <c r="AZ29" s="21" t="str">
        <f t="shared" si="164"/>
        <v>6.2</v>
      </c>
      <c r="BA29" s="13" t="str">
        <f t="shared" si="165"/>
        <v>C</v>
      </c>
      <c r="BB29" s="18">
        <f t="shared" si="166"/>
        <v>2</v>
      </c>
      <c r="BC29" s="15" t="str">
        <f t="shared" si="167"/>
        <v>2.0</v>
      </c>
      <c r="BD29" s="19">
        <v>3</v>
      </c>
      <c r="BE29" s="68">
        <v>3</v>
      </c>
      <c r="BF29" s="28">
        <v>6.7</v>
      </c>
      <c r="BG29" s="26">
        <v>7</v>
      </c>
      <c r="BH29" s="27"/>
      <c r="BI29" s="27"/>
      <c r="BJ29" s="82">
        <f t="shared" si="96"/>
        <v>7</v>
      </c>
      <c r="BK29" s="21">
        <f t="shared" si="168"/>
        <v>6.9</v>
      </c>
      <c r="BL29" s="21" t="str">
        <f t="shared" si="169"/>
        <v>6.9</v>
      </c>
      <c r="BM29" s="13" t="str">
        <f t="shared" si="170"/>
        <v>C+</v>
      </c>
      <c r="BN29" s="18">
        <f t="shared" si="171"/>
        <v>2.5</v>
      </c>
      <c r="BO29" s="15" t="str">
        <f t="shared" si="172"/>
        <v>2.5</v>
      </c>
      <c r="BP29" s="19">
        <v>2</v>
      </c>
      <c r="BQ29" s="68">
        <v>2</v>
      </c>
      <c r="BR29" s="28">
        <v>6</v>
      </c>
      <c r="BS29" s="26">
        <v>6</v>
      </c>
      <c r="BT29" s="27"/>
      <c r="BU29" s="82"/>
      <c r="BV29" s="82">
        <f t="shared" si="97"/>
        <v>6</v>
      </c>
      <c r="BW29" s="21">
        <f t="shared" si="173"/>
        <v>6</v>
      </c>
      <c r="BX29" s="21" t="str">
        <f t="shared" si="174"/>
        <v>6.0</v>
      </c>
      <c r="BY29" s="13" t="str">
        <f t="shared" si="175"/>
        <v>C</v>
      </c>
      <c r="BZ29" s="18">
        <f t="shared" si="176"/>
        <v>2</v>
      </c>
      <c r="CA29" s="15" t="str">
        <f t="shared" si="177"/>
        <v>2.0</v>
      </c>
      <c r="CB29" s="19">
        <v>3</v>
      </c>
      <c r="CC29" s="68">
        <v>3</v>
      </c>
      <c r="CD29" s="39">
        <v>7</v>
      </c>
      <c r="CE29" s="28">
        <v>9</v>
      </c>
      <c r="CF29" s="28"/>
      <c r="CG29" s="20"/>
      <c r="CH29" s="20">
        <f t="shared" si="98"/>
        <v>9</v>
      </c>
      <c r="CI29" s="21">
        <f t="shared" si="200"/>
        <v>8.1999999999999993</v>
      </c>
      <c r="CJ29" s="21" t="str">
        <f t="shared" si="201"/>
        <v>8.2</v>
      </c>
      <c r="CK29" s="13" t="str">
        <f t="shared" si="202"/>
        <v>B+</v>
      </c>
      <c r="CL29" s="18">
        <f t="shared" si="181"/>
        <v>3.5</v>
      </c>
      <c r="CM29" s="15" t="str">
        <f t="shared" si="182"/>
        <v>3.5</v>
      </c>
      <c r="CN29" s="19">
        <v>3</v>
      </c>
      <c r="CO29" s="68">
        <v>3</v>
      </c>
      <c r="CP29" s="69">
        <f t="shared" si="183"/>
        <v>17</v>
      </c>
      <c r="CQ29" s="22">
        <f t="shared" si="184"/>
        <v>7.3764705882352937</v>
      </c>
      <c r="CR29" s="24" t="str">
        <f t="shared" si="185"/>
        <v>7.38</v>
      </c>
      <c r="CS29" s="22">
        <f t="shared" si="186"/>
        <v>2.9705882352941178</v>
      </c>
      <c r="CT29" s="24" t="str">
        <f t="shared" si="187"/>
        <v>2.97</v>
      </c>
      <c r="CU29" s="77" t="str">
        <f t="shared" si="188"/>
        <v>Lên lớp</v>
      </c>
      <c r="CV29" s="77">
        <f t="shared" si="189"/>
        <v>17</v>
      </c>
      <c r="CW29" s="22">
        <f t="shared" si="190"/>
        <v>7.3764705882352937</v>
      </c>
      <c r="CX29" s="77" t="str">
        <f t="shared" si="191"/>
        <v>7.38</v>
      </c>
      <c r="CY29" s="22">
        <f t="shared" si="192"/>
        <v>2.9705882352941178</v>
      </c>
      <c r="CZ29" s="77" t="str">
        <f t="shared" si="193"/>
        <v>2.97</v>
      </c>
      <c r="DA29" s="28">
        <v>6.4</v>
      </c>
      <c r="DB29" s="26">
        <v>5</v>
      </c>
      <c r="DC29" s="27"/>
      <c r="DD29" s="82"/>
      <c r="DE29" s="82">
        <f t="shared" si="101"/>
        <v>5</v>
      </c>
      <c r="DF29" s="21">
        <f t="shared" si="47"/>
        <v>5.6</v>
      </c>
      <c r="DG29" s="21" t="str">
        <f t="shared" si="48"/>
        <v>5.6</v>
      </c>
      <c r="DH29" s="13" t="str">
        <f t="shared" si="49"/>
        <v>C</v>
      </c>
      <c r="DI29" s="18">
        <f t="shared" si="50"/>
        <v>2</v>
      </c>
      <c r="DJ29" s="15" t="str">
        <f t="shared" si="51"/>
        <v>2.0</v>
      </c>
      <c r="DK29" s="19">
        <v>1.5</v>
      </c>
      <c r="DL29" s="68">
        <v>1.5</v>
      </c>
      <c r="DM29" s="28">
        <v>6.2</v>
      </c>
      <c r="DN29" s="26">
        <v>9</v>
      </c>
      <c r="DO29" s="27"/>
      <c r="DP29" s="82"/>
      <c r="DQ29" s="82">
        <f t="shared" si="102"/>
        <v>9</v>
      </c>
      <c r="DR29" s="21">
        <f t="shared" si="52"/>
        <v>7.9</v>
      </c>
      <c r="DS29" s="21" t="str">
        <f t="shared" si="53"/>
        <v>7.9</v>
      </c>
      <c r="DT29" s="13" t="str">
        <f t="shared" si="54"/>
        <v>B</v>
      </c>
      <c r="DU29" s="18">
        <f t="shared" si="55"/>
        <v>3</v>
      </c>
      <c r="DV29" s="15" t="str">
        <f t="shared" si="56"/>
        <v>3.0</v>
      </c>
      <c r="DW29" s="19">
        <v>1.5</v>
      </c>
      <c r="DX29" s="68">
        <v>1.5</v>
      </c>
      <c r="DY29" s="21">
        <f t="shared" si="103"/>
        <v>6.75</v>
      </c>
      <c r="DZ29" s="21" t="str">
        <f t="shared" si="57"/>
        <v>6.8</v>
      </c>
      <c r="EA29" s="13" t="str">
        <f t="shared" si="58"/>
        <v>C+</v>
      </c>
      <c r="EB29" s="18">
        <f t="shared" si="59"/>
        <v>2.5</v>
      </c>
      <c r="EC29" s="18" t="str">
        <f t="shared" si="60"/>
        <v>2.5</v>
      </c>
      <c r="ED29" s="19">
        <v>3</v>
      </c>
      <c r="EE29" s="152">
        <v>3</v>
      </c>
      <c r="EF29" s="20">
        <v>5.5</v>
      </c>
      <c r="EG29" s="20">
        <v>6</v>
      </c>
      <c r="EH29" s="27"/>
      <c r="EI29" s="82"/>
      <c r="EJ29" s="82">
        <f t="shared" si="104"/>
        <v>6</v>
      </c>
      <c r="EK29" s="21">
        <f t="shared" si="61"/>
        <v>5.8</v>
      </c>
      <c r="EL29" s="21" t="str">
        <f t="shared" si="62"/>
        <v>5.8</v>
      </c>
      <c r="EM29" s="13" t="str">
        <f t="shared" si="63"/>
        <v>C</v>
      </c>
      <c r="EN29" s="18">
        <f t="shared" si="64"/>
        <v>2</v>
      </c>
      <c r="EO29" s="15" t="str">
        <f t="shared" si="65"/>
        <v>2.0</v>
      </c>
      <c r="EP29" s="19">
        <v>3</v>
      </c>
      <c r="EQ29" s="68">
        <v>3</v>
      </c>
      <c r="ER29" s="70">
        <v>7.3</v>
      </c>
      <c r="ES29" s="16">
        <v>7</v>
      </c>
      <c r="ET29" s="17"/>
      <c r="EU29" s="82"/>
      <c r="EV29" s="82">
        <f t="shared" si="105"/>
        <v>7</v>
      </c>
      <c r="EW29" s="21">
        <f t="shared" si="106"/>
        <v>7.1</v>
      </c>
      <c r="EX29" s="21" t="str">
        <f t="shared" si="107"/>
        <v>7.1</v>
      </c>
      <c r="EY29" s="13" t="str">
        <f t="shared" si="108"/>
        <v>B</v>
      </c>
      <c r="EZ29" s="18">
        <f t="shared" si="109"/>
        <v>3</v>
      </c>
      <c r="FA29" s="15" t="str">
        <f t="shared" si="110"/>
        <v>3.0</v>
      </c>
      <c r="FB29" s="19">
        <v>3</v>
      </c>
      <c r="FC29" s="68">
        <v>3</v>
      </c>
      <c r="FD29" s="70">
        <v>9.1999999999999993</v>
      </c>
      <c r="FE29" s="16">
        <v>9</v>
      </c>
      <c r="FF29" s="17"/>
      <c r="FG29" s="82"/>
      <c r="FH29" s="82">
        <f t="shared" si="111"/>
        <v>9</v>
      </c>
      <c r="FI29" s="21">
        <f t="shared" si="112"/>
        <v>9.1</v>
      </c>
      <c r="FJ29" s="21" t="str">
        <f t="shared" si="113"/>
        <v>9.1</v>
      </c>
      <c r="FK29" s="13" t="str">
        <f t="shared" si="114"/>
        <v>A</v>
      </c>
      <c r="FL29" s="18">
        <f t="shared" si="115"/>
        <v>4</v>
      </c>
      <c r="FM29" s="15" t="str">
        <f t="shared" si="116"/>
        <v>4.0</v>
      </c>
      <c r="FN29" s="19">
        <v>2</v>
      </c>
      <c r="FO29" s="68">
        <v>2</v>
      </c>
      <c r="FP29" s="70">
        <v>8.4</v>
      </c>
      <c r="FQ29" s="16">
        <v>9</v>
      </c>
      <c r="FR29" s="17"/>
      <c r="FS29" s="82"/>
      <c r="FT29" s="82">
        <f t="shared" si="117"/>
        <v>9</v>
      </c>
      <c r="FU29" s="21">
        <f t="shared" si="118"/>
        <v>8.8000000000000007</v>
      </c>
      <c r="FV29" s="21" t="str">
        <f t="shared" si="119"/>
        <v>8.8</v>
      </c>
      <c r="FW29" s="13" t="str">
        <f t="shared" si="120"/>
        <v>A</v>
      </c>
      <c r="FX29" s="18">
        <f t="shared" si="121"/>
        <v>4</v>
      </c>
      <c r="FY29" s="15" t="str">
        <f t="shared" si="122"/>
        <v>4.0</v>
      </c>
      <c r="FZ29" s="19">
        <v>3</v>
      </c>
      <c r="GA29" s="68">
        <v>3</v>
      </c>
      <c r="GB29" s="28">
        <v>7.8</v>
      </c>
      <c r="GC29" s="26">
        <v>7</v>
      </c>
      <c r="GD29" s="27"/>
      <c r="GE29" s="82"/>
      <c r="GF29" s="82">
        <f t="shared" si="123"/>
        <v>7</v>
      </c>
      <c r="GG29" s="21">
        <f t="shared" si="124"/>
        <v>7.3</v>
      </c>
      <c r="GH29" s="21" t="str">
        <f t="shared" si="144"/>
        <v>7.3</v>
      </c>
      <c r="GI29" s="13" t="str">
        <f t="shared" si="125"/>
        <v>B</v>
      </c>
      <c r="GJ29" s="18">
        <f t="shared" si="126"/>
        <v>3</v>
      </c>
      <c r="GK29" s="15" t="str">
        <f t="shared" si="127"/>
        <v>3.0</v>
      </c>
      <c r="GL29" s="19">
        <v>2</v>
      </c>
      <c r="GM29" s="68">
        <v>2</v>
      </c>
      <c r="GN29" s="28">
        <v>7.3</v>
      </c>
      <c r="GO29" s="26">
        <v>8</v>
      </c>
      <c r="GP29" s="27"/>
      <c r="GQ29" s="27"/>
      <c r="GR29" s="27">
        <f t="shared" si="128"/>
        <v>8</v>
      </c>
      <c r="GS29" s="21">
        <f t="shared" si="129"/>
        <v>7.7</v>
      </c>
      <c r="GT29" s="21" t="str">
        <f t="shared" si="130"/>
        <v>7.7</v>
      </c>
      <c r="GU29" s="13" t="str">
        <f t="shared" si="131"/>
        <v>B</v>
      </c>
      <c r="GV29" s="18">
        <f t="shared" si="132"/>
        <v>3</v>
      </c>
      <c r="GW29" s="15" t="str">
        <f t="shared" si="133"/>
        <v>3.0</v>
      </c>
      <c r="GX29" s="19">
        <v>2</v>
      </c>
      <c r="GY29" s="68">
        <v>2</v>
      </c>
      <c r="GZ29" s="69">
        <f t="shared" si="134"/>
        <v>18</v>
      </c>
      <c r="HA29" s="22">
        <f t="shared" si="135"/>
        <v>7.4194444444444452</v>
      </c>
      <c r="HB29" s="24" t="str">
        <f t="shared" si="136"/>
        <v>7.42</v>
      </c>
      <c r="HC29" s="22">
        <f t="shared" si="137"/>
        <v>3.0277777777777777</v>
      </c>
      <c r="HD29" s="24" t="str">
        <f t="shared" si="138"/>
        <v>3.03</v>
      </c>
    </row>
    <row r="30" spans="1:212" s="4" customFormat="1" ht="28.5">
      <c r="A30" s="2">
        <v>29</v>
      </c>
      <c r="B30" s="5" t="s">
        <v>575</v>
      </c>
      <c r="C30" s="6" t="s">
        <v>655</v>
      </c>
      <c r="D30" s="7" t="s">
        <v>85</v>
      </c>
      <c r="E30" s="8" t="s">
        <v>161</v>
      </c>
      <c r="F30" s="44"/>
      <c r="G30" s="3" t="s">
        <v>411</v>
      </c>
      <c r="H30" s="36" t="s">
        <v>89</v>
      </c>
      <c r="I30" s="11" t="s">
        <v>199</v>
      </c>
      <c r="J30" s="12">
        <v>6.1</v>
      </c>
      <c r="K30" s="21" t="str">
        <f t="shared" si="203"/>
        <v>6.1</v>
      </c>
      <c r="L30" s="13" t="str">
        <f t="shared" si="204"/>
        <v>C</v>
      </c>
      <c r="M30" s="14">
        <f t="shared" si="205"/>
        <v>2</v>
      </c>
      <c r="N30" s="15" t="str">
        <f t="shared" si="206"/>
        <v>2.0</v>
      </c>
      <c r="O30" s="19">
        <v>2</v>
      </c>
      <c r="P30" s="12"/>
      <c r="Q30" s="21" t="str">
        <f t="shared" si="207"/>
        <v>0.0</v>
      </c>
      <c r="R30" s="13" t="str">
        <f t="shared" si="208"/>
        <v>F</v>
      </c>
      <c r="S30" s="14">
        <f t="shared" si="209"/>
        <v>0</v>
      </c>
      <c r="T30" s="15" t="str">
        <f t="shared" si="210"/>
        <v>0.0</v>
      </c>
      <c r="U30" s="19">
        <v>3</v>
      </c>
      <c r="V30" s="28">
        <v>6.3</v>
      </c>
      <c r="W30" s="26"/>
      <c r="X30" s="27">
        <v>5</v>
      </c>
      <c r="Y30" s="27"/>
      <c r="Z30" s="82">
        <f t="shared" si="93"/>
        <v>5</v>
      </c>
      <c r="AA30" s="21">
        <f t="shared" si="153"/>
        <v>5.5</v>
      </c>
      <c r="AB30" s="21" t="str">
        <f t="shared" si="211"/>
        <v>5.5</v>
      </c>
      <c r="AC30" s="13" t="str">
        <f t="shared" si="212"/>
        <v>C</v>
      </c>
      <c r="AD30" s="18">
        <f t="shared" si="213"/>
        <v>2</v>
      </c>
      <c r="AE30" s="15" t="str">
        <f t="shared" si="214"/>
        <v>2.0</v>
      </c>
      <c r="AF30" s="19">
        <v>4</v>
      </c>
      <c r="AG30" s="68">
        <v>4</v>
      </c>
      <c r="AH30" s="28">
        <v>7</v>
      </c>
      <c r="AI30" s="26">
        <v>7</v>
      </c>
      <c r="AJ30" s="27"/>
      <c r="AK30" s="82"/>
      <c r="AL30" s="82">
        <f t="shared" si="94"/>
        <v>7</v>
      </c>
      <c r="AM30" s="21">
        <f t="shared" si="158"/>
        <v>7</v>
      </c>
      <c r="AN30" s="21" t="str">
        <f t="shared" si="159"/>
        <v>7.0</v>
      </c>
      <c r="AO30" s="13" t="str">
        <f t="shared" si="160"/>
        <v>B</v>
      </c>
      <c r="AP30" s="18">
        <f t="shared" si="161"/>
        <v>3</v>
      </c>
      <c r="AQ30" s="15" t="str">
        <f t="shared" si="162"/>
        <v>3.0</v>
      </c>
      <c r="AR30" s="19">
        <v>2</v>
      </c>
      <c r="AS30" s="68">
        <v>2</v>
      </c>
      <c r="AT30" s="95">
        <v>5.8</v>
      </c>
      <c r="AU30" s="96">
        <v>3</v>
      </c>
      <c r="AV30" s="97"/>
      <c r="AW30" s="97">
        <v>3</v>
      </c>
      <c r="AX30" s="82">
        <f t="shared" si="95"/>
        <v>3</v>
      </c>
      <c r="AY30" s="21">
        <f t="shared" si="163"/>
        <v>4.0999999999999996</v>
      </c>
      <c r="AZ30" s="21" t="str">
        <f t="shared" si="164"/>
        <v>4.1</v>
      </c>
      <c r="BA30" s="13" t="str">
        <f t="shared" si="165"/>
        <v>D</v>
      </c>
      <c r="BB30" s="18">
        <f t="shared" si="166"/>
        <v>1</v>
      </c>
      <c r="BC30" s="15" t="str">
        <f t="shared" si="167"/>
        <v>1.0</v>
      </c>
      <c r="BD30" s="19">
        <v>3</v>
      </c>
      <c r="BE30" s="68"/>
      <c r="BF30" s="28">
        <v>0</v>
      </c>
      <c r="BG30" s="26"/>
      <c r="BH30" s="27"/>
      <c r="BI30" s="27"/>
      <c r="BJ30" s="82">
        <f t="shared" si="96"/>
        <v>0</v>
      </c>
      <c r="BK30" s="21">
        <f t="shared" si="168"/>
        <v>0</v>
      </c>
      <c r="BL30" s="21" t="str">
        <f t="shared" si="169"/>
        <v>0.0</v>
      </c>
      <c r="BM30" s="13" t="str">
        <f t="shared" si="170"/>
        <v>F</v>
      </c>
      <c r="BN30" s="18">
        <f t="shared" si="171"/>
        <v>0</v>
      </c>
      <c r="BO30" s="15" t="str">
        <f t="shared" si="172"/>
        <v>0.0</v>
      </c>
      <c r="BP30" s="19">
        <v>2</v>
      </c>
      <c r="BQ30" s="68"/>
      <c r="BR30" s="42">
        <v>2</v>
      </c>
      <c r="BS30" s="99"/>
      <c r="BT30" s="30"/>
      <c r="BU30" s="30"/>
      <c r="BV30" s="82">
        <f t="shared" si="97"/>
        <v>0</v>
      </c>
      <c r="BW30" s="21">
        <f t="shared" si="173"/>
        <v>0.8</v>
      </c>
      <c r="BX30" s="21" t="str">
        <f t="shared" si="174"/>
        <v>0.8</v>
      </c>
      <c r="BY30" s="13" t="str">
        <f t="shared" si="175"/>
        <v>F</v>
      </c>
      <c r="BZ30" s="18">
        <f t="shared" si="176"/>
        <v>0</v>
      </c>
      <c r="CA30" s="15" t="str">
        <f t="shared" si="177"/>
        <v>0.0</v>
      </c>
      <c r="CB30" s="19">
        <v>3</v>
      </c>
      <c r="CC30" s="68"/>
      <c r="CD30" s="39">
        <v>7.2</v>
      </c>
      <c r="CE30" s="28">
        <v>3</v>
      </c>
      <c r="CF30" s="28"/>
      <c r="CG30" s="28">
        <v>5</v>
      </c>
      <c r="CH30" s="20">
        <f t="shared" si="98"/>
        <v>5</v>
      </c>
      <c r="CI30" s="21">
        <f t="shared" si="200"/>
        <v>5.9</v>
      </c>
      <c r="CJ30" s="21" t="str">
        <f t="shared" si="201"/>
        <v>5.9</v>
      </c>
      <c r="CK30" s="13" t="str">
        <f t="shared" si="202"/>
        <v>C</v>
      </c>
      <c r="CL30" s="18">
        <f t="shared" si="181"/>
        <v>2</v>
      </c>
      <c r="CM30" s="15" t="str">
        <f t="shared" si="182"/>
        <v>2.0</v>
      </c>
      <c r="CN30" s="19">
        <v>3</v>
      </c>
      <c r="CO30" s="68">
        <v>3</v>
      </c>
      <c r="CP30" s="69">
        <f t="shared" si="183"/>
        <v>17</v>
      </c>
      <c r="CQ30" s="22">
        <f t="shared" si="184"/>
        <v>4.0235294117647058</v>
      </c>
      <c r="CR30" s="24" t="str">
        <f t="shared" si="185"/>
        <v>4.02</v>
      </c>
      <c r="CS30" s="22">
        <f t="shared" si="186"/>
        <v>1.3529411764705883</v>
      </c>
      <c r="CT30" s="24" t="str">
        <f t="shared" si="187"/>
        <v>1.35</v>
      </c>
      <c r="CU30" s="77" t="str">
        <f t="shared" si="188"/>
        <v>Lên lớp</v>
      </c>
      <c r="CV30" s="77">
        <f t="shared" si="189"/>
        <v>9</v>
      </c>
      <c r="CW30" s="22">
        <f t="shared" si="190"/>
        <v>5.9666666666666668</v>
      </c>
      <c r="CX30" s="77" t="str">
        <f t="shared" si="191"/>
        <v>5.97</v>
      </c>
      <c r="CY30" s="22">
        <f t="shared" si="192"/>
        <v>2.2222222222222223</v>
      </c>
      <c r="CZ30" s="77" t="str">
        <f t="shared" si="193"/>
        <v>2.22</v>
      </c>
      <c r="DA30" s="42">
        <v>0</v>
      </c>
      <c r="DB30" s="99"/>
      <c r="DC30" s="30"/>
      <c r="DD30" s="30"/>
      <c r="DE30" s="30">
        <f t="shared" si="101"/>
        <v>0</v>
      </c>
      <c r="DF30" s="21">
        <f t="shared" si="47"/>
        <v>0</v>
      </c>
      <c r="DG30" s="21" t="str">
        <f t="shared" si="48"/>
        <v>0.0</v>
      </c>
      <c r="DH30" s="13" t="str">
        <f t="shared" si="49"/>
        <v>F</v>
      </c>
      <c r="DI30" s="18">
        <f t="shared" si="50"/>
        <v>0</v>
      </c>
      <c r="DJ30" s="15" t="str">
        <f t="shared" si="51"/>
        <v>0.0</v>
      </c>
      <c r="DK30" s="19">
        <v>1.5</v>
      </c>
      <c r="DL30" s="68">
        <v>1.5</v>
      </c>
      <c r="DM30" s="42"/>
      <c r="DN30" s="99"/>
      <c r="DO30" s="30"/>
      <c r="DP30" s="30"/>
      <c r="DQ30" s="30">
        <f t="shared" si="102"/>
        <v>0</v>
      </c>
      <c r="DR30" s="21">
        <f t="shared" si="52"/>
        <v>0</v>
      </c>
      <c r="DS30" s="21" t="str">
        <f t="shared" si="53"/>
        <v>0.0</v>
      </c>
      <c r="DT30" s="13" t="str">
        <f t="shared" si="54"/>
        <v>F</v>
      </c>
      <c r="DU30" s="18">
        <f t="shared" si="55"/>
        <v>0</v>
      </c>
      <c r="DV30" s="15" t="str">
        <f t="shared" si="56"/>
        <v>0.0</v>
      </c>
      <c r="DW30" s="19">
        <v>1.5</v>
      </c>
      <c r="DX30" s="68">
        <v>1.5</v>
      </c>
      <c r="DY30" s="21">
        <f t="shared" si="103"/>
        <v>0</v>
      </c>
      <c r="DZ30" s="21" t="str">
        <f t="shared" si="57"/>
        <v>0.0</v>
      </c>
      <c r="EA30" s="13" t="str">
        <f t="shared" si="58"/>
        <v>F</v>
      </c>
      <c r="EB30" s="18">
        <f t="shared" si="59"/>
        <v>0</v>
      </c>
      <c r="EC30" s="18" t="str">
        <f t="shared" si="60"/>
        <v>0.0</v>
      </c>
      <c r="ED30" s="19">
        <v>3</v>
      </c>
      <c r="EE30" s="152">
        <v>3</v>
      </c>
      <c r="EF30" s="42"/>
      <c r="EG30" s="42"/>
      <c r="EH30" s="42"/>
      <c r="EI30" s="30"/>
      <c r="EJ30" s="20">
        <f t="shared" si="104"/>
        <v>0</v>
      </c>
      <c r="EK30" s="21">
        <f t="shared" si="61"/>
        <v>0</v>
      </c>
      <c r="EL30" s="21" t="str">
        <f t="shared" si="62"/>
        <v>0.0</v>
      </c>
      <c r="EM30" s="13" t="str">
        <f t="shared" si="63"/>
        <v>F</v>
      </c>
      <c r="EN30" s="18">
        <f t="shared" si="64"/>
        <v>0</v>
      </c>
      <c r="EO30" s="15" t="str">
        <f t="shared" si="65"/>
        <v>0.0</v>
      </c>
      <c r="EP30" s="19">
        <v>3</v>
      </c>
      <c r="EQ30" s="68">
        <v>3</v>
      </c>
      <c r="ER30" s="42">
        <v>0</v>
      </c>
      <c r="ES30" s="99"/>
      <c r="ET30" s="30"/>
      <c r="EU30" s="30"/>
      <c r="EV30" s="30">
        <f t="shared" si="105"/>
        <v>0</v>
      </c>
      <c r="EW30" s="21">
        <f t="shared" si="106"/>
        <v>0</v>
      </c>
      <c r="EX30" s="21" t="str">
        <f t="shared" si="107"/>
        <v>0.0</v>
      </c>
      <c r="EY30" s="13" t="str">
        <f t="shared" si="108"/>
        <v>F</v>
      </c>
      <c r="EZ30" s="18">
        <f t="shared" si="109"/>
        <v>0</v>
      </c>
      <c r="FA30" s="15" t="str">
        <f t="shared" si="110"/>
        <v>0.0</v>
      </c>
      <c r="FB30" s="19">
        <v>3</v>
      </c>
      <c r="FC30" s="68">
        <v>3</v>
      </c>
      <c r="FD30" s="42">
        <v>0</v>
      </c>
      <c r="FE30" s="99"/>
      <c r="FF30" s="30"/>
      <c r="FG30" s="30"/>
      <c r="FH30" s="30">
        <f t="shared" si="111"/>
        <v>0</v>
      </c>
      <c r="FI30" s="21">
        <f t="shared" si="112"/>
        <v>0</v>
      </c>
      <c r="FJ30" s="21" t="str">
        <f t="shared" si="113"/>
        <v>0.0</v>
      </c>
      <c r="FK30" s="13" t="str">
        <f t="shared" si="114"/>
        <v>F</v>
      </c>
      <c r="FL30" s="18">
        <f t="shared" si="115"/>
        <v>0</v>
      </c>
      <c r="FM30" s="15" t="str">
        <f t="shared" si="116"/>
        <v>0.0</v>
      </c>
      <c r="FN30" s="19">
        <v>2</v>
      </c>
      <c r="FO30" s="68">
        <v>2</v>
      </c>
      <c r="FP30" s="42">
        <v>0</v>
      </c>
      <c r="FQ30" s="99"/>
      <c r="FR30" s="30"/>
      <c r="FS30" s="30"/>
      <c r="FT30" s="30">
        <f t="shared" si="117"/>
        <v>0</v>
      </c>
      <c r="FU30" s="21">
        <f t="shared" si="118"/>
        <v>0</v>
      </c>
      <c r="FV30" s="21" t="str">
        <f t="shared" si="119"/>
        <v>0.0</v>
      </c>
      <c r="FW30" s="13" t="str">
        <f t="shared" si="120"/>
        <v>F</v>
      </c>
      <c r="FX30" s="18">
        <f t="shared" si="121"/>
        <v>0</v>
      </c>
      <c r="FY30" s="15" t="str">
        <f t="shared" si="122"/>
        <v>0.0</v>
      </c>
      <c r="FZ30" s="19">
        <v>3</v>
      </c>
      <c r="GA30" s="68">
        <v>3</v>
      </c>
      <c r="GB30" s="42">
        <v>0</v>
      </c>
      <c r="GC30" s="99"/>
      <c r="GD30" s="30"/>
      <c r="GE30" s="30"/>
      <c r="GF30" s="30">
        <f t="shared" si="123"/>
        <v>0</v>
      </c>
      <c r="GG30" s="21">
        <f t="shared" si="124"/>
        <v>0</v>
      </c>
      <c r="GH30" s="21" t="str">
        <f t="shared" si="144"/>
        <v>0.0</v>
      </c>
      <c r="GI30" s="13" t="str">
        <f t="shared" si="125"/>
        <v>F</v>
      </c>
      <c r="GJ30" s="18">
        <f t="shared" si="126"/>
        <v>0</v>
      </c>
      <c r="GK30" s="15" t="str">
        <f t="shared" si="127"/>
        <v>0.0</v>
      </c>
      <c r="GL30" s="19">
        <v>2</v>
      </c>
      <c r="GM30" s="68">
        <v>2</v>
      </c>
      <c r="GN30" s="95">
        <v>6.7</v>
      </c>
      <c r="GO30" s="96"/>
      <c r="GP30" s="97"/>
      <c r="GQ30" s="97"/>
      <c r="GR30" s="97">
        <f t="shared" si="128"/>
        <v>0</v>
      </c>
      <c r="GS30" s="21">
        <f t="shared" si="129"/>
        <v>2.7</v>
      </c>
      <c r="GT30" s="21" t="str">
        <f t="shared" si="130"/>
        <v>2.7</v>
      </c>
      <c r="GU30" s="13" t="str">
        <f t="shared" si="131"/>
        <v>F</v>
      </c>
      <c r="GV30" s="18">
        <f t="shared" si="132"/>
        <v>0</v>
      </c>
      <c r="GW30" s="15" t="str">
        <f t="shared" si="133"/>
        <v>0.0</v>
      </c>
      <c r="GX30" s="19">
        <v>2</v>
      </c>
      <c r="GY30" s="68">
        <v>2</v>
      </c>
      <c r="GZ30" s="69">
        <f t="shared" si="134"/>
        <v>18</v>
      </c>
      <c r="HA30" s="22">
        <f t="shared" si="135"/>
        <v>0.30000000000000004</v>
      </c>
      <c r="HB30" s="24" t="str">
        <f t="shared" si="136"/>
        <v>0.30</v>
      </c>
      <c r="HC30" s="22">
        <f t="shared" si="137"/>
        <v>0</v>
      </c>
      <c r="HD30" s="24" t="str">
        <f t="shared" si="138"/>
        <v>0.00</v>
      </c>
    </row>
    <row r="31" spans="1:212" s="4" customFormat="1" ht="28.5">
      <c r="A31" s="2">
        <v>30</v>
      </c>
      <c r="B31" s="5" t="s">
        <v>575</v>
      </c>
      <c r="C31" s="6" t="s">
        <v>656</v>
      </c>
      <c r="D31" s="7" t="s">
        <v>657</v>
      </c>
      <c r="E31" s="8" t="s">
        <v>658</v>
      </c>
      <c r="F31" s="44"/>
      <c r="G31" s="3" t="s">
        <v>717</v>
      </c>
      <c r="H31" s="36" t="s">
        <v>89</v>
      </c>
      <c r="I31" s="11" t="s">
        <v>199</v>
      </c>
      <c r="J31" s="12">
        <v>7</v>
      </c>
      <c r="K31" s="21" t="str">
        <f t="shared" si="203"/>
        <v>7.0</v>
      </c>
      <c r="L31" s="13" t="str">
        <f t="shared" si="204"/>
        <v>B</v>
      </c>
      <c r="M31" s="14">
        <f t="shared" si="205"/>
        <v>3</v>
      </c>
      <c r="N31" s="15" t="str">
        <f t="shared" si="206"/>
        <v>3.0</v>
      </c>
      <c r="O31" s="19">
        <v>2</v>
      </c>
      <c r="P31" s="12">
        <v>6</v>
      </c>
      <c r="Q31" s="21" t="str">
        <f t="shared" si="207"/>
        <v>6.0</v>
      </c>
      <c r="R31" s="13" t="str">
        <f t="shared" si="208"/>
        <v>C</v>
      </c>
      <c r="S31" s="14">
        <f t="shared" si="209"/>
        <v>2</v>
      </c>
      <c r="T31" s="15" t="str">
        <f t="shared" si="210"/>
        <v>2.0</v>
      </c>
      <c r="U31" s="19">
        <v>3</v>
      </c>
      <c r="V31" s="28">
        <v>7.7</v>
      </c>
      <c r="W31" s="26">
        <v>5</v>
      </c>
      <c r="X31" s="27"/>
      <c r="Y31" s="27"/>
      <c r="Z31" s="82">
        <f t="shared" si="93"/>
        <v>5</v>
      </c>
      <c r="AA31" s="21">
        <f t="shared" si="153"/>
        <v>6.1</v>
      </c>
      <c r="AB31" s="21" t="str">
        <f t="shared" si="211"/>
        <v>6.1</v>
      </c>
      <c r="AC31" s="13" t="str">
        <f t="shared" si="212"/>
        <v>C</v>
      </c>
      <c r="AD31" s="18">
        <f t="shared" si="213"/>
        <v>2</v>
      </c>
      <c r="AE31" s="15" t="str">
        <f t="shared" si="214"/>
        <v>2.0</v>
      </c>
      <c r="AF31" s="19">
        <v>4</v>
      </c>
      <c r="AG31" s="68">
        <v>4</v>
      </c>
      <c r="AH31" s="28">
        <v>7</v>
      </c>
      <c r="AI31" s="26">
        <v>8</v>
      </c>
      <c r="AJ31" s="27"/>
      <c r="AK31" s="82"/>
      <c r="AL31" s="82">
        <f t="shared" si="94"/>
        <v>8</v>
      </c>
      <c r="AM31" s="21">
        <f t="shared" si="158"/>
        <v>7.6</v>
      </c>
      <c r="AN31" s="21" t="str">
        <f t="shared" si="159"/>
        <v>7.6</v>
      </c>
      <c r="AO31" s="13" t="str">
        <f t="shared" si="160"/>
        <v>B</v>
      </c>
      <c r="AP31" s="18">
        <f t="shared" si="161"/>
        <v>3</v>
      </c>
      <c r="AQ31" s="15" t="str">
        <f t="shared" si="162"/>
        <v>3.0</v>
      </c>
      <c r="AR31" s="19">
        <v>2</v>
      </c>
      <c r="AS31" s="68">
        <v>2</v>
      </c>
      <c r="AT31" s="28">
        <v>5</v>
      </c>
      <c r="AU31" s="26">
        <v>1</v>
      </c>
      <c r="AV31" s="27">
        <v>5</v>
      </c>
      <c r="AW31" s="27"/>
      <c r="AX31" s="82">
        <f t="shared" si="95"/>
        <v>5</v>
      </c>
      <c r="AY31" s="21">
        <f t="shared" si="163"/>
        <v>5</v>
      </c>
      <c r="AZ31" s="21" t="str">
        <f t="shared" si="164"/>
        <v>5.0</v>
      </c>
      <c r="BA31" s="13" t="str">
        <f t="shared" si="165"/>
        <v>D+</v>
      </c>
      <c r="BB31" s="18">
        <f t="shared" si="166"/>
        <v>1.5</v>
      </c>
      <c r="BC31" s="15" t="str">
        <f t="shared" si="167"/>
        <v>1.5</v>
      </c>
      <c r="BD31" s="19">
        <v>3</v>
      </c>
      <c r="BE31" s="68">
        <v>3</v>
      </c>
      <c r="BF31" s="28">
        <v>6.2</v>
      </c>
      <c r="BG31" s="26">
        <v>5</v>
      </c>
      <c r="BH31" s="27"/>
      <c r="BI31" s="27"/>
      <c r="BJ31" s="82">
        <f t="shared" si="96"/>
        <v>5</v>
      </c>
      <c r="BK31" s="21">
        <f t="shared" si="168"/>
        <v>5.5</v>
      </c>
      <c r="BL31" s="21" t="str">
        <f t="shared" si="169"/>
        <v>5.5</v>
      </c>
      <c r="BM31" s="13" t="str">
        <f t="shared" si="170"/>
        <v>C</v>
      </c>
      <c r="BN31" s="18">
        <f t="shared" si="171"/>
        <v>2</v>
      </c>
      <c r="BO31" s="15" t="str">
        <f t="shared" si="172"/>
        <v>2.0</v>
      </c>
      <c r="BP31" s="19">
        <v>2</v>
      </c>
      <c r="BQ31" s="68">
        <v>2</v>
      </c>
      <c r="BR31" s="28">
        <v>5.9</v>
      </c>
      <c r="BS31" s="26">
        <v>6</v>
      </c>
      <c r="BT31" s="27"/>
      <c r="BU31" s="27"/>
      <c r="BV31" s="82">
        <f t="shared" si="97"/>
        <v>6</v>
      </c>
      <c r="BW31" s="21">
        <f t="shared" si="173"/>
        <v>6</v>
      </c>
      <c r="BX31" s="21" t="str">
        <f t="shared" si="174"/>
        <v>6.0</v>
      </c>
      <c r="BY31" s="13" t="str">
        <f t="shared" si="175"/>
        <v>C</v>
      </c>
      <c r="BZ31" s="18">
        <f t="shared" si="176"/>
        <v>2</v>
      </c>
      <c r="CA31" s="15" t="str">
        <f t="shared" si="177"/>
        <v>2.0</v>
      </c>
      <c r="CB31" s="19">
        <v>3</v>
      </c>
      <c r="CC31" s="68">
        <v>3</v>
      </c>
      <c r="CD31" s="39">
        <v>6.3</v>
      </c>
      <c r="CE31" s="28">
        <v>6</v>
      </c>
      <c r="CF31" s="28"/>
      <c r="CG31" s="20"/>
      <c r="CH31" s="20">
        <f t="shared" si="98"/>
        <v>6</v>
      </c>
      <c r="CI31" s="21">
        <f t="shared" si="200"/>
        <v>6.1</v>
      </c>
      <c r="CJ31" s="21" t="str">
        <f t="shared" si="201"/>
        <v>6.1</v>
      </c>
      <c r="CK31" s="13" t="str">
        <f t="shared" si="202"/>
        <v>C</v>
      </c>
      <c r="CL31" s="18">
        <f t="shared" si="181"/>
        <v>2</v>
      </c>
      <c r="CM31" s="15" t="str">
        <f t="shared" si="182"/>
        <v>2.0</v>
      </c>
      <c r="CN31" s="19">
        <v>3</v>
      </c>
      <c r="CO31" s="68">
        <v>3</v>
      </c>
      <c r="CP31" s="69">
        <f t="shared" si="183"/>
        <v>17</v>
      </c>
      <c r="CQ31" s="22">
        <f t="shared" si="184"/>
        <v>5.9941176470588227</v>
      </c>
      <c r="CR31" s="24" t="str">
        <f t="shared" si="185"/>
        <v>5.99</v>
      </c>
      <c r="CS31" s="22">
        <f t="shared" si="186"/>
        <v>2.0294117647058822</v>
      </c>
      <c r="CT31" s="24" t="str">
        <f t="shared" si="187"/>
        <v>2.03</v>
      </c>
      <c r="CU31" s="77" t="str">
        <f t="shared" si="188"/>
        <v>Lên lớp</v>
      </c>
      <c r="CV31" s="77">
        <f t="shared" si="189"/>
        <v>17</v>
      </c>
      <c r="CW31" s="22">
        <f t="shared" si="190"/>
        <v>5.9941176470588227</v>
      </c>
      <c r="CX31" s="77" t="str">
        <f t="shared" si="191"/>
        <v>5.99</v>
      </c>
      <c r="CY31" s="22">
        <f t="shared" si="192"/>
        <v>2.0294117647058822</v>
      </c>
      <c r="CZ31" s="77" t="str">
        <f t="shared" si="193"/>
        <v>2.03</v>
      </c>
      <c r="DA31" s="42">
        <v>0</v>
      </c>
      <c r="DB31" s="99"/>
      <c r="DC31" s="30"/>
      <c r="DD31" s="30"/>
      <c r="DE31" s="30">
        <f t="shared" si="101"/>
        <v>0</v>
      </c>
      <c r="DF31" s="21">
        <f t="shared" si="47"/>
        <v>0</v>
      </c>
      <c r="DG31" s="21" t="str">
        <f t="shared" si="48"/>
        <v>0.0</v>
      </c>
      <c r="DH31" s="13" t="str">
        <f t="shared" si="49"/>
        <v>F</v>
      </c>
      <c r="DI31" s="18">
        <f t="shared" si="50"/>
        <v>0</v>
      </c>
      <c r="DJ31" s="15" t="str">
        <f t="shared" si="51"/>
        <v>0.0</v>
      </c>
      <c r="DK31" s="19">
        <v>1.5</v>
      </c>
      <c r="DL31" s="68">
        <v>1.5</v>
      </c>
      <c r="DM31" s="28">
        <v>5.4</v>
      </c>
      <c r="DN31" s="26">
        <v>5</v>
      </c>
      <c r="DO31" s="27"/>
      <c r="DP31" s="82"/>
      <c r="DQ31" s="82">
        <f t="shared" si="102"/>
        <v>5</v>
      </c>
      <c r="DR31" s="21">
        <f t="shared" si="52"/>
        <v>5.2</v>
      </c>
      <c r="DS31" s="21" t="str">
        <f t="shared" si="53"/>
        <v>5.2</v>
      </c>
      <c r="DT31" s="13" t="str">
        <f t="shared" si="54"/>
        <v>D+</v>
      </c>
      <c r="DU31" s="18">
        <f t="shared" si="55"/>
        <v>1.5</v>
      </c>
      <c r="DV31" s="15" t="str">
        <f t="shared" si="56"/>
        <v>1.5</v>
      </c>
      <c r="DW31" s="19">
        <v>1.5</v>
      </c>
      <c r="DX31" s="68">
        <v>1.5</v>
      </c>
      <c r="DY31" s="21">
        <f t="shared" si="103"/>
        <v>2.6</v>
      </c>
      <c r="DZ31" s="21" t="str">
        <f t="shared" si="57"/>
        <v>2.6</v>
      </c>
      <c r="EA31" s="13" t="str">
        <f t="shared" si="58"/>
        <v>F</v>
      </c>
      <c r="EB31" s="18">
        <f t="shared" si="59"/>
        <v>0</v>
      </c>
      <c r="EC31" s="18" t="str">
        <f t="shared" si="60"/>
        <v>0.0</v>
      </c>
      <c r="ED31" s="19">
        <v>3</v>
      </c>
      <c r="EE31" s="152">
        <v>3</v>
      </c>
      <c r="EF31" s="20">
        <v>7.8</v>
      </c>
      <c r="EG31" s="20">
        <v>8</v>
      </c>
      <c r="EH31" s="27"/>
      <c r="EI31" s="82"/>
      <c r="EJ31" s="82">
        <f t="shared" si="104"/>
        <v>8</v>
      </c>
      <c r="EK31" s="21">
        <f t="shared" si="61"/>
        <v>7.9</v>
      </c>
      <c r="EL31" s="21" t="str">
        <f t="shared" si="62"/>
        <v>7.9</v>
      </c>
      <c r="EM31" s="13" t="str">
        <f t="shared" si="63"/>
        <v>B</v>
      </c>
      <c r="EN31" s="18">
        <f t="shared" si="64"/>
        <v>3</v>
      </c>
      <c r="EO31" s="15" t="str">
        <f t="shared" si="65"/>
        <v>3.0</v>
      </c>
      <c r="EP31" s="19">
        <v>3</v>
      </c>
      <c r="EQ31" s="68">
        <v>3</v>
      </c>
      <c r="ER31" s="42">
        <v>0.9</v>
      </c>
      <c r="ES31" s="99"/>
      <c r="ET31" s="30"/>
      <c r="EU31" s="30"/>
      <c r="EV31" s="30">
        <f t="shared" si="105"/>
        <v>0</v>
      </c>
      <c r="EW31" s="21">
        <f t="shared" si="106"/>
        <v>0.4</v>
      </c>
      <c r="EX31" s="21" t="str">
        <f t="shared" si="107"/>
        <v>0.4</v>
      </c>
      <c r="EY31" s="13" t="str">
        <f t="shared" si="108"/>
        <v>F</v>
      </c>
      <c r="EZ31" s="18">
        <f t="shared" si="109"/>
        <v>0</v>
      </c>
      <c r="FA31" s="15" t="str">
        <f t="shared" si="110"/>
        <v>0.0</v>
      </c>
      <c r="FB31" s="19">
        <v>3</v>
      </c>
      <c r="FC31" s="68">
        <v>3</v>
      </c>
      <c r="FD31" s="28">
        <v>6.6</v>
      </c>
      <c r="FE31" s="26"/>
      <c r="FF31" s="27">
        <v>9</v>
      </c>
      <c r="FG31" s="27"/>
      <c r="FH31" s="27">
        <f t="shared" si="111"/>
        <v>9</v>
      </c>
      <c r="FI31" s="21">
        <f t="shared" si="112"/>
        <v>8</v>
      </c>
      <c r="FJ31" s="21" t="str">
        <f t="shared" si="113"/>
        <v>8.0</v>
      </c>
      <c r="FK31" s="13" t="str">
        <f t="shared" si="114"/>
        <v>B+</v>
      </c>
      <c r="FL31" s="18">
        <f t="shared" si="115"/>
        <v>3.5</v>
      </c>
      <c r="FM31" s="15" t="str">
        <f t="shared" si="116"/>
        <v>3.5</v>
      </c>
      <c r="FN31" s="19">
        <v>2</v>
      </c>
      <c r="FO31" s="68">
        <v>2</v>
      </c>
      <c r="FP31" s="42">
        <v>0</v>
      </c>
      <c r="FQ31" s="99"/>
      <c r="FR31" s="30"/>
      <c r="FS31" s="30"/>
      <c r="FT31" s="30">
        <f t="shared" si="117"/>
        <v>0</v>
      </c>
      <c r="FU31" s="21">
        <f t="shared" si="118"/>
        <v>0</v>
      </c>
      <c r="FV31" s="21" t="str">
        <f t="shared" si="119"/>
        <v>0.0</v>
      </c>
      <c r="FW31" s="13" t="str">
        <f t="shared" si="120"/>
        <v>F</v>
      </c>
      <c r="FX31" s="18">
        <f t="shared" si="121"/>
        <v>0</v>
      </c>
      <c r="FY31" s="15" t="str">
        <f t="shared" si="122"/>
        <v>0.0</v>
      </c>
      <c r="FZ31" s="19">
        <v>3</v>
      </c>
      <c r="GA31" s="68">
        <v>3</v>
      </c>
      <c r="GB31" s="42">
        <v>0</v>
      </c>
      <c r="GC31" s="99"/>
      <c r="GD31" s="30"/>
      <c r="GE31" s="30"/>
      <c r="GF31" s="30">
        <f t="shared" si="123"/>
        <v>0</v>
      </c>
      <c r="GG31" s="21">
        <f t="shared" si="124"/>
        <v>0</v>
      </c>
      <c r="GH31" s="21" t="str">
        <f t="shared" si="144"/>
        <v>0.0</v>
      </c>
      <c r="GI31" s="13" t="str">
        <f t="shared" si="125"/>
        <v>F</v>
      </c>
      <c r="GJ31" s="18">
        <f t="shared" si="126"/>
        <v>0</v>
      </c>
      <c r="GK31" s="15" t="str">
        <f t="shared" si="127"/>
        <v>0.0</v>
      </c>
      <c r="GL31" s="19">
        <v>2</v>
      </c>
      <c r="GM31" s="68">
        <v>2</v>
      </c>
      <c r="GN31" s="28">
        <v>7</v>
      </c>
      <c r="GO31" s="26">
        <v>7</v>
      </c>
      <c r="GP31" s="27"/>
      <c r="GQ31" s="27"/>
      <c r="GR31" s="27">
        <f t="shared" si="128"/>
        <v>7</v>
      </c>
      <c r="GS31" s="21">
        <f t="shared" si="129"/>
        <v>7</v>
      </c>
      <c r="GT31" s="21" t="str">
        <f t="shared" si="130"/>
        <v>7.0</v>
      </c>
      <c r="GU31" s="13" t="str">
        <f t="shared" si="131"/>
        <v>B</v>
      </c>
      <c r="GV31" s="18">
        <f t="shared" si="132"/>
        <v>3</v>
      </c>
      <c r="GW31" s="15" t="str">
        <f t="shared" si="133"/>
        <v>3.0</v>
      </c>
      <c r="GX31" s="19">
        <v>2</v>
      </c>
      <c r="GY31" s="68">
        <v>2</v>
      </c>
      <c r="GZ31" s="69">
        <f t="shared" si="134"/>
        <v>18</v>
      </c>
      <c r="HA31" s="22">
        <f t="shared" si="135"/>
        <v>3.4833333333333334</v>
      </c>
      <c r="HB31" s="24" t="str">
        <f t="shared" si="136"/>
        <v>3.48</v>
      </c>
      <c r="HC31" s="22">
        <f t="shared" si="137"/>
        <v>1.3472222222222223</v>
      </c>
      <c r="HD31" s="24" t="str">
        <f t="shared" si="138"/>
        <v>1.35</v>
      </c>
    </row>
    <row r="32" spans="1:212" s="4" customFormat="1" ht="28.5">
      <c r="A32" s="2">
        <v>31</v>
      </c>
      <c r="B32" s="5" t="s">
        <v>575</v>
      </c>
      <c r="C32" s="6" t="s">
        <v>660</v>
      </c>
      <c r="D32" s="7" t="s">
        <v>661</v>
      </c>
      <c r="E32" s="8" t="s">
        <v>662</v>
      </c>
      <c r="F32" s="44"/>
      <c r="G32" s="3" t="s">
        <v>735</v>
      </c>
      <c r="H32" s="36" t="s">
        <v>89</v>
      </c>
      <c r="I32" s="11" t="s">
        <v>453</v>
      </c>
      <c r="J32" s="12">
        <v>7.7</v>
      </c>
      <c r="K32" s="21" t="str">
        <f t="shared" si="203"/>
        <v>7.7</v>
      </c>
      <c r="L32" s="13" t="str">
        <f t="shared" si="204"/>
        <v>B</v>
      </c>
      <c r="M32" s="14">
        <f t="shared" si="205"/>
        <v>3</v>
      </c>
      <c r="N32" s="15" t="str">
        <f t="shared" si="206"/>
        <v>3.0</v>
      </c>
      <c r="O32" s="19">
        <v>2</v>
      </c>
      <c r="P32" s="12">
        <v>6</v>
      </c>
      <c r="Q32" s="21" t="str">
        <f t="shared" si="207"/>
        <v>6.0</v>
      </c>
      <c r="R32" s="13" t="str">
        <f t="shared" si="208"/>
        <v>C</v>
      </c>
      <c r="S32" s="14">
        <f t="shared" si="209"/>
        <v>2</v>
      </c>
      <c r="T32" s="15" t="str">
        <f t="shared" si="210"/>
        <v>2.0</v>
      </c>
      <c r="U32" s="19">
        <v>3</v>
      </c>
      <c r="V32" s="28">
        <v>7.3</v>
      </c>
      <c r="W32" s="26">
        <v>6</v>
      </c>
      <c r="X32" s="27"/>
      <c r="Y32" s="82"/>
      <c r="Z32" s="82">
        <f t="shared" si="93"/>
        <v>6</v>
      </c>
      <c r="AA32" s="21">
        <f t="shared" si="153"/>
        <v>6.5</v>
      </c>
      <c r="AB32" s="21" t="str">
        <f t="shared" si="211"/>
        <v>6.5</v>
      </c>
      <c r="AC32" s="13" t="str">
        <f t="shared" si="212"/>
        <v>C+</v>
      </c>
      <c r="AD32" s="18">
        <f t="shared" si="213"/>
        <v>2.5</v>
      </c>
      <c r="AE32" s="15" t="str">
        <f t="shared" si="214"/>
        <v>2.5</v>
      </c>
      <c r="AF32" s="19">
        <v>4</v>
      </c>
      <c r="AG32" s="68">
        <v>4</v>
      </c>
      <c r="AH32" s="28">
        <v>9</v>
      </c>
      <c r="AI32" s="26">
        <v>6</v>
      </c>
      <c r="AJ32" s="27"/>
      <c r="AK32" s="82"/>
      <c r="AL32" s="82">
        <f t="shared" si="94"/>
        <v>6</v>
      </c>
      <c r="AM32" s="21">
        <f t="shared" si="158"/>
        <v>7.2</v>
      </c>
      <c r="AN32" s="21" t="str">
        <f t="shared" si="159"/>
        <v>7.2</v>
      </c>
      <c r="AO32" s="13" t="str">
        <f t="shared" si="160"/>
        <v>B</v>
      </c>
      <c r="AP32" s="18">
        <f t="shared" si="161"/>
        <v>3</v>
      </c>
      <c r="AQ32" s="15" t="str">
        <f t="shared" si="162"/>
        <v>3.0</v>
      </c>
      <c r="AR32" s="19">
        <v>2</v>
      </c>
      <c r="AS32" s="68">
        <v>2</v>
      </c>
      <c r="AT32" s="28">
        <v>7.4</v>
      </c>
      <c r="AU32" s="26">
        <v>7</v>
      </c>
      <c r="AV32" s="27"/>
      <c r="AW32" s="82"/>
      <c r="AX32" s="82">
        <f t="shared" si="95"/>
        <v>7</v>
      </c>
      <c r="AY32" s="21">
        <f t="shared" si="163"/>
        <v>7.2</v>
      </c>
      <c r="AZ32" s="21" t="str">
        <f t="shared" si="164"/>
        <v>7.2</v>
      </c>
      <c r="BA32" s="13" t="str">
        <f t="shared" si="165"/>
        <v>B</v>
      </c>
      <c r="BB32" s="18">
        <f t="shared" si="166"/>
        <v>3</v>
      </c>
      <c r="BC32" s="15" t="str">
        <f t="shared" si="167"/>
        <v>3.0</v>
      </c>
      <c r="BD32" s="19">
        <v>3</v>
      </c>
      <c r="BE32" s="68">
        <v>3</v>
      </c>
      <c r="BF32" s="28">
        <v>6.2</v>
      </c>
      <c r="BG32" s="26">
        <v>5</v>
      </c>
      <c r="BH32" s="27"/>
      <c r="BI32" s="82"/>
      <c r="BJ32" s="82">
        <f t="shared" si="96"/>
        <v>5</v>
      </c>
      <c r="BK32" s="21">
        <f t="shared" si="168"/>
        <v>5.5</v>
      </c>
      <c r="BL32" s="21" t="str">
        <f t="shared" si="169"/>
        <v>5.5</v>
      </c>
      <c r="BM32" s="13" t="str">
        <f t="shared" si="170"/>
        <v>C</v>
      </c>
      <c r="BN32" s="18">
        <f t="shared" si="171"/>
        <v>2</v>
      </c>
      <c r="BO32" s="15" t="str">
        <f t="shared" si="172"/>
        <v>2.0</v>
      </c>
      <c r="BP32" s="19">
        <v>2</v>
      </c>
      <c r="BQ32" s="68">
        <v>2</v>
      </c>
      <c r="BR32" s="28">
        <v>5.0999999999999996</v>
      </c>
      <c r="BS32" s="26">
        <v>2</v>
      </c>
      <c r="BT32" s="27">
        <v>3</v>
      </c>
      <c r="BU32" s="27">
        <v>5</v>
      </c>
      <c r="BV32" s="82">
        <f t="shared" si="97"/>
        <v>5</v>
      </c>
      <c r="BW32" s="21">
        <f t="shared" si="173"/>
        <v>5</v>
      </c>
      <c r="BX32" s="21" t="str">
        <f t="shared" si="174"/>
        <v>5.0</v>
      </c>
      <c r="BY32" s="13" t="str">
        <f t="shared" si="175"/>
        <v>D+</v>
      </c>
      <c r="BZ32" s="18">
        <f t="shared" si="176"/>
        <v>1.5</v>
      </c>
      <c r="CA32" s="15" t="str">
        <f t="shared" si="177"/>
        <v>1.5</v>
      </c>
      <c r="CB32" s="19">
        <v>3</v>
      </c>
      <c r="CC32" s="68">
        <v>3</v>
      </c>
      <c r="CD32" s="39">
        <v>7.7</v>
      </c>
      <c r="CE32" s="28">
        <v>5</v>
      </c>
      <c r="CF32" s="28"/>
      <c r="CG32" s="20"/>
      <c r="CH32" s="20">
        <f t="shared" si="98"/>
        <v>5</v>
      </c>
      <c r="CI32" s="21">
        <f t="shared" si="200"/>
        <v>6.1</v>
      </c>
      <c r="CJ32" s="21" t="str">
        <f t="shared" si="201"/>
        <v>6.1</v>
      </c>
      <c r="CK32" s="13" t="str">
        <f t="shared" si="202"/>
        <v>C</v>
      </c>
      <c r="CL32" s="18">
        <f t="shared" si="181"/>
        <v>2</v>
      </c>
      <c r="CM32" s="15" t="str">
        <f t="shared" si="182"/>
        <v>2.0</v>
      </c>
      <c r="CN32" s="19">
        <v>3</v>
      </c>
      <c r="CO32" s="68">
        <v>3</v>
      </c>
      <c r="CP32" s="69">
        <f t="shared" si="183"/>
        <v>17</v>
      </c>
      <c r="CQ32" s="22">
        <f t="shared" si="184"/>
        <v>6.2529411764705882</v>
      </c>
      <c r="CR32" s="24" t="str">
        <f t="shared" si="185"/>
        <v>6.25</v>
      </c>
      <c r="CS32" s="22">
        <f t="shared" si="186"/>
        <v>2.3235294117647061</v>
      </c>
      <c r="CT32" s="24" t="str">
        <f t="shared" si="187"/>
        <v>2.32</v>
      </c>
      <c r="CU32" s="77" t="str">
        <f t="shared" si="188"/>
        <v>Lên lớp</v>
      </c>
      <c r="CV32" s="77">
        <f t="shared" si="189"/>
        <v>17</v>
      </c>
      <c r="CW32" s="22">
        <f t="shared" si="190"/>
        <v>6.2529411764705882</v>
      </c>
      <c r="CX32" s="77" t="str">
        <f t="shared" si="191"/>
        <v>6.25</v>
      </c>
      <c r="CY32" s="22">
        <f t="shared" si="192"/>
        <v>2.3235294117647061</v>
      </c>
      <c r="CZ32" s="77" t="str">
        <f t="shared" si="193"/>
        <v>2.32</v>
      </c>
      <c r="DA32" s="28">
        <v>7.4</v>
      </c>
      <c r="DB32" s="26">
        <v>5</v>
      </c>
      <c r="DC32" s="27"/>
      <c r="DD32" s="82"/>
      <c r="DE32" s="82">
        <f t="shared" si="101"/>
        <v>5</v>
      </c>
      <c r="DF32" s="21">
        <f t="shared" si="47"/>
        <v>6</v>
      </c>
      <c r="DG32" s="21" t="str">
        <f t="shared" si="48"/>
        <v>6.0</v>
      </c>
      <c r="DH32" s="13" t="str">
        <f t="shared" si="49"/>
        <v>C</v>
      </c>
      <c r="DI32" s="18">
        <f t="shared" si="50"/>
        <v>2</v>
      </c>
      <c r="DJ32" s="15" t="str">
        <f t="shared" si="51"/>
        <v>2.0</v>
      </c>
      <c r="DK32" s="19">
        <v>1.5</v>
      </c>
      <c r="DL32" s="68">
        <v>1.5</v>
      </c>
      <c r="DM32" s="28">
        <v>6.2</v>
      </c>
      <c r="DN32" s="26">
        <v>4</v>
      </c>
      <c r="DO32" s="27">
        <v>6</v>
      </c>
      <c r="DP32" s="27"/>
      <c r="DQ32" s="27">
        <f t="shared" si="102"/>
        <v>6</v>
      </c>
      <c r="DR32" s="21">
        <f t="shared" si="52"/>
        <v>6.1</v>
      </c>
      <c r="DS32" s="21" t="str">
        <f t="shared" si="53"/>
        <v>6.1</v>
      </c>
      <c r="DT32" s="13" t="str">
        <f t="shared" si="54"/>
        <v>C</v>
      </c>
      <c r="DU32" s="18">
        <f t="shared" si="55"/>
        <v>2</v>
      </c>
      <c r="DV32" s="15" t="str">
        <f t="shared" si="56"/>
        <v>2.0</v>
      </c>
      <c r="DW32" s="19">
        <v>1.5</v>
      </c>
      <c r="DX32" s="68">
        <v>1.5</v>
      </c>
      <c r="DY32" s="21">
        <f t="shared" si="103"/>
        <v>6.05</v>
      </c>
      <c r="DZ32" s="21" t="str">
        <f t="shared" si="57"/>
        <v>6.1</v>
      </c>
      <c r="EA32" s="13" t="str">
        <f t="shared" si="58"/>
        <v>C</v>
      </c>
      <c r="EB32" s="18">
        <f t="shared" si="59"/>
        <v>2</v>
      </c>
      <c r="EC32" s="18" t="str">
        <f t="shared" si="60"/>
        <v>2.0</v>
      </c>
      <c r="ED32" s="19">
        <v>3</v>
      </c>
      <c r="EE32" s="152">
        <v>3</v>
      </c>
      <c r="EF32" s="20">
        <v>6.5</v>
      </c>
      <c r="EG32" s="20">
        <v>6</v>
      </c>
      <c r="EH32" s="27"/>
      <c r="EI32" s="82"/>
      <c r="EJ32" s="82">
        <f t="shared" si="104"/>
        <v>6</v>
      </c>
      <c r="EK32" s="21">
        <f t="shared" si="61"/>
        <v>6.2</v>
      </c>
      <c r="EL32" s="21" t="str">
        <f t="shared" si="62"/>
        <v>6.2</v>
      </c>
      <c r="EM32" s="13" t="str">
        <f t="shared" si="63"/>
        <v>C</v>
      </c>
      <c r="EN32" s="18">
        <f t="shared" si="64"/>
        <v>2</v>
      </c>
      <c r="EO32" s="15" t="str">
        <f t="shared" si="65"/>
        <v>2.0</v>
      </c>
      <c r="EP32" s="19">
        <v>3</v>
      </c>
      <c r="EQ32" s="68">
        <v>3</v>
      </c>
      <c r="ER32" s="70">
        <v>7.6</v>
      </c>
      <c r="ES32" s="16">
        <v>7</v>
      </c>
      <c r="ET32" s="17"/>
      <c r="EU32" s="82"/>
      <c r="EV32" s="82">
        <f t="shared" si="105"/>
        <v>7</v>
      </c>
      <c r="EW32" s="21">
        <f t="shared" si="106"/>
        <v>7.2</v>
      </c>
      <c r="EX32" s="21" t="str">
        <f t="shared" si="107"/>
        <v>7.2</v>
      </c>
      <c r="EY32" s="13" t="str">
        <f t="shared" si="108"/>
        <v>B</v>
      </c>
      <c r="EZ32" s="18">
        <f t="shared" si="109"/>
        <v>3</v>
      </c>
      <c r="FA32" s="15" t="str">
        <f t="shared" si="110"/>
        <v>3.0</v>
      </c>
      <c r="FB32" s="19">
        <v>3</v>
      </c>
      <c r="FC32" s="68">
        <v>3</v>
      </c>
      <c r="FD32" s="70">
        <v>6.6</v>
      </c>
      <c r="FE32" s="16">
        <v>7</v>
      </c>
      <c r="FF32" s="17"/>
      <c r="FG32" s="82"/>
      <c r="FH32" s="82">
        <f t="shared" si="111"/>
        <v>7</v>
      </c>
      <c r="FI32" s="21">
        <f t="shared" si="112"/>
        <v>6.8</v>
      </c>
      <c r="FJ32" s="21" t="str">
        <f t="shared" si="113"/>
        <v>6.8</v>
      </c>
      <c r="FK32" s="13" t="str">
        <f t="shared" si="114"/>
        <v>C+</v>
      </c>
      <c r="FL32" s="18">
        <f t="shared" si="115"/>
        <v>2.5</v>
      </c>
      <c r="FM32" s="15" t="str">
        <f t="shared" si="116"/>
        <v>2.5</v>
      </c>
      <c r="FN32" s="19">
        <v>2</v>
      </c>
      <c r="FO32" s="68">
        <v>2</v>
      </c>
      <c r="FP32" s="70">
        <v>7.3</v>
      </c>
      <c r="FQ32" s="16">
        <v>7</v>
      </c>
      <c r="FR32" s="17"/>
      <c r="FS32" s="82"/>
      <c r="FT32" s="82">
        <f t="shared" si="117"/>
        <v>7</v>
      </c>
      <c r="FU32" s="21">
        <f t="shared" si="118"/>
        <v>7.1</v>
      </c>
      <c r="FV32" s="21" t="str">
        <f t="shared" si="119"/>
        <v>7.1</v>
      </c>
      <c r="FW32" s="13" t="str">
        <f t="shared" si="120"/>
        <v>B</v>
      </c>
      <c r="FX32" s="18">
        <f t="shared" si="121"/>
        <v>3</v>
      </c>
      <c r="FY32" s="15" t="str">
        <f t="shared" si="122"/>
        <v>3.0</v>
      </c>
      <c r="FZ32" s="19">
        <v>3</v>
      </c>
      <c r="GA32" s="68">
        <v>3</v>
      </c>
      <c r="GB32" s="28">
        <v>7.2</v>
      </c>
      <c r="GC32" s="26">
        <v>7</v>
      </c>
      <c r="GD32" s="27"/>
      <c r="GE32" s="82"/>
      <c r="GF32" s="82">
        <f t="shared" si="123"/>
        <v>7</v>
      </c>
      <c r="GG32" s="21">
        <f t="shared" si="124"/>
        <v>7.1</v>
      </c>
      <c r="GH32" s="21" t="str">
        <f t="shared" si="144"/>
        <v>7.1</v>
      </c>
      <c r="GI32" s="13" t="str">
        <f t="shared" si="125"/>
        <v>B</v>
      </c>
      <c r="GJ32" s="18">
        <f t="shared" si="126"/>
        <v>3</v>
      </c>
      <c r="GK32" s="15" t="str">
        <f t="shared" si="127"/>
        <v>3.0</v>
      </c>
      <c r="GL32" s="19">
        <v>2</v>
      </c>
      <c r="GM32" s="68">
        <v>2</v>
      </c>
      <c r="GN32" s="28">
        <v>7.3</v>
      </c>
      <c r="GO32" s="26">
        <v>9</v>
      </c>
      <c r="GP32" s="27"/>
      <c r="GQ32" s="27"/>
      <c r="GR32" s="27">
        <f t="shared" si="128"/>
        <v>9</v>
      </c>
      <c r="GS32" s="21">
        <f t="shared" si="129"/>
        <v>8.3000000000000007</v>
      </c>
      <c r="GT32" s="21" t="str">
        <f t="shared" si="130"/>
        <v>8.3</v>
      </c>
      <c r="GU32" s="13" t="str">
        <f t="shared" si="131"/>
        <v>B+</v>
      </c>
      <c r="GV32" s="18">
        <f t="shared" si="132"/>
        <v>3.5</v>
      </c>
      <c r="GW32" s="15" t="str">
        <f t="shared" si="133"/>
        <v>3.5</v>
      </c>
      <c r="GX32" s="19">
        <v>2</v>
      </c>
      <c r="GY32" s="68">
        <v>2</v>
      </c>
      <c r="GZ32" s="69">
        <f t="shared" si="134"/>
        <v>18</v>
      </c>
      <c r="HA32" s="22">
        <f t="shared" si="135"/>
        <v>6.8916666666666675</v>
      </c>
      <c r="HB32" s="24" t="str">
        <f t="shared" si="136"/>
        <v>6.89</v>
      </c>
      <c r="HC32" s="22">
        <f t="shared" si="137"/>
        <v>2.6666666666666665</v>
      </c>
      <c r="HD32" s="24" t="str">
        <f t="shared" si="138"/>
        <v>2.67</v>
      </c>
    </row>
    <row r="33" spans="1:212" s="4" customFormat="1" ht="28.5">
      <c r="A33" s="2">
        <v>32</v>
      </c>
      <c r="B33" s="5" t="s">
        <v>575</v>
      </c>
      <c r="C33" s="6" t="s">
        <v>666</v>
      </c>
      <c r="D33" s="7" t="s">
        <v>667</v>
      </c>
      <c r="E33" s="8" t="s">
        <v>668</v>
      </c>
      <c r="F33" s="44"/>
      <c r="G33" s="3" t="s">
        <v>706</v>
      </c>
      <c r="H33" s="36" t="s">
        <v>89</v>
      </c>
      <c r="I33" s="11" t="s">
        <v>200</v>
      </c>
      <c r="J33" s="12">
        <v>6.7</v>
      </c>
      <c r="K33" s="21" t="str">
        <f t="shared" si="203"/>
        <v>6.7</v>
      </c>
      <c r="L33" s="13" t="str">
        <f t="shared" si="204"/>
        <v>C+</v>
      </c>
      <c r="M33" s="14">
        <f t="shared" si="205"/>
        <v>2.5</v>
      </c>
      <c r="N33" s="15" t="str">
        <f t="shared" si="206"/>
        <v>2.5</v>
      </c>
      <c r="O33" s="19">
        <v>2</v>
      </c>
      <c r="P33" s="12">
        <v>5</v>
      </c>
      <c r="Q33" s="21" t="str">
        <f t="shared" si="207"/>
        <v>5.0</v>
      </c>
      <c r="R33" s="13" t="str">
        <f t="shared" si="208"/>
        <v>D+</v>
      </c>
      <c r="S33" s="14">
        <f t="shared" si="209"/>
        <v>1.5</v>
      </c>
      <c r="T33" s="15" t="str">
        <f t="shared" si="210"/>
        <v>1.5</v>
      </c>
      <c r="U33" s="19">
        <v>3</v>
      </c>
      <c r="V33" s="28">
        <v>6.8</v>
      </c>
      <c r="W33" s="26">
        <v>6</v>
      </c>
      <c r="X33" s="27"/>
      <c r="Y33" s="82"/>
      <c r="Z33" s="82">
        <f t="shared" si="93"/>
        <v>6</v>
      </c>
      <c r="AA33" s="21">
        <f t="shared" si="153"/>
        <v>6.3</v>
      </c>
      <c r="AB33" s="21" t="str">
        <f t="shared" si="211"/>
        <v>6.3</v>
      </c>
      <c r="AC33" s="13" t="str">
        <f t="shared" si="212"/>
        <v>C</v>
      </c>
      <c r="AD33" s="18">
        <f t="shared" si="213"/>
        <v>2</v>
      </c>
      <c r="AE33" s="15" t="str">
        <f t="shared" si="214"/>
        <v>2.0</v>
      </c>
      <c r="AF33" s="19">
        <v>4</v>
      </c>
      <c r="AG33" s="68">
        <v>4</v>
      </c>
      <c r="AH33" s="28">
        <v>8</v>
      </c>
      <c r="AI33" s="26">
        <v>7</v>
      </c>
      <c r="AJ33" s="27"/>
      <c r="AK33" s="82"/>
      <c r="AL33" s="82">
        <f t="shared" si="94"/>
        <v>7</v>
      </c>
      <c r="AM33" s="21">
        <f t="shared" si="158"/>
        <v>7.4</v>
      </c>
      <c r="AN33" s="21" t="str">
        <f t="shared" si="159"/>
        <v>7.4</v>
      </c>
      <c r="AO33" s="13" t="str">
        <f t="shared" si="160"/>
        <v>B</v>
      </c>
      <c r="AP33" s="18">
        <f t="shared" si="161"/>
        <v>3</v>
      </c>
      <c r="AQ33" s="15" t="str">
        <f t="shared" si="162"/>
        <v>3.0</v>
      </c>
      <c r="AR33" s="19">
        <v>2</v>
      </c>
      <c r="AS33" s="68">
        <v>2</v>
      </c>
      <c r="AT33" s="95">
        <v>5.8</v>
      </c>
      <c r="AU33" s="96">
        <v>3</v>
      </c>
      <c r="AV33" s="97">
        <v>3</v>
      </c>
      <c r="AW33" s="97">
        <v>4</v>
      </c>
      <c r="AX33" s="82">
        <f t="shared" si="95"/>
        <v>4</v>
      </c>
      <c r="AY33" s="21">
        <f t="shared" si="163"/>
        <v>4.7</v>
      </c>
      <c r="AZ33" s="21" t="str">
        <f t="shared" si="164"/>
        <v>4.7</v>
      </c>
      <c r="BA33" s="13" t="str">
        <f t="shared" si="165"/>
        <v>D</v>
      </c>
      <c r="BB33" s="18">
        <f t="shared" si="166"/>
        <v>1</v>
      </c>
      <c r="BC33" s="15" t="str">
        <f t="shared" si="167"/>
        <v>1.0</v>
      </c>
      <c r="BD33" s="19">
        <v>3</v>
      </c>
      <c r="BE33" s="68"/>
      <c r="BF33" s="28">
        <v>5.3</v>
      </c>
      <c r="BG33" s="26">
        <v>4</v>
      </c>
      <c r="BH33" s="27">
        <v>6</v>
      </c>
      <c r="BI33" s="27"/>
      <c r="BJ33" s="82">
        <f t="shared" si="96"/>
        <v>6</v>
      </c>
      <c r="BK33" s="21">
        <f t="shared" si="168"/>
        <v>5.7</v>
      </c>
      <c r="BL33" s="21" t="str">
        <f t="shared" si="169"/>
        <v>5.7</v>
      </c>
      <c r="BM33" s="31" t="str">
        <f t="shared" si="170"/>
        <v>C</v>
      </c>
      <c r="BN33" s="18">
        <f t="shared" si="171"/>
        <v>2</v>
      </c>
      <c r="BO33" s="15" t="str">
        <f t="shared" si="172"/>
        <v>2.0</v>
      </c>
      <c r="BP33" s="19">
        <v>2</v>
      </c>
      <c r="BQ33" s="68">
        <v>2</v>
      </c>
      <c r="BR33" s="28">
        <v>5.0999999999999996</v>
      </c>
      <c r="BS33" s="26">
        <v>4</v>
      </c>
      <c r="BT33" s="27">
        <v>5</v>
      </c>
      <c r="BU33" s="27"/>
      <c r="BV33" s="82">
        <f t="shared" si="97"/>
        <v>5</v>
      </c>
      <c r="BW33" s="21">
        <f t="shared" si="173"/>
        <v>5</v>
      </c>
      <c r="BX33" s="21" t="str">
        <f t="shared" si="174"/>
        <v>5.0</v>
      </c>
      <c r="BY33" s="13" t="str">
        <f t="shared" si="175"/>
        <v>D+</v>
      </c>
      <c r="BZ33" s="18">
        <f t="shared" si="176"/>
        <v>1.5</v>
      </c>
      <c r="CA33" s="15" t="str">
        <f t="shared" si="177"/>
        <v>1.5</v>
      </c>
      <c r="CB33" s="19">
        <v>3</v>
      </c>
      <c r="CC33" s="68">
        <v>3</v>
      </c>
      <c r="CD33" s="39">
        <v>6.3</v>
      </c>
      <c r="CE33" s="28">
        <v>5</v>
      </c>
      <c r="CF33" s="28"/>
      <c r="CG33" s="20"/>
      <c r="CH33" s="20">
        <f t="shared" si="98"/>
        <v>5</v>
      </c>
      <c r="CI33" s="21">
        <f t="shared" si="200"/>
        <v>5.5</v>
      </c>
      <c r="CJ33" s="21" t="str">
        <f t="shared" si="201"/>
        <v>5.5</v>
      </c>
      <c r="CK33" s="13" t="str">
        <f t="shared" si="202"/>
        <v>C</v>
      </c>
      <c r="CL33" s="18">
        <f t="shared" si="181"/>
        <v>2</v>
      </c>
      <c r="CM33" s="15" t="str">
        <f t="shared" si="182"/>
        <v>2.0</v>
      </c>
      <c r="CN33" s="19">
        <v>3</v>
      </c>
      <c r="CO33" s="68">
        <v>3</v>
      </c>
      <c r="CP33" s="69">
        <f t="shared" si="183"/>
        <v>17</v>
      </c>
      <c r="CQ33" s="22">
        <f t="shared" si="184"/>
        <v>5.7058823529411766</v>
      </c>
      <c r="CR33" s="24" t="str">
        <f t="shared" si="185"/>
        <v>5.71</v>
      </c>
      <c r="CS33" s="22">
        <f t="shared" si="186"/>
        <v>1.8529411764705883</v>
      </c>
      <c r="CT33" s="24" t="str">
        <f t="shared" si="187"/>
        <v>1.85</v>
      </c>
      <c r="CU33" s="77" t="str">
        <f t="shared" si="188"/>
        <v>Lên lớp</v>
      </c>
      <c r="CV33" s="77">
        <f t="shared" si="189"/>
        <v>14</v>
      </c>
      <c r="CW33" s="22">
        <f t="shared" si="190"/>
        <v>5.9214285714285717</v>
      </c>
      <c r="CX33" s="77" t="str">
        <f t="shared" si="191"/>
        <v>5.92</v>
      </c>
      <c r="CY33" s="22">
        <f t="shared" si="192"/>
        <v>2.0357142857142856</v>
      </c>
      <c r="CZ33" s="77" t="str">
        <f t="shared" si="193"/>
        <v>2.04</v>
      </c>
      <c r="DA33" s="28">
        <v>5.8</v>
      </c>
      <c r="DB33" s="26">
        <v>4</v>
      </c>
      <c r="DC33" s="27">
        <v>7</v>
      </c>
      <c r="DD33" s="27"/>
      <c r="DE33" s="27">
        <f t="shared" si="101"/>
        <v>7</v>
      </c>
      <c r="DF33" s="21">
        <f t="shared" si="47"/>
        <v>6.5</v>
      </c>
      <c r="DG33" s="21" t="str">
        <f t="shared" si="48"/>
        <v>6.5</v>
      </c>
      <c r="DH33" s="13" t="str">
        <f t="shared" si="49"/>
        <v>C+</v>
      </c>
      <c r="DI33" s="18">
        <f t="shared" si="50"/>
        <v>2.5</v>
      </c>
      <c r="DJ33" s="15" t="str">
        <f t="shared" si="51"/>
        <v>2.5</v>
      </c>
      <c r="DK33" s="19">
        <v>1.5</v>
      </c>
      <c r="DL33" s="68">
        <v>1.5</v>
      </c>
      <c r="DM33" s="28">
        <v>6.4</v>
      </c>
      <c r="DN33" s="26">
        <v>8</v>
      </c>
      <c r="DO33" s="27"/>
      <c r="DP33" s="82"/>
      <c r="DQ33" s="82">
        <f t="shared" si="102"/>
        <v>8</v>
      </c>
      <c r="DR33" s="21">
        <f t="shared" si="52"/>
        <v>7.4</v>
      </c>
      <c r="DS33" s="21" t="str">
        <f t="shared" si="53"/>
        <v>7.4</v>
      </c>
      <c r="DT33" s="13" t="str">
        <f t="shared" si="54"/>
        <v>B</v>
      </c>
      <c r="DU33" s="18">
        <f t="shared" si="55"/>
        <v>3</v>
      </c>
      <c r="DV33" s="15" t="str">
        <f t="shared" si="56"/>
        <v>3.0</v>
      </c>
      <c r="DW33" s="19">
        <v>1.5</v>
      </c>
      <c r="DX33" s="68">
        <v>1.5</v>
      </c>
      <c r="DY33" s="21">
        <f t="shared" si="103"/>
        <v>6.95</v>
      </c>
      <c r="DZ33" s="21" t="str">
        <f t="shared" si="57"/>
        <v>7.0</v>
      </c>
      <c r="EA33" s="13" t="str">
        <f t="shared" si="58"/>
        <v>C+</v>
      </c>
      <c r="EB33" s="18">
        <f t="shared" si="59"/>
        <v>2.5</v>
      </c>
      <c r="EC33" s="18" t="str">
        <f t="shared" si="60"/>
        <v>2.5</v>
      </c>
      <c r="ED33" s="19">
        <v>3</v>
      </c>
      <c r="EE33" s="152">
        <v>3</v>
      </c>
      <c r="EF33" s="20">
        <v>6</v>
      </c>
      <c r="EG33" s="20">
        <v>6.5</v>
      </c>
      <c r="EH33" s="27"/>
      <c r="EI33" s="82"/>
      <c r="EJ33" s="82">
        <f t="shared" si="104"/>
        <v>6.5</v>
      </c>
      <c r="EK33" s="21">
        <f t="shared" si="61"/>
        <v>6.3</v>
      </c>
      <c r="EL33" s="21" t="str">
        <f t="shared" si="62"/>
        <v>6.3</v>
      </c>
      <c r="EM33" s="13" t="str">
        <f t="shared" si="63"/>
        <v>C</v>
      </c>
      <c r="EN33" s="18">
        <f t="shared" si="64"/>
        <v>2</v>
      </c>
      <c r="EO33" s="15" t="str">
        <f t="shared" si="65"/>
        <v>2.0</v>
      </c>
      <c r="EP33" s="19">
        <v>3</v>
      </c>
      <c r="EQ33" s="68">
        <v>3</v>
      </c>
      <c r="ER33" s="28">
        <v>5.6</v>
      </c>
      <c r="ES33" s="26">
        <v>4</v>
      </c>
      <c r="ET33" s="27">
        <v>6</v>
      </c>
      <c r="EU33" s="27"/>
      <c r="EV33" s="27">
        <f t="shared" si="105"/>
        <v>6</v>
      </c>
      <c r="EW33" s="21">
        <f t="shared" si="106"/>
        <v>5.8</v>
      </c>
      <c r="EX33" s="21" t="str">
        <f t="shared" si="107"/>
        <v>5.8</v>
      </c>
      <c r="EY33" s="13" t="str">
        <f t="shared" si="108"/>
        <v>C</v>
      </c>
      <c r="EZ33" s="18">
        <f t="shared" si="109"/>
        <v>2</v>
      </c>
      <c r="FA33" s="15" t="str">
        <f t="shared" si="110"/>
        <v>2.0</v>
      </c>
      <c r="FB33" s="19">
        <v>3</v>
      </c>
      <c r="FC33" s="68">
        <v>3</v>
      </c>
      <c r="FD33" s="28">
        <v>6</v>
      </c>
      <c r="FE33" s="26">
        <v>3</v>
      </c>
      <c r="FF33" s="27">
        <v>5</v>
      </c>
      <c r="FG33" s="27"/>
      <c r="FH33" s="27">
        <f t="shared" si="111"/>
        <v>5</v>
      </c>
      <c r="FI33" s="21">
        <f t="shared" si="112"/>
        <v>5.4</v>
      </c>
      <c r="FJ33" s="21" t="str">
        <f t="shared" si="113"/>
        <v>5.4</v>
      </c>
      <c r="FK33" s="13" t="str">
        <f t="shared" si="114"/>
        <v>D+</v>
      </c>
      <c r="FL33" s="18">
        <f t="shared" si="115"/>
        <v>1.5</v>
      </c>
      <c r="FM33" s="15" t="str">
        <f t="shared" si="116"/>
        <v>1.5</v>
      </c>
      <c r="FN33" s="19">
        <v>2</v>
      </c>
      <c r="FO33" s="68">
        <v>2</v>
      </c>
      <c r="FP33" s="100">
        <v>5.3</v>
      </c>
      <c r="FQ33" s="101">
        <v>1</v>
      </c>
      <c r="FR33" s="102"/>
      <c r="FS33" s="102"/>
      <c r="FT33" s="102">
        <f t="shared" si="117"/>
        <v>1</v>
      </c>
      <c r="FU33" s="21">
        <f t="shared" si="118"/>
        <v>2.7</v>
      </c>
      <c r="FV33" s="21" t="str">
        <f t="shared" si="119"/>
        <v>2.7</v>
      </c>
      <c r="FW33" s="13" t="str">
        <f t="shared" si="120"/>
        <v>F</v>
      </c>
      <c r="FX33" s="18">
        <f t="shared" si="121"/>
        <v>0</v>
      </c>
      <c r="FY33" s="15" t="str">
        <f t="shared" si="122"/>
        <v>0.0</v>
      </c>
      <c r="FZ33" s="19">
        <v>3</v>
      </c>
      <c r="GA33" s="68">
        <v>3</v>
      </c>
      <c r="GB33" s="28">
        <v>5</v>
      </c>
      <c r="GC33" s="26">
        <v>5</v>
      </c>
      <c r="GD33" s="27"/>
      <c r="GE33" s="82"/>
      <c r="GF33" s="82">
        <f t="shared" si="123"/>
        <v>5</v>
      </c>
      <c r="GG33" s="21">
        <f t="shared" si="124"/>
        <v>5</v>
      </c>
      <c r="GH33" s="21" t="str">
        <f t="shared" si="144"/>
        <v>5.0</v>
      </c>
      <c r="GI33" s="13" t="str">
        <f t="shared" si="125"/>
        <v>D+</v>
      </c>
      <c r="GJ33" s="18">
        <f t="shared" si="126"/>
        <v>1.5</v>
      </c>
      <c r="GK33" s="15" t="str">
        <f t="shared" si="127"/>
        <v>1.5</v>
      </c>
      <c r="GL33" s="19">
        <v>2</v>
      </c>
      <c r="GM33" s="68">
        <v>2</v>
      </c>
      <c r="GN33" s="28">
        <v>7</v>
      </c>
      <c r="GO33" s="26">
        <v>8</v>
      </c>
      <c r="GP33" s="27"/>
      <c r="GQ33" s="27"/>
      <c r="GR33" s="27">
        <f t="shared" si="128"/>
        <v>8</v>
      </c>
      <c r="GS33" s="21">
        <f t="shared" si="129"/>
        <v>7.6</v>
      </c>
      <c r="GT33" s="21" t="str">
        <f t="shared" si="130"/>
        <v>7.6</v>
      </c>
      <c r="GU33" s="13" t="str">
        <f t="shared" si="131"/>
        <v>B</v>
      </c>
      <c r="GV33" s="18">
        <f t="shared" si="132"/>
        <v>3</v>
      </c>
      <c r="GW33" s="15" t="str">
        <f t="shared" si="133"/>
        <v>3.0</v>
      </c>
      <c r="GX33" s="19">
        <v>2</v>
      </c>
      <c r="GY33" s="68">
        <v>2</v>
      </c>
      <c r="GZ33" s="69">
        <f t="shared" si="134"/>
        <v>18</v>
      </c>
      <c r="HA33" s="22">
        <f t="shared" si="135"/>
        <v>5.625</v>
      </c>
      <c r="HB33" s="24" t="str">
        <f t="shared" si="136"/>
        <v>5.63</v>
      </c>
      <c r="HC33" s="22">
        <f t="shared" si="137"/>
        <v>1.7916666666666667</v>
      </c>
      <c r="HD33" s="24" t="str">
        <f t="shared" si="138"/>
        <v>1.79</v>
      </c>
    </row>
    <row r="34" spans="1:212" ht="28.5">
      <c r="A34" s="2">
        <v>33</v>
      </c>
      <c r="B34" s="5" t="s">
        <v>575</v>
      </c>
      <c r="C34" s="6" t="s">
        <v>671</v>
      </c>
      <c r="D34" s="7" t="s">
        <v>672</v>
      </c>
      <c r="E34" s="8" t="s">
        <v>94</v>
      </c>
      <c r="F34" s="44"/>
      <c r="G34" s="3" t="s">
        <v>738</v>
      </c>
      <c r="H34" s="36" t="s">
        <v>89</v>
      </c>
      <c r="I34" s="11" t="s">
        <v>572</v>
      </c>
      <c r="J34" s="12">
        <v>6.9</v>
      </c>
      <c r="K34" s="21" t="str">
        <f t="shared" ref="K34:K47" si="215">TEXT(J34,"0.0")</f>
        <v>6.9</v>
      </c>
      <c r="L34" s="13" t="str">
        <f t="shared" ref="L34:L47" si="216">IF(J34&gt;=8.5,"A",IF(J34&gt;=8,"B+",IF(J34&gt;=7,"B",IF(J34&gt;=6.5,"C+",IF(J34&gt;=5.5,"C",IF(J34&gt;=5,"D+",IF(J34&gt;=4,"D","F")))))))</f>
        <v>C+</v>
      </c>
      <c r="M34" s="14">
        <f t="shared" ref="M34:M47" si="217">IF(L34="A",4,IF(L34="B+",3.5,IF(L34="B",3,IF(L34="C+",2.5,IF(L34="C",2,IF(L34="D+",1.5,IF(L34="D",1,0)))))))</f>
        <v>2.5</v>
      </c>
      <c r="N34" s="15" t="str">
        <f t="shared" ref="N34:N47" si="218">TEXT(M34,"0.0")</f>
        <v>2.5</v>
      </c>
      <c r="O34" s="19">
        <v>2</v>
      </c>
      <c r="P34" s="12">
        <v>6</v>
      </c>
      <c r="Q34" s="21" t="str">
        <f t="shared" ref="Q34:Q47" si="219">TEXT(P34,"0.0")</f>
        <v>6.0</v>
      </c>
      <c r="R34" s="13" t="str">
        <f t="shared" ref="R34:R47" si="220">IF(P34&gt;=8.5,"A",IF(P34&gt;=8,"B+",IF(P34&gt;=7,"B",IF(P34&gt;=6.5,"C+",IF(P34&gt;=5.5,"C",IF(P34&gt;=5,"D+",IF(P34&gt;=4,"D","F")))))))</f>
        <v>C</v>
      </c>
      <c r="S34" s="14">
        <f t="shared" ref="S34:S47" si="221">IF(R34="A",4,IF(R34="B+",3.5,IF(R34="B",3,IF(R34="C+",2.5,IF(R34="C",2,IF(R34="D+",1.5,IF(R34="D",1,0)))))))</f>
        <v>2</v>
      </c>
      <c r="T34" s="15" t="str">
        <f t="shared" ref="T34:T47" si="222">TEXT(S34,"0.0")</f>
        <v>2.0</v>
      </c>
      <c r="U34" s="19">
        <v>3</v>
      </c>
      <c r="V34" s="28">
        <v>7</v>
      </c>
      <c r="W34" s="26">
        <v>3</v>
      </c>
      <c r="X34" s="27">
        <v>5</v>
      </c>
      <c r="Y34" s="27"/>
      <c r="Z34" s="82">
        <f t="shared" si="93"/>
        <v>5</v>
      </c>
      <c r="AA34" s="21">
        <f t="shared" ref="AA34:AA47" si="223">ROUND(MAX((V34*0.4+W34*0.6),(V34*0.4+X34*0.6),(V34*0.4+Y34*0.6)),1)</f>
        <v>5.8</v>
      </c>
      <c r="AB34" s="21" t="str">
        <f t="shared" ref="AB34:AB47" si="224">TEXT(AA34,"0.0")</f>
        <v>5.8</v>
      </c>
      <c r="AC34" s="13" t="str">
        <f t="shared" ref="AC34:AC47" si="225">IF(AA34&gt;=8.5,"A",IF(AA34&gt;=8,"B+",IF(AA34&gt;=7,"B",IF(AA34&gt;=6.5,"C+",IF(AA34&gt;=5.5,"C",IF(AA34&gt;=5,"D+",IF(AA34&gt;=4,"D","F")))))))</f>
        <v>C</v>
      </c>
      <c r="AD34" s="18">
        <f t="shared" ref="AD34:AD47" si="226">IF(AC34="A",4,IF(AC34="B+",3.5,IF(AC34="B",3,IF(AC34="C+",2.5,IF(AC34="C",2,IF(AC34="D+",1.5,IF(AC34="D",1,0)))))))</f>
        <v>2</v>
      </c>
      <c r="AE34" s="15" t="str">
        <f t="shared" ref="AE34:AE47" si="227">TEXT(AD34,"0.0")</f>
        <v>2.0</v>
      </c>
      <c r="AF34" s="19">
        <v>4</v>
      </c>
      <c r="AG34" s="68">
        <v>4</v>
      </c>
      <c r="AH34" s="28">
        <v>7</v>
      </c>
      <c r="AI34" s="26">
        <v>7</v>
      </c>
      <c r="AJ34" s="27"/>
      <c r="AK34" s="82"/>
      <c r="AL34" s="82">
        <f t="shared" si="94"/>
        <v>7</v>
      </c>
      <c r="AM34" s="21">
        <f t="shared" ref="AM34:AM47" si="228">ROUND(MAX((AH34*0.4+AI34*0.6),(AH34*0.4+AJ34*0.6),(AH34*0.4+AK34*0.6)),1)</f>
        <v>7</v>
      </c>
      <c r="AN34" s="21" t="str">
        <f t="shared" ref="AN34:AN47" si="229">TEXT(AM34,"0.0")</f>
        <v>7.0</v>
      </c>
      <c r="AO34" s="13" t="str">
        <f t="shared" ref="AO34:AO47" si="230">IF(AM34&gt;=8.5,"A",IF(AM34&gt;=8,"B+",IF(AM34&gt;=7,"B",IF(AM34&gt;=6.5,"C+",IF(AM34&gt;=5.5,"C",IF(AM34&gt;=5,"D+",IF(AM34&gt;=4,"D","F")))))))</f>
        <v>B</v>
      </c>
      <c r="AP34" s="18">
        <f t="shared" ref="AP34:AP47" si="231">IF(AO34="A",4,IF(AO34="B+",3.5,IF(AO34="B",3,IF(AO34="C+",2.5,IF(AO34="C",2,IF(AO34="D+",1.5,IF(AO34="D",1,0)))))))</f>
        <v>3</v>
      </c>
      <c r="AQ34" s="15" t="str">
        <f t="shared" ref="AQ34:AQ47" si="232">TEXT(AP34,"0.0")</f>
        <v>3.0</v>
      </c>
      <c r="AR34" s="19">
        <v>2</v>
      </c>
      <c r="AS34" s="68">
        <v>2</v>
      </c>
      <c r="AT34" s="28">
        <v>5.6</v>
      </c>
      <c r="AU34" s="26">
        <v>5</v>
      </c>
      <c r="AV34" s="27"/>
      <c r="AW34" s="27"/>
      <c r="AX34" s="82">
        <f t="shared" si="95"/>
        <v>5</v>
      </c>
      <c r="AY34" s="21">
        <f t="shared" ref="AY34:AY47" si="233">ROUND(MAX((AT34*0.4+AU34*0.6),(AT34*0.4+AV34*0.6),(AT34*0.4+AW34*0.6)),1)</f>
        <v>5.2</v>
      </c>
      <c r="AZ34" s="21" t="str">
        <f t="shared" ref="AZ34:AZ47" si="234">TEXT(AY34,"0.0")</f>
        <v>5.2</v>
      </c>
      <c r="BA34" s="13" t="str">
        <f t="shared" ref="BA34:BA47" si="235">IF(AY34&gt;=8.5,"A",IF(AY34&gt;=8,"B+",IF(AY34&gt;=7,"B",IF(AY34&gt;=6.5,"C+",IF(AY34&gt;=5.5,"C",IF(AY34&gt;=5,"D+",IF(AY34&gt;=4,"D","F")))))))</f>
        <v>D+</v>
      </c>
      <c r="BB34" s="18">
        <f t="shared" ref="BB34:BB47" si="236">IF(BA34="A",4,IF(BA34="B+",3.5,IF(BA34="B",3,IF(BA34="C+",2.5,IF(BA34="C",2,IF(BA34="D+",1.5,IF(BA34="D",1,0)))))))</f>
        <v>1.5</v>
      </c>
      <c r="BC34" s="15" t="str">
        <f t="shared" ref="BC34:BC47" si="237">TEXT(BB34,"0.0")</f>
        <v>1.5</v>
      </c>
      <c r="BD34" s="19">
        <v>3</v>
      </c>
      <c r="BE34" s="68">
        <v>3</v>
      </c>
      <c r="BF34" s="28">
        <v>6.5</v>
      </c>
      <c r="BG34" s="26">
        <v>6</v>
      </c>
      <c r="BH34" s="27"/>
      <c r="BI34" s="27"/>
      <c r="BJ34" s="82">
        <f t="shared" si="96"/>
        <v>6</v>
      </c>
      <c r="BK34" s="21">
        <f t="shared" ref="BK34:BK47" si="238">ROUND(MAX((BF34*0.4+BG34*0.6),(BF34*0.4+BH34*0.6),(BF34*0.4+BI34*0.6)),1)</f>
        <v>6.2</v>
      </c>
      <c r="BL34" s="21" t="str">
        <f t="shared" ref="BL34:BL47" si="239">TEXT(BK34,"0.0")</f>
        <v>6.2</v>
      </c>
      <c r="BM34" s="13" t="str">
        <f t="shared" ref="BM34:BM47" si="240">IF(BK34&gt;=8.5,"A",IF(BK34&gt;=8,"B+",IF(BK34&gt;=7,"B",IF(BK34&gt;=6.5,"C+",IF(BK34&gt;=5.5,"C",IF(BK34&gt;=5,"D+",IF(BK34&gt;=4,"D","F")))))))</f>
        <v>C</v>
      </c>
      <c r="BN34" s="18">
        <f t="shared" ref="BN34:BN47" si="241">IF(BM34="A",4,IF(BM34="B+",3.5,IF(BM34="B",3,IF(BM34="C+",2.5,IF(BM34="C",2,IF(BM34="D+",1.5,IF(BM34="D",1,0)))))))</f>
        <v>2</v>
      </c>
      <c r="BO34" s="15" t="str">
        <f t="shared" ref="BO34:BO47" si="242">TEXT(BN34,"0.0")</f>
        <v>2.0</v>
      </c>
      <c r="BP34" s="19">
        <v>2</v>
      </c>
      <c r="BQ34" s="68">
        <v>2</v>
      </c>
      <c r="BR34" s="28">
        <v>5.6</v>
      </c>
      <c r="BS34" s="26">
        <v>4</v>
      </c>
      <c r="BT34" s="27">
        <v>2</v>
      </c>
      <c r="BU34" s="27"/>
      <c r="BV34" s="82">
        <f t="shared" si="97"/>
        <v>4</v>
      </c>
      <c r="BW34" s="21">
        <f t="shared" ref="BW34:BW47" si="243">ROUND(MAX((BR34*0.4+BS34*0.6),(BR34*0.4+BT34*0.6),(BR34*0.4+BU34*0.6)),1)</f>
        <v>4.5999999999999996</v>
      </c>
      <c r="BX34" s="21" t="str">
        <f t="shared" ref="BX34:BX47" si="244">TEXT(BW34,"0.0")</f>
        <v>4.6</v>
      </c>
      <c r="BY34" s="13" t="str">
        <f t="shared" ref="BY34:BY47" si="245">IF(BW34&gt;=8.5,"A",IF(BW34&gt;=8,"B+",IF(BW34&gt;=7,"B",IF(BW34&gt;=6.5,"C+",IF(BW34&gt;=5.5,"C",IF(BW34&gt;=5,"D+",IF(BW34&gt;=4,"D","F")))))))</f>
        <v>D</v>
      </c>
      <c r="BZ34" s="18">
        <f t="shared" ref="BZ34:BZ47" si="246">IF(BY34="A",4,IF(BY34="B+",3.5,IF(BY34="B",3,IF(BY34="C+",2.5,IF(BY34="C",2,IF(BY34="D+",1.5,IF(BY34="D",1,0)))))))</f>
        <v>1</v>
      </c>
      <c r="CA34" s="15" t="str">
        <f t="shared" ref="CA34:CA47" si="247">TEXT(BZ34,"0.0")</f>
        <v>1.0</v>
      </c>
      <c r="CB34" s="19">
        <v>3</v>
      </c>
      <c r="CC34" s="68"/>
      <c r="CD34" s="39">
        <v>7.3</v>
      </c>
      <c r="CE34" s="28">
        <v>9</v>
      </c>
      <c r="CF34" s="28"/>
      <c r="CG34" s="20"/>
      <c r="CH34" s="20">
        <f t="shared" si="98"/>
        <v>9</v>
      </c>
      <c r="CI34" s="21">
        <f t="shared" ref="CI34:CI47" si="248">ROUND(MAX((CD34*0.4+CE34*0.6),(CD34*0.4+CF34*0.6),(CD34*0.4+CG34*0.6)),1)</f>
        <v>8.3000000000000007</v>
      </c>
      <c r="CJ34" s="21" t="str">
        <f t="shared" ref="CJ34:CJ47" si="249">TEXT(CI34,"0.0")</f>
        <v>8.3</v>
      </c>
      <c r="CK34" s="13" t="str">
        <f t="shared" ref="CK34:CK47" si="250">IF(CI34&gt;=8.5,"A",IF(CI34&gt;=8,"B+",IF(CI34&gt;=7,"B",IF(CI34&gt;=6.5,"C+",IF(CI34&gt;=5.5,"C",IF(CI34&gt;=5,"D+",IF(CI34&gt;=4,"D","F")))))))</f>
        <v>B+</v>
      </c>
      <c r="CL34" s="18">
        <f t="shared" ref="CL34:CL47" si="251">IF(CK34="A",4,IF(CK34="B+",3.5,IF(CK34="B",3,IF(CK34="C+",2.5,IF(CK34="C",2,IF(CK34="D+",1.5,IF(CK34="D",1,0)))))))</f>
        <v>3.5</v>
      </c>
      <c r="CM34" s="15" t="str">
        <f t="shared" ref="CM34:CM47" si="252">TEXT(CL34,"0.0")</f>
        <v>3.5</v>
      </c>
      <c r="CN34" s="19">
        <v>3</v>
      </c>
      <c r="CO34" s="68">
        <v>3</v>
      </c>
      <c r="CP34" s="69">
        <f t="shared" ref="CP34:CP47" si="253">AR34+AF34+BD34+BP34+CB34+CN34</f>
        <v>17</v>
      </c>
      <c r="CQ34" s="22">
        <f t="shared" ref="CQ34:CQ47" si="254">(AM34*AR34+AA34*AF34+AY34*BD34+BK34*BP34+BW34*CB34+CI34*CN34)/CP34</f>
        <v>6.1117647058823534</v>
      </c>
      <c r="CR34" s="24" t="str">
        <f t="shared" ref="CR34:CR47" si="255">TEXT(CQ34,"0.00")</f>
        <v>6.11</v>
      </c>
      <c r="CS34" s="22">
        <f t="shared" ref="CS34:CS47" si="256">(AP34*AR34+AD34*AF34+BB34*BD34+BN34*BP34+BZ34*CB34+CL34*CN34)/CP34</f>
        <v>2.1176470588235294</v>
      </c>
      <c r="CT34" s="24" t="str">
        <f t="shared" ref="CT34:CT47" si="257">TEXT(CS34,"0.00")</f>
        <v>2.12</v>
      </c>
      <c r="CU34" s="77" t="str">
        <f t="shared" ref="CU34:CU47" si="258">IF(OR(CV34&lt;CP34/2,CS34&lt;1.2),"Cảnh báo KQHT","Lên lớp")</f>
        <v>Lên lớp</v>
      </c>
      <c r="CV34" s="77">
        <f t="shared" ref="CV34:CV47" si="259">CO34+CC34+BQ34+BE34+AG34+AS34</f>
        <v>14</v>
      </c>
      <c r="CW34" s="22">
        <f t="shared" ref="CW34:CW47" si="260">(AM34*AS34+AA34*AG34+AY34*BE34+BK34*BQ34+BW34*CC34+CI34*CO34)/CV34</f>
        <v>6.4357142857142859</v>
      </c>
      <c r="CX34" s="77" t="str">
        <f t="shared" ref="CX34:CY47" si="261">TEXT(CW34,"0.00")</f>
        <v>6.44</v>
      </c>
      <c r="CY34" s="22">
        <f t="shared" ref="CY34:CY47" si="262">(AP34*AS34+AD34*AG34+BB34*BE34+BN34*BQ34+BZ34*CC34+CL34*CO34)/CV34</f>
        <v>2.3571428571428572</v>
      </c>
      <c r="CZ34" s="77" t="str">
        <f t="shared" ref="CZ34:CZ47" si="263">TEXT(CY34,"0.00")</f>
        <v>2.36</v>
      </c>
      <c r="DA34" s="28">
        <v>5.2</v>
      </c>
      <c r="DB34" s="26">
        <v>5</v>
      </c>
      <c r="DC34" s="27"/>
      <c r="DD34" s="82"/>
      <c r="DE34" s="82">
        <f t="shared" si="101"/>
        <v>5</v>
      </c>
      <c r="DF34" s="21">
        <f t="shared" si="47"/>
        <v>5.0999999999999996</v>
      </c>
      <c r="DG34" s="21" t="str">
        <f t="shared" si="48"/>
        <v>5.1</v>
      </c>
      <c r="DH34" s="13" t="str">
        <f t="shared" si="49"/>
        <v>D+</v>
      </c>
      <c r="DI34" s="18">
        <f t="shared" si="50"/>
        <v>1.5</v>
      </c>
      <c r="DJ34" s="15" t="str">
        <f t="shared" si="51"/>
        <v>1.5</v>
      </c>
      <c r="DK34" s="19">
        <v>1.5</v>
      </c>
      <c r="DL34" s="68">
        <v>1.5</v>
      </c>
      <c r="DM34" s="28">
        <v>6.8</v>
      </c>
      <c r="DN34" s="26">
        <v>7</v>
      </c>
      <c r="DO34" s="27"/>
      <c r="DP34" s="82"/>
      <c r="DQ34" s="82">
        <f t="shared" si="102"/>
        <v>7</v>
      </c>
      <c r="DR34" s="21">
        <f t="shared" si="52"/>
        <v>6.9</v>
      </c>
      <c r="DS34" s="21" t="str">
        <f t="shared" si="53"/>
        <v>6.9</v>
      </c>
      <c r="DT34" s="13" t="str">
        <f t="shared" si="54"/>
        <v>C+</v>
      </c>
      <c r="DU34" s="18">
        <f t="shared" si="55"/>
        <v>2.5</v>
      </c>
      <c r="DV34" s="15" t="str">
        <f t="shared" si="56"/>
        <v>2.5</v>
      </c>
      <c r="DW34" s="19">
        <v>1.5</v>
      </c>
      <c r="DX34" s="68">
        <v>1.5</v>
      </c>
      <c r="DY34" s="21">
        <f t="shared" si="103"/>
        <v>6</v>
      </c>
      <c r="DZ34" s="21" t="str">
        <f t="shared" si="57"/>
        <v>6.0</v>
      </c>
      <c r="EA34" s="13" t="str">
        <f t="shared" si="58"/>
        <v>C</v>
      </c>
      <c r="EB34" s="18">
        <f t="shared" si="59"/>
        <v>2</v>
      </c>
      <c r="EC34" s="18" t="str">
        <f t="shared" si="60"/>
        <v>2.0</v>
      </c>
      <c r="ED34" s="19">
        <v>3</v>
      </c>
      <c r="EE34" s="152">
        <v>3</v>
      </c>
      <c r="EF34" s="28">
        <v>6.2</v>
      </c>
      <c r="EG34" s="28"/>
      <c r="EH34" s="28">
        <v>5</v>
      </c>
      <c r="EI34" s="27"/>
      <c r="EJ34" s="20">
        <f t="shared" si="104"/>
        <v>5</v>
      </c>
      <c r="EK34" s="21">
        <f t="shared" si="61"/>
        <v>5.5</v>
      </c>
      <c r="EL34" s="21" t="str">
        <f t="shared" si="62"/>
        <v>5.5</v>
      </c>
      <c r="EM34" s="13" t="str">
        <f t="shared" si="63"/>
        <v>C</v>
      </c>
      <c r="EN34" s="18">
        <f t="shared" si="64"/>
        <v>2</v>
      </c>
      <c r="EO34" s="15" t="str">
        <f t="shared" si="65"/>
        <v>2.0</v>
      </c>
      <c r="EP34" s="19">
        <v>3</v>
      </c>
      <c r="EQ34" s="68">
        <v>3</v>
      </c>
      <c r="ER34" s="70">
        <v>6.3</v>
      </c>
      <c r="ES34" s="16">
        <v>7</v>
      </c>
      <c r="ET34" s="17"/>
      <c r="EU34" s="82"/>
      <c r="EV34" s="82">
        <f t="shared" si="105"/>
        <v>7</v>
      </c>
      <c r="EW34" s="21">
        <f t="shared" si="106"/>
        <v>6.7</v>
      </c>
      <c r="EX34" s="21" t="str">
        <f t="shared" si="107"/>
        <v>6.7</v>
      </c>
      <c r="EY34" s="13" t="str">
        <f t="shared" si="108"/>
        <v>C+</v>
      </c>
      <c r="EZ34" s="18">
        <f t="shared" si="109"/>
        <v>2.5</v>
      </c>
      <c r="FA34" s="15" t="str">
        <f t="shared" si="110"/>
        <v>2.5</v>
      </c>
      <c r="FB34" s="19">
        <v>3</v>
      </c>
      <c r="FC34" s="68">
        <v>3</v>
      </c>
      <c r="FD34" s="28">
        <v>6.2</v>
      </c>
      <c r="FE34" s="26"/>
      <c r="FF34" s="27">
        <v>5</v>
      </c>
      <c r="FG34" s="27"/>
      <c r="FH34" s="27">
        <f t="shared" si="111"/>
        <v>5</v>
      </c>
      <c r="FI34" s="21">
        <f t="shared" si="112"/>
        <v>5.5</v>
      </c>
      <c r="FJ34" s="21" t="str">
        <f t="shared" si="113"/>
        <v>5.5</v>
      </c>
      <c r="FK34" s="13" t="str">
        <f t="shared" si="114"/>
        <v>C</v>
      </c>
      <c r="FL34" s="18">
        <f t="shared" si="115"/>
        <v>2</v>
      </c>
      <c r="FM34" s="15" t="str">
        <f t="shared" si="116"/>
        <v>2.0</v>
      </c>
      <c r="FN34" s="19">
        <v>2</v>
      </c>
      <c r="FO34" s="68">
        <v>2</v>
      </c>
      <c r="FP34" s="100">
        <v>7.3</v>
      </c>
      <c r="FQ34" s="101">
        <v>0</v>
      </c>
      <c r="FR34" s="102"/>
      <c r="FS34" s="102"/>
      <c r="FT34" s="102">
        <f t="shared" si="117"/>
        <v>0</v>
      </c>
      <c r="FU34" s="21">
        <f t="shared" si="118"/>
        <v>2.9</v>
      </c>
      <c r="FV34" s="21" t="str">
        <f t="shared" si="119"/>
        <v>2.9</v>
      </c>
      <c r="FW34" s="13" t="str">
        <f t="shared" si="120"/>
        <v>F</v>
      </c>
      <c r="FX34" s="18">
        <f t="shared" si="121"/>
        <v>0</v>
      </c>
      <c r="FY34" s="15" t="str">
        <f t="shared" si="122"/>
        <v>0.0</v>
      </c>
      <c r="FZ34" s="19">
        <v>3</v>
      </c>
      <c r="GA34" s="68">
        <v>3</v>
      </c>
      <c r="GB34" s="42"/>
      <c r="GC34" s="99"/>
      <c r="GD34" s="30"/>
      <c r="GE34" s="30"/>
      <c r="GF34" s="30">
        <f t="shared" si="123"/>
        <v>0</v>
      </c>
      <c r="GG34" s="21">
        <f t="shared" si="124"/>
        <v>0</v>
      </c>
      <c r="GH34" s="21" t="str">
        <f t="shared" si="144"/>
        <v>0.0</v>
      </c>
      <c r="GI34" s="13" t="str">
        <f t="shared" si="125"/>
        <v>F</v>
      </c>
      <c r="GJ34" s="18">
        <f t="shared" si="126"/>
        <v>0</v>
      </c>
      <c r="GK34" s="15" t="str">
        <f t="shared" si="127"/>
        <v>0.0</v>
      </c>
      <c r="GL34" s="19">
        <v>2</v>
      </c>
      <c r="GM34" s="68">
        <v>2</v>
      </c>
      <c r="GN34" s="28">
        <v>7.3</v>
      </c>
      <c r="GO34" s="26">
        <v>9</v>
      </c>
      <c r="GP34" s="27"/>
      <c r="GQ34" s="27"/>
      <c r="GR34" s="27">
        <f t="shared" si="128"/>
        <v>9</v>
      </c>
      <c r="GS34" s="21">
        <f t="shared" si="129"/>
        <v>8.3000000000000007</v>
      </c>
      <c r="GT34" s="21" t="str">
        <f t="shared" si="130"/>
        <v>8.3</v>
      </c>
      <c r="GU34" s="13" t="str">
        <f t="shared" si="131"/>
        <v>B+</v>
      </c>
      <c r="GV34" s="18">
        <f t="shared" si="132"/>
        <v>3.5</v>
      </c>
      <c r="GW34" s="15" t="str">
        <f t="shared" si="133"/>
        <v>3.5</v>
      </c>
      <c r="GX34" s="19">
        <v>2</v>
      </c>
      <c r="GY34" s="68">
        <v>2</v>
      </c>
      <c r="GZ34" s="69">
        <f t="shared" si="134"/>
        <v>18</v>
      </c>
      <c r="HA34" s="22">
        <f t="shared" si="135"/>
        <v>5.0500000000000007</v>
      </c>
      <c r="HB34" s="24" t="str">
        <f t="shared" si="136"/>
        <v>5.05</v>
      </c>
      <c r="HC34" s="22">
        <f t="shared" si="137"/>
        <v>1.6944444444444444</v>
      </c>
      <c r="HD34" s="24" t="str">
        <f t="shared" si="138"/>
        <v>1.69</v>
      </c>
    </row>
    <row r="35" spans="1:212" ht="28.5">
      <c r="A35" s="2">
        <v>34</v>
      </c>
      <c r="B35" s="5" t="s">
        <v>575</v>
      </c>
      <c r="C35" s="6" t="s">
        <v>678</v>
      </c>
      <c r="D35" s="7" t="s">
        <v>403</v>
      </c>
      <c r="E35" s="8" t="s">
        <v>48</v>
      </c>
      <c r="F35" s="44"/>
      <c r="G35" s="3" t="s">
        <v>742</v>
      </c>
      <c r="H35" s="36" t="s">
        <v>89</v>
      </c>
      <c r="I35" s="11" t="s">
        <v>200</v>
      </c>
      <c r="J35" s="12">
        <v>7.6</v>
      </c>
      <c r="K35" s="21" t="str">
        <f t="shared" si="215"/>
        <v>7.6</v>
      </c>
      <c r="L35" s="13" t="str">
        <f t="shared" si="216"/>
        <v>B</v>
      </c>
      <c r="M35" s="14">
        <f t="shared" si="217"/>
        <v>3</v>
      </c>
      <c r="N35" s="15" t="str">
        <f t="shared" si="218"/>
        <v>3.0</v>
      </c>
      <c r="O35" s="19">
        <v>2</v>
      </c>
      <c r="P35" s="12">
        <v>7</v>
      </c>
      <c r="Q35" s="21" t="str">
        <f t="shared" si="219"/>
        <v>7.0</v>
      </c>
      <c r="R35" s="13" t="str">
        <f t="shared" si="220"/>
        <v>B</v>
      </c>
      <c r="S35" s="14">
        <f t="shared" si="221"/>
        <v>3</v>
      </c>
      <c r="T35" s="15" t="str">
        <f t="shared" si="222"/>
        <v>3.0</v>
      </c>
      <c r="U35" s="19">
        <v>3</v>
      </c>
      <c r="V35" s="28">
        <v>7</v>
      </c>
      <c r="W35" s="26">
        <v>6</v>
      </c>
      <c r="X35" s="27"/>
      <c r="Y35" s="82"/>
      <c r="Z35" s="82">
        <f t="shared" si="93"/>
        <v>6</v>
      </c>
      <c r="AA35" s="21">
        <f t="shared" si="223"/>
        <v>6.4</v>
      </c>
      <c r="AB35" s="21" t="str">
        <f t="shared" si="224"/>
        <v>6.4</v>
      </c>
      <c r="AC35" s="13" t="str">
        <f t="shared" si="225"/>
        <v>C</v>
      </c>
      <c r="AD35" s="18">
        <f t="shared" si="226"/>
        <v>2</v>
      </c>
      <c r="AE35" s="15" t="str">
        <f t="shared" si="227"/>
        <v>2.0</v>
      </c>
      <c r="AF35" s="19">
        <v>4</v>
      </c>
      <c r="AG35" s="68">
        <v>4</v>
      </c>
      <c r="AH35" s="28">
        <v>8</v>
      </c>
      <c r="AI35" s="26">
        <v>7</v>
      </c>
      <c r="AJ35" s="27"/>
      <c r="AK35" s="82"/>
      <c r="AL35" s="82">
        <f t="shared" si="94"/>
        <v>7</v>
      </c>
      <c r="AM35" s="21">
        <f t="shared" si="228"/>
        <v>7.4</v>
      </c>
      <c r="AN35" s="21" t="str">
        <f t="shared" si="229"/>
        <v>7.4</v>
      </c>
      <c r="AO35" s="13" t="str">
        <f t="shared" si="230"/>
        <v>B</v>
      </c>
      <c r="AP35" s="18">
        <f t="shared" si="231"/>
        <v>3</v>
      </c>
      <c r="AQ35" s="15" t="str">
        <f t="shared" si="232"/>
        <v>3.0</v>
      </c>
      <c r="AR35" s="19">
        <v>2</v>
      </c>
      <c r="AS35" s="68">
        <v>2</v>
      </c>
      <c r="AT35" s="28">
        <v>6.8</v>
      </c>
      <c r="AU35" s="26">
        <v>5</v>
      </c>
      <c r="AV35" s="27"/>
      <c r="AW35" s="82"/>
      <c r="AX35" s="82">
        <f t="shared" si="95"/>
        <v>5</v>
      </c>
      <c r="AY35" s="21">
        <f t="shared" si="233"/>
        <v>5.7</v>
      </c>
      <c r="AZ35" s="21" t="str">
        <f t="shared" si="234"/>
        <v>5.7</v>
      </c>
      <c r="BA35" s="13" t="str">
        <f t="shared" si="235"/>
        <v>C</v>
      </c>
      <c r="BB35" s="18">
        <f t="shared" si="236"/>
        <v>2</v>
      </c>
      <c r="BC35" s="15" t="str">
        <f t="shared" si="237"/>
        <v>2.0</v>
      </c>
      <c r="BD35" s="19">
        <v>3</v>
      </c>
      <c r="BE35" s="68">
        <v>3</v>
      </c>
      <c r="BF35" s="28">
        <v>6.8</v>
      </c>
      <c r="BG35" s="26">
        <v>6</v>
      </c>
      <c r="BH35" s="27"/>
      <c r="BI35" s="27"/>
      <c r="BJ35" s="82">
        <f t="shared" si="96"/>
        <v>6</v>
      </c>
      <c r="BK35" s="21">
        <f t="shared" si="238"/>
        <v>6.3</v>
      </c>
      <c r="BL35" s="21" t="str">
        <f t="shared" si="239"/>
        <v>6.3</v>
      </c>
      <c r="BM35" s="13" t="str">
        <f t="shared" si="240"/>
        <v>C</v>
      </c>
      <c r="BN35" s="18">
        <f t="shared" si="241"/>
        <v>2</v>
      </c>
      <c r="BO35" s="15" t="str">
        <f t="shared" si="242"/>
        <v>2.0</v>
      </c>
      <c r="BP35" s="19">
        <v>2</v>
      </c>
      <c r="BQ35" s="68">
        <v>2</v>
      </c>
      <c r="BR35" s="28">
        <v>6</v>
      </c>
      <c r="BS35" s="26">
        <v>6</v>
      </c>
      <c r="BT35" s="27"/>
      <c r="BU35" s="82"/>
      <c r="BV35" s="82">
        <f t="shared" si="97"/>
        <v>6</v>
      </c>
      <c r="BW35" s="21">
        <f t="shared" si="243"/>
        <v>6</v>
      </c>
      <c r="BX35" s="21" t="str">
        <f t="shared" si="244"/>
        <v>6.0</v>
      </c>
      <c r="BY35" s="13" t="str">
        <f t="shared" si="245"/>
        <v>C</v>
      </c>
      <c r="BZ35" s="18">
        <f t="shared" si="246"/>
        <v>2</v>
      </c>
      <c r="CA35" s="15" t="str">
        <f t="shared" si="247"/>
        <v>2.0</v>
      </c>
      <c r="CB35" s="19">
        <v>3</v>
      </c>
      <c r="CC35" s="68">
        <v>3</v>
      </c>
      <c r="CD35" s="39">
        <v>7.7</v>
      </c>
      <c r="CE35" s="28">
        <v>6</v>
      </c>
      <c r="CF35" s="28"/>
      <c r="CG35" s="20"/>
      <c r="CH35" s="20">
        <f t="shared" si="98"/>
        <v>6</v>
      </c>
      <c r="CI35" s="21">
        <f t="shared" si="248"/>
        <v>6.7</v>
      </c>
      <c r="CJ35" s="21" t="str">
        <f t="shared" si="249"/>
        <v>6.7</v>
      </c>
      <c r="CK35" s="13" t="str">
        <f t="shared" si="250"/>
        <v>C+</v>
      </c>
      <c r="CL35" s="18">
        <f t="shared" si="251"/>
        <v>2.5</v>
      </c>
      <c r="CM35" s="15" t="str">
        <f t="shared" si="252"/>
        <v>2.5</v>
      </c>
      <c r="CN35" s="19">
        <v>3</v>
      </c>
      <c r="CO35" s="68">
        <v>3</v>
      </c>
      <c r="CP35" s="69">
        <f t="shared" si="253"/>
        <v>17</v>
      </c>
      <c r="CQ35" s="22">
        <f t="shared" si="254"/>
        <v>6.3647058823529425</v>
      </c>
      <c r="CR35" s="24" t="str">
        <f t="shared" si="255"/>
        <v>6.36</v>
      </c>
      <c r="CS35" s="22">
        <f t="shared" si="256"/>
        <v>2.2058823529411766</v>
      </c>
      <c r="CT35" s="24" t="str">
        <f t="shared" si="257"/>
        <v>2.21</v>
      </c>
      <c r="CU35" s="77" t="str">
        <f t="shared" si="258"/>
        <v>Lên lớp</v>
      </c>
      <c r="CV35" s="77">
        <f t="shared" si="259"/>
        <v>17</v>
      </c>
      <c r="CW35" s="22">
        <f t="shared" si="260"/>
        <v>6.3647058823529425</v>
      </c>
      <c r="CX35" s="77" t="str">
        <f t="shared" si="261"/>
        <v>6.36</v>
      </c>
      <c r="CY35" s="22">
        <f t="shared" si="262"/>
        <v>2.2058823529411766</v>
      </c>
      <c r="CZ35" s="77" t="str">
        <f t="shared" si="263"/>
        <v>2.21</v>
      </c>
      <c r="DA35" s="28">
        <v>6</v>
      </c>
      <c r="DB35" s="26">
        <v>5</v>
      </c>
      <c r="DC35" s="27"/>
      <c r="DD35" s="82"/>
      <c r="DE35" s="82">
        <f t="shared" si="101"/>
        <v>5</v>
      </c>
      <c r="DF35" s="21">
        <f t="shared" si="47"/>
        <v>5.4</v>
      </c>
      <c r="DG35" s="21" t="str">
        <f t="shared" si="48"/>
        <v>5.4</v>
      </c>
      <c r="DH35" s="13" t="str">
        <f t="shared" si="49"/>
        <v>D+</v>
      </c>
      <c r="DI35" s="18">
        <f t="shared" si="50"/>
        <v>1.5</v>
      </c>
      <c r="DJ35" s="15" t="str">
        <f t="shared" si="51"/>
        <v>1.5</v>
      </c>
      <c r="DK35" s="19">
        <v>1.5</v>
      </c>
      <c r="DL35" s="68">
        <v>1.5</v>
      </c>
      <c r="DM35" s="28">
        <v>7.2</v>
      </c>
      <c r="DN35" s="26">
        <v>8</v>
      </c>
      <c r="DO35" s="27"/>
      <c r="DP35" s="82"/>
      <c r="DQ35" s="82">
        <f t="shared" si="102"/>
        <v>8</v>
      </c>
      <c r="DR35" s="21">
        <f t="shared" si="52"/>
        <v>7.7</v>
      </c>
      <c r="DS35" s="21" t="str">
        <f t="shared" si="53"/>
        <v>7.7</v>
      </c>
      <c r="DT35" s="13" t="str">
        <f t="shared" si="54"/>
        <v>B</v>
      </c>
      <c r="DU35" s="18">
        <f t="shared" si="55"/>
        <v>3</v>
      </c>
      <c r="DV35" s="15" t="str">
        <f t="shared" si="56"/>
        <v>3.0</v>
      </c>
      <c r="DW35" s="19">
        <v>1.5</v>
      </c>
      <c r="DX35" s="68">
        <v>1.5</v>
      </c>
      <c r="DY35" s="21">
        <f t="shared" si="103"/>
        <v>6.5500000000000007</v>
      </c>
      <c r="DZ35" s="21" t="str">
        <f t="shared" si="57"/>
        <v>6.6</v>
      </c>
      <c r="EA35" s="13" t="str">
        <f t="shared" si="58"/>
        <v>C+</v>
      </c>
      <c r="EB35" s="18">
        <f t="shared" si="59"/>
        <v>2.5</v>
      </c>
      <c r="EC35" s="18" t="str">
        <f t="shared" si="60"/>
        <v>2.5</v>
      </c>
      <c r="ED35" s="19">
        <v>3</v>
      </c>
      <c r="EE35" s="152">
        <v>3</v>
      </c>
      <c r="EF35" s="20">
        <v>7</v>
      </c>
      <c r="EG35" s="20">
        <v>6</v>
      </c>
      <c r="EH35" s="27"/>
      <c r="EI35" s="82"/>
      <c r="EJ35" s="82">
        <f t="shared" si="104"/>
        <v>6</v>
      </c>
      <c r="EK35" s="21">
        <f t="shared" si="61"/>
        <v>6.4</v>
      </c>
      <c r="EL35" s="21" t="str">
        <f t="shared" si="62"/>
        <v>6.4</v>
      </c>
      <c r="EM35" s="13" t="str">
        <f t="shared" si="63"/>
        <v>C</v>
      </c>
      <c r="EN35" s="18">
        <f t="shared" si="64"/>
        <v>2</v>
      </c>
      <c r="EO35" s="15" t="str">
        <f t="shared" si="65"/>
        <v>2.0</v>
      </c>
      <c r="EP35" s="19">
        <v>3</v>
      </c>
      <c r="EQ35" s="68">
        <v>3</v>
      </c>
      <c r="ER35" s="70">
        <v>7.4</v>
      </c>
      <c r="ES35" s="16">
        <v>5</v>
      </c>
      <c r="ET35" s="17"/>
      <c r="EU35" s="82"/>
      <c r="EV35" s="82">
        <f t="shared" si="105"/>
        <v>5</v>
      </c>
      <c r="EW35" s="21">
        <f t="shared" si="106"/>
        <v>6</v>
      </c>
      <c r="EX35" s="21" t="str">
        <f t="shared" si="107"/>
        <v>6.0</v>
      </c>
      <c r="EY35" s="13" t="str">
        <f t="shared" si="108"/>
        <v>C</v>
      </c>
      <c r="EZ35" s="18">
        <f t="shared" si="109"/>
        <v>2</v>
      </c>
      <c r="FA35" s="15" t="str">
        <f t="shared" si="110"/>
        <v>2.0</v>
      </c>
      <c r="FB35" s="19">
        <v>3</v>
      </c>
      <c r="FC35" s="68">
        <v>3</v>
      </c>
      <c r="FD35" s="70">
        <v>7</v>
      </c>
      <c r="FE35" s="16">
        <v>5</v>
      </c>
      <c r="FF35" s="17"/>
      <c r="FG35" s="82"/>
      <c r="FH35" s="82">
        <f t="shared" si="111"/>
        <v>5</v>
      </c>
      <c r="FI35" s="21">
        <f t="shared" si="112"/>
        <v>5.8</v>
      </c>
      <c r="FJ35" s="21" t="str">
        <f t="shared" si="113"/>
        <v>5.8</v>
      </c>
      <c r="FK35" s="13" t="str">
        <f t="shared" si="114"/>
        <v>C</v>
      </c>
      <c r="FL35" s="18">
        <f t="shared" si="115"/>
        <v>2</v>
      </c>
      <c r="FM35" s="15" t="str">
        <f t="shared" si="116"/>
        <v>2.0</v>
      </c>
      <c r="FN35" s="19">
        <v>2</v>
      </c>
      <c r="FO35" s="68">
        <v>2</v>
      </c>
      <c r="FP35" s="100">
        <v>6.6</v>
      </c>
      <c r="FQ35" s="101">
        <v>1</v>
      </c>
      <c r="FR35" s="102"/>
      <c r="FS35" s="102"/>
      <c r="FT35" s="102">
        <f t="shared" si="117"/>
        <v>1</v>
      </c>
      <c r="FU35" s="21">
        <f t="shared" si="118"/>
        <v>3.2</v>
      </c>
      <c r="FV35" s="21" t="str">
        <f t="shared" si="119"/>
        <v>3.2</v>
      </c>
      <c r="FW35" s="13" t="str">
        <f t="shared" si="120"/>
        <v>F</v>
      </c>
      <c r="FX35" s="18">
        <f t="shared" si="121"/>
        <v>0</v>
      </c>
      <c r="FY35" s="15" t="str">
        <f t="shared" si="122"/>
        <v>0.0</v>
      </c>
      <c r="FZ35" s="19">
        <v>3</v>
      </c>
      <c r="GA35" s="68">
        <v>3</v>
      </c>
      <c r="GB35" s="28">
        <v>5.4</v>
      </c>
      <c r="GC35" s="26">
        <v>4</v>
      </c>
      <c r="GD35" s="27">
        <v>6</v>
      </c>
      <c r="GE35" s="82"/>
      <c r="GF35" s="82">
        <f t="shared" si="123"/>
        <v>6</v>
      </c>
      <c r="GG35" s="21">
        <f t="shared" si="124"/>
        <v>5.8</v>
      </c>
      <c r="GH35" s="21" t="str">
        <f t="shared" si="144"/>
        <v>5.8</v>
      </c>
      <c r="GI35" s="13" t="str">
        <f t="shared" si="125"/>
        <v>C</v>
      </c>
      <c r="GJ35" s="18">
        <f t="shared" si="126"/>
        <v>2</v>
      </c>
      <c r="GK35" s="15" t="str">
        <f t="shared" si="127"/>
        <v>2.0</v>
      </c>
      <c r="GL35" s="19">
        <v>2</v>
      </c>
      <c r="GM35" s="68">
        <v>2</v>
      </c>
      <c r="GN35" s="28">
        <v>8</v>
      </c>
      <c r="GO35" s="26">
        <v>8</v>
      </c>
      <c r="GP35" s="27"/>
      <c r="GQ35" s="27"/>
      <c r="GR35" s="27">
        <f t="shared" si="128"/>
        <v>8</v>
      </c>
      <c r="GS35" s="21">
        <f t="shared" si="129"/>
        <v>8</v>
      </c>
      <c r="GT35" s="21" t="str">
        <f t="shared" si="130"/>
        <v>8.0</v>
      </c>
      <c r="GU35" s="13" t="str">
        <f t="shared" si="131"/>
        <v>B+</v>
      </c>
      <c r="GV35" s="18">
        <f t="shared" si="132"/>
        <v>3.5</v>
      </c>
      <c r="GW35" s="15" t="str">
        <f t="shared" si="133"/>
        <v>3.5</v>
      </c>
      <c r="GX35" s="19">
        <v>2</v>
      </c>
      <c r="GY35" s="68">
        <v>2</v>
      </c>
      <c r="GZ35" s="69">
        <f t="shared" si="134"/>
        <v>18</v>
      </c>
      <c r="HA35" s="22">
        <f t="shared" si="135"/>
        <v>5.8694444444444445</v>
      </c>
      <c r="HB35" s="24" t="str">
        <f t="shared" si="136"/>
        <v>5.87</v>
      </c>
      <c r="HC35" s="22">
        <f t="shared" si="137"/>
        <v>1.875</v>
      </c>
      <c r="HD35" s="24" t="str">
        <f t="shared" si="138"/>
        <v>1.88</v>
      </c>
    </row>
    <row r="36" spans="1:212" ht="28.5">
      <c r="A36" s="2">
        <v>35</v>
      </c>
      <c r="B36" s="5" t="s">
        <v>575</v>
      </c>
      <c r="C36" s="6" t="s">
        <v>688</v>
      </c>
      <c r="D36" s="7" t="s">
        <v>689</v>
      </c>
      <c r="E36" s="8" t="s">
        <v>83</v>
      </c>
      <c r="F36" s="44"/>
      <c r="G36" s="3" t="s">
        <v>746</v>
      </c>
      <c r="H36" s="36" t="s">
        <v>89</v>
      </c>
      <c r="I36" s="11" t="s">
        <v>571</v>
      </c>
      <c r="J36" s="12">
        <v>7</v>
      </c>
      <c r="K36" s="21" t="str">
        <f t="shared" si="215"/>
        <v>7.0</v>
      </c>
      <c r="L36" s="13" t="str">
        <f t="shared" si="216"/>
        <v>B</v>
      </c>
      <c r="M36" s="14">
        <f t="shared" si="217"/>
        <v>3</v>
      </c>
      <c r="N36" s="15" t="str">
        <f t="shared" si="218"/>
        <v>3.0</v>
      </c>
      <c r="O36" s="19">
        <v>2</v>
      </c>
      <c r="P36" s="12">
        <v>6</v>
      </c>
      <c r="Q36" s="21" t="str">
        <f t="shared" si="219"/>
        <v>6.0</v>
      </c>
      <c r="R36" s="13" t="str">
        <f t="shared" si="220"/>
        <v>C</v>
      </c>
      <c r="S36" s="14">
        <f t="shared" si="221"/>
        <v>2</v>
      </c>
      <c r="T36" s="15" t="str">
        <f t="shared" si="222"/>
        <v>2.0</v>
      </c>
      <c r="U36" s="19">
        <v>3</v>
      </c>
      <c r="V36" s="28">
        <v>6.8</v>
      </c>
      <c r="W36" s="26">
        <v>7</v>
      </c>
      <c r="X36" s="27"/>
      <c r="Y36" s="82"/>
      <c r="Z36" s="82">
        <f t="shared" si="93"/>
        <v>7</v>
      </c>
      <c r="AA36" s="21">
        <f t="shared" si="223"/>
        <v>6.9</v>
      </c>
      <c r="AB36" s="21" t="str">
        <f t="shared" si="224"/>
        <v>6.9</v>
      </c>
      <c r="AC36" s="13" t="str">
        <f t="shared" si="225"/>
        <v>C+</v>
      </c>
      <c r="AD36" s="18">
        <f t="shared" si="226"/>
        <v>2.5</v>
      </c>
      <c r="AE36" s="15" t="str">
        <f t="shared" si="227"/>
        <v>2.5</v>
      </c>
      <c r="AF36" s="19">
        <v>4</v>
      </c>
      <c r="AG36" s="68">
        <v>4</v>
      </c>
      <c r="AH36" s="28">
        <v>9</v>
      </c>
      <c r="AI36" s="26">
        <v>7</v>
      </c>
      <c r="AJ36" s="27"/>
      <c r="AK36" s="82"/>
      <c r="AL36" s="82">
        <f t="shared" si="94"/>
        <v>7</v>
      </c>
      <c r="AM36" s="21">
        <f t="shared" si="228"/>
        <v>7.8</v>
      </c>
      <c r="AN36" s="21" t="str">
        <f t="shared" si="229"/>
        <v>7.8</v>
      </c>
      <c r="AO36" s="13" t="str">
        <f t="shared" si="230"/>
        <v>B</v>
      </c>
      <c r="AP36" s="18">
        <f t="shared" si="231"/>
        <v>3</v>
      </c>
      <c r="AQ36" s="15" t="str">
        <f t="shared" si="232"/>
        <v>3.0</v>
      </c>
      <c r="AR36" s="19">
        <v>2</v>
      </c>
      <c r="AS36" s="68">
        <v>2</v>
      </c>
      <c r="AT36" s="28">
        <v>6</v>
      </c>
      <c r="AU36" s="26">
        <v>5</v>
      </c>
      <c r="AV36" s="27"/>
      <c r="AW36" s="27"/>
      <c r="AX36" s="82">
        <f t="shared" si="95"/>
        <v>5</v>
      </c>
      <c r="AY36" s="21">
        <f t="shared" si="233"/>
        <v>5.4</v>
      </c>
      <c r="AZ36" s="21" t="str">
        <f t="shared" si="234"/>
        <v>5.4</v>
      </c>
      <c r="BA36" s="13" t="str">
        <f t="shared" si="235"/>
        <v>D+</v>
      </c>
      <c r="BB36" s="18">
        <f t="shared" si="236"/>
        <v>1.5</v>
      </c>
      <c r="BC36" s="15" t="str">
        <f t="shared" si="237"/>
        <v>1.5</v>
      </c>
      <c r="BD36" s="19">
        <v>3</v>
      </c>
      <c r="BE36" s="68">
        <v>3</v>
      </c>
      <c r="BF36" s="28">
        <v>6.9</v>
      </c>
      <c r="BG36" s="26">
        <v>6</v>
      </c>
      <c r="BH36" s="27"/>
      <c r="BI36" s="27"/>
      <c r="BJ36" s="82">
        <f t="shared" si="96"/>
        <v>6</v>
      </c>
      <c r="BK36" s="21">
        <f t="shared" si="238"/>
        <v>6.4</v>
      </c>
      <c r="BL36" s="21" t="str">
        <f t="shared" si="239"/>
        <v>6.4</v>
      </c>
      <c r="BM36" s="13" t="str">
        <f t="shared" si="240"/>
        <v>C</v>
      </c>
      <c r="BN36" s="18">
        <f t="shared" si="241"/>
        <v>2</v>
      </c>
      <c r="BO36" s="15" t="str">
        <f t="shared" si="242"/>
        <v>2.0</v>
      </c>
      <c r="BP36" s="19">
        <v>2</v>
      </c>
      <c r="BQ36" s="68">
        <v>2</v>
      </c>
      <c r="BR36" s="28">
        <v>6.3</v>
      </c>
      <c r="BS36" s="26">
        <v>5</v>
      </c>
      <c r="BT36" s="27"/>
      <c r="BU36" s="82"/>
      <c r="BV36" s="82">
        <f t="shared" si="97"/>
        <v>5</v>
      </c>
      <c r="BW36" s="21">
        <f t="shared" si="243"/>
        <v>5.5</v>
      </c>
      <c r="BX36" s="21" t="str">
        <f t="shared" si="244"/>
        <v>5.5</v>
      </c>
      <c r="BY36" s="13" t="str">
        <f t="shared" si="245"/>
        <v>C</v>
      </c>
      <c r="BZ36" s="18">
        <f t="shared" si="246"/>
        <v>2</v>
      </c>
      <c r="CA36" s="15" t="str">
        <f t="shared" si="247"/>
        <v>2.0</v>
      </c>
      <c r="CB36" s="19">
        <v>3</v>
      </c>
      <c r="CC36" s="68">
        <v>3</v>
      </c>
      <c r="CD36" s="39">
        <v>7</v>
      </c>
      <c r="CE36" s="28">
        <v>6</v>
      </c>
      <c r="CF36" s="28"/>
      <c r="CG36" s="20"/>
      <c r="CH36" s="20">
        <f t="shared" si="98"/>
        <v>6</v>
      </c>
      <c r="CI36" s="21">
        <f t="shared" si="248"/>
        <v>6.4</v>
      </c>
      <c r="CJ36" s="21" t="str">
        <f t="shared" si="249"/>
        <v>6.4</v>
      </c>
      <c r="CK36" s="13" t="str">
        <f t="shared" si="250"/>
        <v>C</v>
      </c>
      <c r="CL36" s="18">
        <f t="shared" si="251"/>
        <v>2</v>
      </c>
      <c r="CM36" s="15" t="str">
        <f t="shared" si="252"/>
        <v>2.0</v>
      </c>
      <c r="CN36" s="19">
        <v>3</v>
      </c>
      <c r="CO36" s="68">
        <v>3</v>
      </c>
      <c r="CP36" s="69">
        <f t="shared" si="253"/>
        <v>17</v>
      </c>
      <c r="CQ36" s="22">
        <f t="shared" si="254"/>
        <v>6.3470588235294123</v>
      </c>
      <c r="CR36" s="24" t="str">
        <f t="shared" si="255"/>
        <v>6.35</v>
      </c>
      <c r="CS36" s="22">
        <f t="shared" si="256"/>
        <v>2.1470588235294117</v>
      </c>
      <c r="CT36" s="24" t="str">
        <f t="shared" si="257"/>
        <v>2.15</v>
      </c>
      <c r="CU36" s="77" t="str">
        <f t="shared" si="258"/>
        <v>Lên lớp</v>
      </c>
      <c r="CV36" s="77">
        <f t="shared" si="259"/>
        <v>17</v>
      </c>
      <c r="CW36" s="22">
        <f t="shared" si="260"/>
        <v>6.3470588235294123</v>
      </c>
      <c r="CX36" s="77" t="str">
        <f t="shared" si="261"/>
        <v>6.35</v>
      </c>
      <c r="CY36" s="22">
        <f t="shared" si="262"/>
        <v>2.1470588235294117</v>
      </c>
      <c r="CZ36" s="77" t="str">
        <f t="shared" si="263"/>
        <v>2.15</v>
      </c>
      <c r="DA36" s="28">
        <v>7.2</v>
      </c>
      <c r="DB36" s="26">
        <v>4</v>
      </c>
      <c r="DC36" s="27">
        <v>8</v>
      </c>
      <c r="DD36" s="27"/>
      <c r="DE36" s="27">
        <f t="shared" si="101"/>
        <v>8</v>
      </c>
      <c r="DF36" s="21">
        <f t="shared" si="47"/>
        <v>7.7</v>
      </c>
      <c r="DG36" s="21" t="str">
        <f t="shared" si="48"/>
        <v>7.7</v>
      </c>
      <c r="DH36" s="13" t="str">
        <f t="shared" si="49"/>
        <v>B</v>
      </c>
      <c r="DI36" s="18">
        <f t="shared" si="50"/>
        <v>3</v>
      </c>
      <c r="DJ36" s="15" t="str">
        <f t="shared" si="51"/>
        <v>3.0</v>
      </c>
      <c r="DK36" s="19">
        <v>1.5</v>
      </c>
      <c r="DL36" s="68">
        <v>1.5</v>
      </c>
      <c r="DM36" s="28">
        <v>7.4</v>
      </c>
      <c r="DN36" s="26">
        <v>8</v>
      </c>
      <c r="DO36" s="27"/>
      <c r="DP36" s="82"/>
      <c r="DQ36" s="82">
        <f t="shared" si="102"/>
        <v>8</v>
      </c>
      <c r="DR36" s="21">
        <f t="shared" si="52"/>
        <v>7.8</v>
      </c>
      <c r="DS36" s="21" t="str">
        <f t="shared" si="53"/>
        <v>7.8</v>
      </c>
      <c r="DT36" s="13" t="str">
        <f t="shared" si="54"/>
        <v>B</v>
      </c>
      <c r="DU36" s="18">
        <f t="shared" si="55"/>
        <v>3</v>
      </c>
      <c r="DV36" s="15" t="str">
        <f t="shared" si="56"/>
        <v>3.0</v>
      </c>
      <c r="DW36" s="19">
        <v>1.5</v>
      </c>
      <c r="DX36" s="68">
        <v>1.5</v>
      </c>
      <c r="DY36" s="21">
        <f t="shared" si="103"/>
        <v>7.75</v>
      </c>
      <c r="DZ36" s="21" t="str">
        <f t="shared" si="57"/>
        <v>7.8</v>
      </c>
      <c r="EA36" s="13" t="str">
        <f t="shared" si="58"/>
        <v>B</v>
      </c>
      <c r="EB36" s="18">
        <f t="shared" si="59"/>
        <v>3</v>
      </c>
      <c r="EC36" s="18" t="str">
        <f t="shared" si="60"/>
        <v>3.0</v>
      </c>
      <c r="ED36" s="19">
        <v>3</v>
      </c>
      <c r="EE36" s="152">
        <v>3</v>
      </c>
      <c r="EF36" s="20">
        <v>5.5</v>
      </c>
      <c r="EG36" s="20">
        <v>7</v>
      </c>
      <c r="EH36" s="27"/>
      <c r="EI36" s="82"/>
      <c r="EJ36" s="82">
        <f t="shared" si="104"/>
        <v>7</v>
      </c>
      <c r="EK36" s="21">
        <f t="shared" si="61"/>
        <v>6.4</v>
      </c>
      <c r="EL36" s="21" t="str">
        <f t="shared" si="62"/>
        <v>6.4</v>
      </c>
      <c r="EM36" s="13" t="str">
        <f t="shared" si="63"/>
        <v>C</v>
      </c>
      <c r="EN36" s="18">
        <f t="shared" si="64"/>
        <v>2</v>
      </c>
      <c r="EO36" s="15" t="str">
        <f t="shared" si="65"/>
        <v>2.0</v>
      </c>
      <c r="EP36" s="19">
        <v>3</v>
      </c>
      <c r="EQ36" s="68">
        <v>3</v>
      </c>
      <c r="ER36" s="70">
        <v>6.9</v>
      </c>
      <c r="ES36" s="16">
        <v>7</v>
      </c>
      <c r="ET36" s="17"/>
      <c r="EU36" s="82"/>
      <c r="EV36" s="82">
        <f t="shared" si="105"/>
        <v>7</v>
      </c>
      <c r="EW36" s="21">
        <f t="shared" si="106"/>
        <v>7</v>
      </c>
      <c r="EX36" s="21" t="str">
        <f t="shared" si="107"/>
        <v>7.0</v>
      </c>
      <c r="EY36" s="13" t="str">
        <f t="shared" si="108"/>
        <v>B</v>
      </c>
      <c r="EZ36" s="18">
        <f t="shared" si="109"/>
        <v>3</v>
      </c>
      <c r="FA36" s="15" t="str">
        <f t="shared" si="110"/>
        <v>3.0</v>
      </c>
      <c r="FB36" s="19">
        <v>3</v>
      </c>
      <c r="FC36" s="68">
        <v>3</v>
      </c>
      <c r="FD36" s="70">
        <v>9</v>
      </c>
      <c r="FE36" s="16">
        <v>5</v>
      </c>
      <c r="FF36" s="17"/>
      <c r="FG36" s="82"/>
      <c r="FH36" s="82">
        <f t="shared" si="111"/>
        <v>5</v>
      </c>
      <c r="FI36" s="21">
        <f t="shared" si="112"/>
        <v>6.6</v>
      </c>
      <c r="FJ36" s="21" t="str">
        <f t="shared" si="113"/>
        <v>6.6</v>
      </c>
      <c r="FK36" s="13" t="str">
        <f t="shared" si="114"/>
        <v>C+</v>
      </c>
      <c r="FL36" s="18">
        <f t="shared" si="115"/>
        <v>2.5</v>
      </c>
      <c r="FM36" s="15" t="str">
        <f t="shared" si="116"/>
        <v>2.5</v>
      </c>
      <c r="FN36" s="19">
        <v>2</v>
      </c>
      <c r="FO36" s="68">
        <v>2</v>
      </c>
      <c r="FP36" s="100">
        <v>7</v>
      </c>
      <c r="FQ36" s="101">
        <v>1</v>
      </c>
      <c r="FR36" s="102"/>
      <c r="FS36" s="102"/>
      <c r="FT36" s="102">
        <f t="shared" si="117"/>
        <v>1</v>
      </c>
      <c r="FU36" s="21">
        <f t="shared" si="118"/>
        <v>3.4</v>
      </c>
      <c r="FV36" s="21" t="str">
        <f t="shared" si="119"/>
        <v>3.4</v>
      </c>
      <c r="FW36" s="13" t="str">
        <f t="shared" si="120"/>
        <v>F</v>
      </c>
      <c r="FX36" s="18">
        <f t="shared" si="121"/>
        <v>0</v>
      </c>
      <c r="FY36" s="15" t="str">
        <f t="shared" si="122"/>
        <v>0.0</v>
      </c>
      <c r="FZ36" s="19">
        <v>3</v>
      </c>
      <c r="GA36" s="68">
        <v>3</v>
      </c>
      <c r="GB36" s="28">
        <v>6</v>
      </c>
      <c r="GC36" s="26">
        <v>6</v>
      </c>
      <c r="GD36" s="27"/>
      <c r="GE36" s="82"/>
      <c r="GF36" s="82">
        <f t="shared" si="123"/>
        <v>6</v>
      </c>
      <c r="GG36" s="21">
        <f t="shared" si="124"/>
        <v>6</v>
      </c>
      <c r="GH36" s="21" t="str">
        <f t="shared" si="144"/>
        <v>6.0</v>
      </c>
      <c r="GI36" s="13" t="str">
        <f t="shared" si="125"/>
        <v>C</v>
      </c>
      <c r="GJ36" s="18">
        <f t="shared" si="126"/>
        <v>2</v>
      </c>
      <c r="GK36" s="15" t="str">
        <f t="shared" si="127"/>
        <v>2.0</v>
      </c>
      <c r="GL36" s="19">
        <v>2</v>
      </c>
      <c r="GM36" s="68">
        <v>2</v>
      </c>
      <c r="GN36" s="28">
        <v>7.3</v>
      </c>
      <c r="GO36" s="26">
        <v>9</v>
      </c>
      <c r="GP36" s="27"/>
      <c r="GQ36" s="27"/>
      <c r="GR36" s="27">
        <f t="shared" si="128"/>
        <v>9</v>
      </c>
      <c r="GS36" s="21">
        <f t="shared" si="129"/>
        <v>8.3000000000000007</v>
      </c>
      <c r="GT36" s="21" t="str">
        <f t="shared" si="130"/>
        <v>8.3</v>
      </c>
      <c r="GU36" s="13" t="str">
        <f t="shared" si="131"/>
        <v>B+</v>
      </c>
      <c r="GV36" s="18">
        <f t="shared" si="132"/>
        <v>3.5</v>
      </c>
      <c r="GW36" s="15" t="str">
        <f t="shared" si="133"/>
        <v>3.5</v>
      </c>
      <c r="GX36" s="19">
        <v>2</v>
      </c>
      <c r="GY36" s="68">
        <v>2</v>
      </c>
      <c r="GZ36" s="69">
        <f t="shared" si="134"/>
        <v>18</v>
      </c>
      <c r="HA36" s="22">
        <f t="shared" si="135"/>
        <v>6.4138888888888896</v>
      </c>
      <c r="HB36" s="24" t="str">
        <f t="shared" si="136"/>
        <v>6.41</v>
      </c>
      <c r="HC36" s="22">
        <f t="shared" si="137"/>
        <v>2.2222222222222223</v>
      </c>
      <c r="HD36" s="24" t="str">
        <f t="shared" si="138"/>
        <v>2.22</v>
      </c>
    </row>
    <row r="37" spans="1:212" ht="28.5">
      <c r="A37" s="2">
        <v>36</v>
      </c>
      <c r="B37" s="5" t="s">
        <v>575</v>
      </c>
      <c r="C37" s="6" t="s">
        <v>692</v>
      </c>
      <c r="D37" s="7" t="s">
        <v>693</v>
      </c>
      <c r="E37" s="8" t="s">
        <v>230</v>
      </c>
      <c r="F37" s="44"/>
      <c r="G37" s="3" t="s">
        <v>748</v>
      </c>
      <c r="H37" s="36" t="s">
        <v>89</v>
      </c>
      <c r="I37" s="11" t="s">
        <v>203</v>
      </c>
      <c r="J37" s="12"/>
      <c r="K37" s="21" t="str">
        <f t="shared" si="215"/>
        <v>0.0</v>
      </c>
      <c r="L37" s="13" t="str">
        <f t="shared" si="216"/>
        <v>F</v>
      </c>
      <c r="M37" s="14">
        <f t="shared" si="217"/>
        <v>0</v>
      </c>
      <c r="N37" s="15" t="str">
        <f t="shared" si="218"/>
        <v>0.0</v>
      </c>
      <c r="O37" s="19">
        <v>2</v>
      </c>
      <c r="P37" s="12">
        <v>6</v>
      </c>
      <c r="Q37" s="21" t="str">
        <f t="shared" si="219"/>
        <v>6.0</v>
      </c>
      <c r="R37" s="13" t="str">
        <f t="shared" si="220"/>
        <v>C</v>
      </c>
      <c r="S37" s="14">
        <f t="shared" si="221"/>
        <v>2</v>
      </c>
      <c r="T37" s="15" t="str">
        <f t="shared" si="222"/>
        <v>2.0</v>
      </c>
      <c r="U37" s="19">
        <v>3</v>
      </c>
      <c r="V37" s="28">
        <v>7.5</v>
      </c>
      <c r="W37" s="26">
        <v>6</v>
      </c>
      <c r="X37" s="27"/>
      <c r="Y37" s="82"/>
      <c r="Z37" s="82">
        <f t="shared" si="93"/>
        <v>6</v>
      </c>
      <c r="AA37" s="21">
        <f t="shared" si="223"/>
        <v>6.6</v>
      </c>
      <c r="AB37" s="21" t="str">
        <f t="shared" si="224"/>
        <v>6.6</v>
      </c>
      <c r="AC37" s="13" t="str">
        <f t="shared" si="225"/>
        <v>C+</v>
      </c>
      <c r="AD37" s="18">
        <f t="shared" si="226"/>
        <v>2.5</v>
      </c>
      <c r="AE37" s="15" t="str">
        <f t="shared" si="227"/>
        <v>2.5</v>
      </c>
      <c r="AF37" s="19">
        <v>4</v>
      </c>
      <c r="AG37" s="68">
        <v>4</v>
      </c>
      <c r="AH37" s="28">
        <v>7</v>
      </c>
      <c r="AI37" s="26">
        <v>8</v>
      </c>
      <c r="AJ37" s="27"/>
      <c r="AK37" s="82"/>
      <c r="AL37" s="82">
        <f t="shared" si="94"/>
        <v>8</v>
      </c>
      <c r="AM37" s="21">
        <f t="shared" si="228"/>
        <v>7.6</v>
      </c>
      <c r="AN37" s="21" t="str">
        <f t="shared" si="229"/>
        <v>7.6</v>
      </c>
      <c r="AO37" s="13" t="str">
        <f t="shared" si="230"/>
        <v>B</v>
      </c>
      <c r="AP37" s="18">
        <f t="shared" si="231"/>
        <v>3</v>
      </c>
      <c r="AQ37" s="15" t="str">
        <f t="shared" si="232"/>
        <v>3.0</v>
      </c>
      <c r="AR37" s="19">
        <v>2</v>
      </c>
      <c r="AS37" s="68">
        <v>2</v>
      </c>
      <c r="AT37" s="28">
        <v>6</v>
      </c>
      <c r="AU37" s="26">
        <v>4</v>
      </c>
      <c r="AV37" s="27">
        <v>7</v>
      </c>
      <c r="AW37" s="27"/>
      <c r="AX37" s="82">
        <f t="shared" si="95"/>
        <v>7</v>
      </c>
      <c r="AY37" s="21">
        <f t="shared" si="233"/>
        <v>6.6</v>
      </c>
      <c r="AZ37" s="21" t="str">
        <f t="shared" si="234"/>
        <v>6.6</v>
      </c>
      <c r="BA37" s="13" t="str">
        <f t="shared" si="235"/>
        <v>C+</v>
      </c>
      <c r="BB37" s="18">
        <f t="shared" si="236"/>
        <v>2.5</v>
      </c>
      <c r="BC37" s="15" t="str">
        <f t="shared" si="237"/>
        <v>2.5</v>
      </c>
      <c r="BD37" s="19">
        <v>3</v>
      </c>
      <c r="BE37" s="68">
        <v>3</v>
      </c>
      <c r="BF37" s="28">
        <v>7.3</v>
      </c>
      <c r="BG37" s="26">
        <v>7</v>
      </c>
      <c r="BH37" s="27"/>
      <c r="BI37" s="27"/>
      <c r="BJ37" s="82">
        <f t="shared" si="96"/>
        <v>7</v>
      </c>
      <c r="BK37" s="21">
        <f t="shared" si="238"/>
        <v>7.1</v>
      </c>
      <c r="BL37" s="21" t="str">
        <f t="shared" si="239"/>
        <v>7.1</v>
      </c>
      <c r="BM37" s="13" t="str">
        <f t="shared" si="240"/>
        <v>B</v>
      </c>
      <c r="BN37" s="18">
        <f t="shared" si="241"/>
        <v>3</v>
      </c>
      <c r="BO37" s="15" t="str">
        <f t="shared" si="242"/>
        <v>3.0</v>
      </c>
      <c r="BP37" s="19">
        <v>2</v>
      </c>
      <c r="BQ37" s="68">
        <v>2</v>
      </c>
      <c r="BR37" s="28">
        <v>6.3</v>
      </c>
      <c r="BS37" s="26">
        <v>6</v>
      </c>
      <c r="BT37" s="27"/>
      <c r="BU37" s="82"/>
      <c r="BV37" s="82">
        <f t="shared" si="97"/>
        <v>6</v>
      </c>
      <c r="BW37" s="21">
        <f t="shared" si="243"/>
        <v>6.1</v>
      </c>
      <c r="BX37" s="21" t="str">
        <f t="shared" si="244"/>
        <v>6.1</v>
      </c>
      <c r="BY37" s="13" t="str">
        <f t="shared" si="245"/>
        <v>C</v>
      </c>
      <c r="BZ37" s="18">
        <f t="shared" si="246"/>
        <v>2</v>
      </c>
      <c r="CA37" s="15" t="str">
        <f t="shared" si="247"/>
        <v>2.0</v>
      </c>
      <c r="CB37" s="19">
        <v>3</v>
      </c>
      <c r="CC37" s="68">
        <v>3</v>
      </c>
      <c r="CD37" s="39">
        <v>6.5</v>
      </c>
      <c r="CE37" s="28">
        <v>7</v>
      </c>
      <c r="CF37" s="28"/>
      <c r="CG37" s="20"/>
      <c r="CH37" s="20">
        <f t="shared" si="98"/>
        <v>7</v>
      </c>
      <c r="CI37" s="21">
        <f t="shared" si="248"/>
        <v>6.8</v>
      </c>
      <c r="CJ37" s="21" t="str">
        <f t="shared" si="249"/>
        <v>6.8</v>
      </c>
      <c r="CK37" s="13" t="str">
        <f t="shared" si="250"/>
        <v>C+</v>
      </c>
      <c r="CL37" s="18">
        <f t="shared" si="251"/>
        <v>2.5</v>
      </c>
      <c r="CM37" s="15" t="str">
        <f t="shared" si="252"/>
        <v>2.5</v>
      </c>
      <c r="CN37" s="19">
        <v>3</v>
      </c>
      <c r="CO37" s="68">
        <v>3</v>
      </c>
      <c r="CP37" s="69">
        <f t="shared" si="253"/>
        <v>17</v>
      </c>
      <c r="CQ37" s="22">
        <f t="shared" si="254"/>
        <v>6.7235294117647051</v>
      </c>
      <c r="CR37" s="24" t="str">
        <f t="shared" si="255"/>
        <v>6.72</v>
      </c>
      <c r="CS37" s="22">
        <f t="shared" si="256"/>
        <v>2.5294117647058822</v>
      </c>
      <c r="CT37" s="24" t="str">
        <f t="shared" si="257"/>
        <v>2.53</v>
      </c>
      <c r="CU37" s="77" t="str">
        <f t="shared" si="258"/>
        <v>Lên lớp</v>
      </c>
      <c r="CV37" s="77">
        <f t="shared" si="259"/>
        <v>17</v>
      </c>
      <c r="CW37" s="22">
        <f t="shared" si="260"/>
        <v>6.7235294117647051</v>
      </c>
      <c r="CX37" s="77" t="str">
        <f t="shared" si="261"/>
        <v>6.72</v>
      </c>
      <c r="CY37" s="22">
        <f t="shared" si="262"/>
        <v>2.5294117647058822</v>
      </c>
      <c r="CZ37" s="77" t="str">
        <f t="shared" si="263"/>
        <v>2.53</v>
      </c>
      <c r="DA37" s="28">
        <v>7.2</v>
      </c>
      <c r="DB37" s="26">
        <v>5</v>
      </c>
      <c r="DC37" s="27"/>
      <c r="DD37" s="82"/>
      <c r="DE37" s="82">
        <f t="shared" si="101"/>
        <v>5</v>
      </c>
      <c r="DF37" s="21">
        <f t="shared" si="47"/>
        <v>5.9</v>
      </c>
      <c r="DG37" s="21" t="str">
        <f t="shared" si="48"/>
        <v>5.9</v>
      </c>
      <c r="DH37" s="13" t="str">
        <f t="shared" si="49"/>
        <v>C</v>
      </c>
      <c r="DI37" s="18">
        <f t="shared" si="50"/>
        <v>2</v>
      </c>
      <c r="DJ37" s="15" t="str">
        <f t="shared" si="51"/>
        <v>2.0</v>
      </c>
      <c r="DK37" s="19">
        <v>1.5</v>
      </c>
      <c r="DL37" s="68">
        <v>1.5</v>
      </c>
      <c r="DM37" s="28">
        <v>6.8</v>
      </c>
      <c r="DN37" s="26">
        <v>5</v>
      </c>
      <c r="DO37" s="27"/>
      <c r="DP37" s="82"/>
      <c r="DQ37" s="82">
        <f t="shared" si="102"/>
        <v>5</v>
      </c>
      <c r="DR37" s="21">
        <f t="shared" si="52"/>
        <v>5.7</v>
      </c>
      <c r="DS37" s="21" t="str">
        <f t="shared" si="53"/>
        <v>5.7</v>
      </c>
      <c r="DT37" s="13" t="str">
        <f t="shared" si="54"/>
        <v>C</v>
      </c>
      <c r="DU37" s="18">
        <f t="shared" si="55"/>
        <v>2</v>
      </c>
      <c r="DV37" s="15" t="str">
        <f t="shared" si="56"/>
        <v>2.0</v>
      </c>
      <c r="DW37" s="19">
        <v>1.5</v>
      </c>
      <c r="DX37" s="68">
        <v>1.5</v>
      </c>
      <c r="DY37" s="21">
        <f t="shared" si="103"/>
        <v>5.8000000000000007</v>
      </c>
      <c r="DZ37" s="21" t="str">
        <f t="shared" si="57"/>
        <v>5.8</v>
      </c>
      <c r="EA37" s="13" t="str">
        <f t="shared" si="58"/>
        <v>C</v>
      </c>
      <c r="EB37" s="18">
        <f t="shared" si="59"/>
        <v>2</v>
      </c>
      <c r="EC37" s="18" t="str">
        <f t="shared" si="60"/>
        <v>2.0</v>
      </c>
      <c r="ED37" s="19">
        <v>3</v>
      </c>
      <c r="EE37" s="152">
        <v>3</v>
      </c>
      <c r="EF37" s="20">
        <v>6.2</v>
      </c>
      <c r="EG37" s="20">
        <v>6</v>
      </c>
      <c r="EH37" s="27"/>
      <c r="EI37" s="82"/>
      <c r="EJ37" s="82">
        <f t="shared" si="104"/>
        <v>6</v>
      </c>
      <c r="EK37" s="21">
        <f t="shared" si="61"/>
        <v>6.1</v>
      </c>
      <c r="EL37" s="21" t="str">
        <f t="shared" si="62"/>
        <v>6.1</v>
      </c>
      <c r="EM37" s="13" t="str">
        <f t="shared" si="63"/>
        <v>C</v>
      </c>
      <c r="EN37" s="18">
        <f t="shared" si="64"/>
        <v>2</v>
      </c>
      <c r="EO37" s="15" t="str">
        <f t="shared" si="65"/>
        <v>2.0</v>
      </c>
      <c r="EP37" s="19">
        <v>3</v>
      </c>
      <c r="EQ37" s="68">
        <v>3</v>
      </c>
      <c r="ER37" s="28">
        <v>7</v>
      </c>
      <c r="ES37" s="26">
        <v>4</v>
      </c>
      <c r="ET37" s="27">
        <v>5</v>
      </c>
      <c r="EU37" s="27"/>
      <c r="EV37" s="27">
        <f t="shared" si="105"/>
        <v>5</v>
      </c>
      <c r="EW37" s="21">
        <f t="shared" si="106"/>
        <v>5.8</v>
      </c>
      <c r="EX37" s="21" t="str">
        <f t="shared" si="107"/>
        <v>5.8</v>
      </c>
      <c r="EY37" s="13" t="str">
        <f t="shared" si="108"/>
        <v>C</v>
      </c>
      <c r="EZ37" s="18">
        <f t="shared" si="109"/>
        <v>2</v>
      </c>
      <c r="FA37" s="15" t="str">
        <f t="shared" si="110"/>
        <v>2.0</v>
      </c>
      <c r="FB37" s="19">
        <v>3</v>
      </c>
      <c r="FC37" s="68">
        <v>3</v>
      </c>
      <c r="FD37" s="70">
        <v>6.6</v>
      </c>
      <c r="FE37" s="16">
        <v>5</v>
      </c>
      <c r="FF37" s="17"/>
      <c r="FG37" s="82"/>
      <c r="FH37" s="82">
        <f t="shared" si="111"/>
        <v>5</v>
      </c>
      <c r="FI37" s="21">
        <f t="shared" si="112"/>
        <v>5.6</v>
      </c>
      <c r="FJ37" s="21" t="str">
        <f t="shared" si="113"/>
        <v>5.6</v>
      </c>
      <c r="FK37" s="13" t="str">
        <f t="shared" si="114"/>
        <v>C</v>
      </c>
      <c r="FL37" s="18">
        <f t="shared" si="115"/>
        <v>2</v>
      </c>
      <c r="FM37" s="15" t="str">
        <f t="shared" si="116"/>
        <v>2.0</v>
      </c>
      <c r="FN37" s="19">
        <v>2</v>
      </c>
      <c r="FO37" s="68">
        <v>2</v>
      </c>
      <c r="FP37" s="100">
        <v>6.6</v>
      </c>
      <c r="FQ37" s="101">
        <v>1</v>
      </c>
      <c r="FR37" s="102"/>
      <c r="FS37" s="102"/>
      <c r="FT37" s="102">
        <f t="shared" si="117"/>
        <v>1</v>
      </c>
      <c r="FU37" s="21">
        <f t="shared" si="118"/>
        <v>3.2</v>
      </c>
      <c r="FV37" s="21" t="str">
        <f t="shared" si="119"/>
        <v>3.2</v>
      </c>
      <c r="FW37" s="13" t="str">
        <f t="shared" si="120"/>
        <v>F</v>
      </c>
      <c r="FX37" s="18">
        <f t="shared" si="121"/>
        <v>0</v>
      </c>
      <c r="FY37" s="15" t="str">
        <f t="shared" si="122"/>
        <v>0.0</v>
      </c>
      <c r="FZ37" s="19">
        <v>3</v>
      </c>
      <c r="GA37" s="68">
        <v>3</v>
      </c>
      <c r="GB37" s="28">
        <v>6.8</v>
      </c>
      <c r="GC37" s="26">
        <v>7</v>
      </c>
      <c r="GD37" s="27"/>
      <c r="GE37" s="82"/>
      <c r="GF37" s="82">
        <f t="shared" si="123"/>
        <v>7</v>
      </c>
      <c r="GG37" s="21">
        <f t="shared" si="124"/>
        <v>6.9</v>
      </c>
      <c r="GH37" s="21" t="str">
        <f t="shared" si="144"/>
        <v>6.9</v>
      </c>
      <c r="GI37" s="13" t="str">
        <f t="shared" si="125"/>
        <v>C+</v>
      </c>
      <c r="GJ37" s="18">
        <f t="shared" si="126"/>
        <v>2.5</v>
      </c>
      <c r="GK37" s="15" t="str">
        <f t="shared" si="127"/>
        <v>2.5</v>
      </c>
      <c r="GL37" s="19">
        <v>2</v>
      </c>
      <c r="GM37" s="68">
        <v>2</v>
      </c>
      <c r="GN37" s="28">
        <v>7.3</v>
      </c>
      <c r="GO37" s="26">
        <v>9</v>
      </c>
      <c r="GP37" s="27"/>
      <c r="GQ37" s="27"/>
      <c r="GR37" s="27">
        <f t="shared" si="128"/>
        <v>9</v>
      </c>
      <c r="GS37" s="21">
        <f t="shared" si="129"/>
        <v>8.3000000000000007</v>
      </c>
      <c r="GT37" s="21" t="str">
        <f t="shared" si="130"/>
        <v>8.3</v>
      </c>
      <c r="GU37" s="13" t="str">
        <f t="shared" si="131"/>
        <v>B+</v>
      </c>
      <c r="GV37" s="18">
        <f t="shared" si="132"/>
        <v>3.5</v>
      </c>
      <c r="GW37" s="15" t="str">
        <f t="shared" si="133"/>
        <v>3.5</v>
      </c>
      <c r="GX37" s="19">
        <v>2</v>
      </c>
      <c r="GY37" s="68">
        <v>2</v>
      </c>
      <c r="GZ37" s="69">
        <f t="shared" si="134"/>
        <v>18</v>
      </c>
      <c r="HA37" s="22">
        <f t="shared" si="135"/>
        <v>5.7944444444444452</v>
      </c>
      <c r="HB37" s="24" t="str">
        <f t="shared" si="136"/>
        <v>5.79</v>
      </c>
      <c r="HC37" s="22">
        <f t="shared" si="137"/>
        <v>1.8888888888888888</v>
      </c>
      <c r="HD37" s="24" t="str">
        <f t="shared" si="138"/>
        <v>1.89</v>
      </c>
    </row>
    <row r="38" spans="1:212" ht="28.5">
      <c r="A38" s="2">
        <v>37</v>
      </c>
      <c r="B38" s="5" t="s">
        <v>575</v>
      </c>
      <c r="C38" s="6" t="s">
        <v>694</v>
      </c>
      <c r="D38" s="7" t="s">
        <v>98</v>
      </c>
      <c r="E38" s="8" t="s">
        <v>408</v>
      </c>
      <c r="F38" s="44"/>
      <c r="G38" s="3" t="s">
        <v>749</v>
      </c>
      <c r="H38" s="36" t="s">
        <v>89</v>
      </c>
      <c r="I38" s="11" t="s">
        <v>450</v>
      </c>
      <c r="J38" s="12">
        <v>6.5</v>
      </c>
      <c r="K38" s="21" t="str">
        <f t="shared" si="215"/>
        <v>6.5</v>
      </c>
      <c r="L38" s="13" t="str">
        <f t="shared" si="216"/>
        <v>C+</v>
      </c>
      <c r="M38" s="14">
        <f t="shared" si="217"/>
        <v>2.5</v>
      </c>
      <c r="N38" s="15" t="str">
        <f t="shared" si="218"/>
        <v>2.5</v>
      </c>
      <c r="O38" s="19">
        <v>2</v>
      </c>
      <c r="P38" s="12">
        <v>6</v>
      </c>
      <c r="Q38" s="21" t="str">
        <f t="shared" si="219"/>
        <v>6.0</v>
      </c>
      <c r="R38" s="13" t="str">
        <f t="shared" si="220"/>
        <v>C</v>
      </c>
      <c r="S38" s="14">
        <f t="shared" si="221"/>
        <v>2</v>
      </c>
      <c r="T38" s="15" t="str">
        <f t="shared" si="222"/>
        <v>2.0</v>
      </c>
      <c r="U38" s="19">
        <v>3</v>
      </c>
      <c r="V38" s="28">
        <v>6.8</v>
      </c>
      <c r="W38" s="26">
        <v>4</v>
      </c>
      <c r="X38" s="27">
        <v>7</v>
      </c>
      <c r="Y38" s="27"/>
      <c r="Z38" s="82">
        <f t="shared" si="93"/>
        <v>7</v>
      </c>
      <c r="AA38" s="21">
        <f t="shared" si="223"/>
        <v>6.9</v>
      </c>
      <c r="AB38" s="21" t="str">
        <f t="shared" si="224"/>
        <v>6.9</v>
      </c>
      <c r="AC38" s="13" t="str">
        <f t="shared" si="225"/>
        <v>C+</v>
      </c>
      <c r="AD38" s="18">
        <f t="shared" si="226"/>
        <v>2.5</v>
      </c>
      <c r="AE38" s="15" t="str">
        <f t="shared" si="227"/>
        <v>2.5</v>
      </c>
      <c r="AF38" s="19">
        <v>4</v>
      </c>
      <c r="AG38" s="68">
        <v>4</v>
      </c>
      <c r="AH38" s="28">
        <v>7</v>
      </c>
      <c r="AI38" s="26">
        <v>8</v>
      </c>
      <c r="AJ38" s="27"/>
      <c r="AK38" s="82"/>
      <c r="AL38" s="82">
        <f t="shared" si="94"/>
        <v>8</v>
      </c>
      <c r="AM38" s="21">
        <f t="shared" si="228"/>
        <v>7.6</v>
      </c>
      <c r="AN38" s="21" t="str">
        <f t="shared" si="229"/>
        <v>7.6</v>
      </c>
      <c r="AO38" s="13" t="str">
        <f t="shared" si="230"/>
        <v>B</v>
      </c>
      <c r="AP38" s="18">
        <f t="shared" si="231"/>
        <v>3</v>
      </c>
      <c r="AQ38" s="15" t="str">
        <f t="shared" si="232"/>
        <v>3.0</v>
      </c>
      <c r="AR38" s="19">
        <v>2</v>
      </c>
      <c r="AS38" s="68">
        <v>2</v>
      </c>
      <c r="AT38" s="28">
        <v>5.4</v>
      </c>
      <c r="AU38" s="26">
        <v>5</v>
      </c>
      <c r="AV38" s="27"/>
      <c r="AW38" s="27"/>
      <c r="AX38" s="82">
        <f t="shared" si="95"/>
        <v>5</v>
      </c>
      <c r="AY38" s="21">
        <f t="shared" si="233"/>
        <v>5.2</v>
      </c>
      <c r="AZ38" s="21" t="str">
        <f t="shared" si="234"/>
        <v>5.2</v>
      </c>
      <c r="BA38" s="13" t="str">
        <f t="shared" si="235"/>
        <v>D+</v>
      </c>
      <c r="BB38" s="18">
        <f t="shared" si="236"/>
        <v>1.5</v>
      </c>
      <c r="BC38" s="15" t="str">
        <f t="shared" si="237"/>
        <v>1.5</v>
      </c>
      <c r="BD38" s="19">
        <v>3</v>
      </c>
      <c r="BE38" s="68">
        <v>3</v>
      </c>
      <c r="BF38" s="28">
        <v>7.6</v>
      </c>
      <c r="BG38" s="26">
        <v>4</v>
      </c>
      <c r="BH38" s="27">
        <v>6</v>
      </c>
      <c r="BI38" s="27"/>
      <c r="BJ38" s="82">
        <f t="shared" si="96"/>
        <v>6</v>
      </c>
      <c r="BK38" s="21">
        <f t="shared" si="238"/>
        <v>6.6</v>
      </c>
      <c r="BL38" s="21" t="str">
        <f t="shared" si="239"/>
        <v>6.6</v>
      </c>
      <c r="BM38" s="13" t="str">
        <f t="shared" si="240"/>
        <v>C+</v>
      </c>
      <c r="BN38" s="18">
        <f t="shared" si="241"/>
        <v>2.5</v>
      </c>
      <c r="BO38" s="15" t="str">
        <f t="shared" si="242"/>
        <v>2.5</v>
      </c>
      <c r="BP38" s="19">
        <v>2</v>
      </c>
      <c r="BQ38" s="68">
        <v>2</v>
      </c>
      <c r="BR38" s="28">
        <v>7.3</v>
      </c>
      <c r="BS38" s="26">
        <v>9</v>
      </c>
      <c r="BT38" s="27"/>
      <c r="BU38" s="82"/>
      <c r="BV38" s="82">
        <f t="shared" si="97"/>
        <v>9</v>
      </c>
      <c r="BW38" s="21">
        <f t="shared" si="243"/>
        <v>8.3000000000000007</v>
      </c>
      <c r="BX38" s="21" t="str">
        <f t="shared" si="244"/>
        <v>8.3</v>
      </c>
      <c r="BY38" s="13" t="str">
        <f t="shared" si="245"/>
        <v>B+</v>
      </c>
      <c r="BZ38" s="18">
        <f t="shared" si="246"/>
        <v>3.5</v>
      </c>
      <c r="CA38" s="15" t="str">
        <f t="shared" si="247"/>
        <v>3.5</v>
      </c>
      <c r="CB38" s="19">
        <v>3</v>
      </c>
      <c r="CC38" s="68">
        <v>3</v>
      </c>
      <c r="CD38" s="39">
        <v>6.7</v>
      </c>
      <c r="CE38" s="28">
        <v>6</v>
      </c>
      <c r="CF38" s="28"/>
      <c r="CG38" s="20"/>
      <c r="CH38" s="20">
        <f t="shared" si="98"/>
        <v>6</v>
      </c>
      <c r="CI38" s="21">
        <f t="shared" si="248"/>
        <v>6.3</v>
      </c>
      <c r="CJ38" s="21" t="str">
        <f t="shared" si="249"/>
        <v>6.3</v>
      </c>
      <c r="CK38" s="13" t="str">
        <f t="shared" si="250"/>
        <v>C</v>
      </c>
      <c r="CL38" s="18">
        <f t="shared" si="251"/>
        <v>2</v>
      </c>
      <c r="CM38" s="15" t="str">
        <f t="shared" si="252"/>
        <v>2.0</v>
      </c>
      <c r="CN38" s="19">
        <v>3</v>
      </c>
      <c r="CO38" s="68">
        <v>3</v>
      </c>
      <c r="CP38" s="69">
        <f t="shared" si="253"/>
        <v>17</v>
      </c>
      <c r="CQ38" s="22">
        <f t="shared" si="254"/>
        <v>6.7882352941176478</v>
      </c>
      <c r="CR38" s="24" t="str">
        <f t="shared" si="255"/>
        <v>6.79</v>
      </c>
      <c r="CS38" s="22">
        <f t="shared" si="256"/>
        <v>2.4705882352941178</v>
      </c>
      <c r="CT38" s="24" t="str">
        <f t="shared" si="257"/>
        <v>2.47</v>
      </c>
      <c r="CU38" s="77" t="str">
        <f t="shared" si="258"/>
        <v>Lên lớp</v>
      </c>
      <c r="CV38" s="77">
        <f t="shared" si="259"/>
        <v>17</v>
      </c>
      <c r="CW38" s="22">
        <f t="shared" si="260"/>
        <v>6.7882352941176478</v>
      </c>
      <c r="CX38" s="77" t="str">
        <f t="shared" si="261"/>
        <v>6.79</v>
      </c>
      <c r="CY38" s="22">
        <f t="shared" si="262"/>
        <v>2.4705882352941178</v>
      </c>
      <c r="CZ38" s="77" t="str">
        <f t="shared" si="263"/>
        <v>2.47</v>
      </c>
      <c r="DA38" s="28">
        <v>5.8</v>
      </c>
      <c r="DB38" s="26">
        <v>5</v>
      </c>
      <c r="DC38" s="27"/>
      <c r="DD38" s="82"/>
      <c r="DE38" s="82">
        <f t="shared" si="101"/>
        <v>5</v>
      </c>
      <c r="DF38" s="21">
        <f t="shared" si="47"/>
        <v>5.3</v>
      </c>
      <c r="DG38" s="21" t="str">
        <f t="shared" si="48"/>
        <v>5.3</v>
      </c>
      <c r="DH38" s="13" t="str">
        <f t="shared" si="49"/>
        <v>D+</v>
      </c>
      <c r="DI38" s="18">
        <f t="shared" si="50"/>
        <v>1.5</v>
      </c>
      <c r="DJ38" s="15" t="str">
        <f t="shared" si="51"/>
        <v>1.5</v>
      </c>
      <c r="DK38" s="19">
        <v>1.5</v>
      </c>
      <c r="DL38" s="68">
        <v>1.5</v>
      </c>
      <c r="DM38" s="28">
        <v>6</v>
      </c>
      <c r="DN38" s="26">
        <v>6</v>
      </c>
      <c r="DO38" s="27"/>
      <c r="DP38" s="82"/>
      <c r="DQ38" s="82">
        <f t="shared" si="102"/>
        <v>6</v>
      </c>
      <c r="DR38" s="21">
        <f t="shared" si="52"/>
        <v>6</v>
      </c>
      <c r="DS38" s="21" t="str">
        <f t="shared" si="53"/>
        <v>6.0</v>
      </c>
      <c r="DT38" s="13" t="str">
        <f t="shared" si="54"/>
        <v>C</v>
      </c>
      <c r="DU38" s="18">
        <f t="shared" si="55"/>
        <v>2</v>
      </c>
      <c r="DV38" s="15" t="str">
        <f t="shared" si="56"/>
        <v>2.0</v>
      </c>
      <c r="DW38" s="19">
        <v>1.5</v>
      </c>
      <c r="DX38" s="68">
        <v>1.5</v>
      </c>
      <c r="DY38" s="21">
        <f t="shared" si="103"/>
        <v>5.65</v>
      </c>
      <c r="DZ38" s="21" t="str">
        <f t="shared" si="57"/>
        <v>5.7</v>
      </c>
      <c r="EA38" s="13" t="str">
        <f t="shared" si="58"/>
        <v>C</v>
      </c>
      <c r="EB38" s="18">
        <f t="shared" si="59"/>
        <v>2</v>
      </c>
      <c r="EC38" s="18" t="str">
        <f t="shared" si="60"/>
        <v>2.0</v>
      </c>
      <c r="ED38" s="19">
        <v>3</v>
      </c>
      <c r="EE38" s="152">
        <v>3</v>
      </c>
      <c r="EF38" s="20">
        <v>6.7</v>
      </c>
      <c r="EG38" s="20">
        <v>7</v>
      </c>
      <c r="EH38" s="27"/>
      <c r="EI38" s="82"/>
      <c r="EJ38" s="82">
        <f t="shared" si="104"/>
        <v>7</v>
      </c>
      <c r="EK38" s="21">
        <f t="shared" si="61"/>
        <v>6.9</v>
      </c>
      <c r="EL38" s="21" t="str">
        <f t="shared" si="62"/>
        <v>6.9</v>
      </c>
      <c r="EM38" s="13" t="str">
        <f t="shared" si="63"/>
        <v>C+</v>
      </c>
      <c r="EN38" s="18">
        <f t="shared" si="64"/>
        <v>2.5</v>
      </c>
      <c r="EO38" s="15" t="str">
        <f t="shared" si="65"/>
        <v>2.5</v>
      </c>
      <c r="EP38" s="19">
        <v>3</v>
      </c>
      <c r="EQ38" s="68">
        <v>3</v>
      </c>
      <c r="ER38" s="28">
        <v>5</v>
      </c>
      <c r="ES38" s="26"/>
      <c r="ET38" s="27">
        <v>7</v>
      </c>
      <c r="EU38" s="27"/>
      <c r="EV38" s="27">
        <f t="shared" si="105"/>
        <v>7</v>
      </c>
      <c r="EW38" s="21">
        <f t="shared" si="106"/>
        <v>6.2</v>
      </c>
      <c r="EX38" s="21" t="str">
        <f t="shared" si="107"/>
        <v>6.2</v>
      </c>
      <c r="EY38" s="13" t="str">
        <f t="shared" si="108"/>
        <v>C</v>
      </c>
      <c r="EZ38" s="18">
        <f t="shared" si="109"/>
        <v>2</v>
      </c>
      <c r="FA38" s="15" t="str">
        <f t="shared" si="110"/>
        <v>2.0</v>
      </c>
      <c r="FB38" s="19">
        <v>3</v>
      </c>
      <c r="FC38" s="68">
        <v>3</v>
      </c>
      <c r="FD38" s="70">
        <v>6.6</v>
      </c>
      <c r="FE38" s="16">
        <v>7</v>
      </c>
      <c r="FF38" s="17"/>
      <c r="FG38" s="82"/>
      <c r="FH38" s="82">
        <f t="shared" si="111"/>
        <v>7</v>
      </c>
      <c r="FI38" s="21">
        <f t="shared" si="112"/>
        <v>6.8</v>
      </c>
      <c r="FJ38" s="21" t="str">
        <f t="shared" si="113"/>
        <v>6.8</v>
      </c>
      <c r="FK38" s="13" t="str">
        <f t="shared" si="114"/>
        <v>C+</v>
      </c>
      <c r="FL38" s="18">
        <f t="shared" si="115"/>
        <v>2.5</v>
      </c>
      <c r="FM38" s="15" t="str">
        <f t="shared" si="116"/>
        <v>2.5</v>
      </c>
      <c r="FN38" s="19">
        <v>2</v>
      </c>
      <c r="FO38" s="68">
        <v>2</v>
      </c>
      <c r="FP38" s="42">
        <v>0</v>
      </c>
      <c r="FQ38" s="99"/>
      <c r="FR38" s="30"/>
      <c r="FS38" s="30"/>
      <c r="FT38" s="30">
        <f t="shared" si="117"/>
        <v>0</v>
      </c>
      <c r="FU38" s="21">
        <f t="shared" si="118"/>
        <v>0</v>
      </c>
      <c r="FV38" s="21" t="str">
        <f t="shared" si="119"/>
        <v>0.0</v>
      </c>
      <c r="FW38" s="13" t="str">
        <f t="shared" si="120"/>
        <v>F</v>
      </c>
      <c r="FX38" s="18">
        <f t="shared" si="121"/>
        <v>0</v>
      </c>
      <c r="FY38" s="15" t="str">
        <f t="shared" si="122"/>
        <v>0.0</v>
      </c>
      <c r="FZ38" s="19">
        <v>3</v>
      </c>
      <c r="GA38" s="68">
        <v>3</v>
      </c>
      <c r="GB38" s="42"/>
      <c r="GC38" s="99"/>
      <c r="GD38" s="30"/>
      <c r="GE38" s="30"/>
      <c r="GF38" s="30">
        <f t="shared" si="123"/>
        <v>0</v>
      </c>
      <c r="GG38" s="21">
        <f t="shared" si="124"/>
        <v>0</v>
      </c>
      <c r="GH38" s="21" t="str">
        <f t="shared" si="144"/>
        <v>0.0</v>
      </c>
      <c r="GI38" s="13" t="str">
        <f t="shared" si="125"/>
        <v>F</v>
      </c>
      <c r="GJ38" s="18">
        <f t="shared" si="126"/>
        <v>0</v>
      </c>
      <c r="GK38" s="15" t="str">
        <f t="shared" si="127"/>
        <v>0.0</v>
      </c>
      <c r="GL38" s="19">
        <v>2</v>
      </c>
      <c r="GM38" s="68">
        <v>2</v>
      </c>
      <c r="GN38" s="28">
        <v>7.3</v>
      </c>
      <c r="GO38" s="26">
        <v>7</v>
      </c>
      <c r="GP38" s="27"/>
      <c r="GQ38" s="27"/>
      <c r="GR38" s="27">
        <f t="shared" si="128"/>
        <v>7</v>
      </c>
      <c r="GS38" s="21">
        <f t="shared" si="129"/>
        <v>7.1</v>
      </c>
      <c r="GT38" s="21" t="str">
        <f t="shared" si="130"/>
        <v>7.1</v>
      </c>
      <c r="GU38" s="13" t="str">
        <f t="shared" si="131"/>
        <v>B</v>
      </c>
      <c r="GV38" s="18">
        <f t="shared" si="132"/>
        <v>3</v>
      </c>
      <c r="GW38" s="15" t="str">
        <f t="shared" si="133"/>
        <v>3.0</v>
      </c>
      <c r="GX38" s="19">
        <v>2</v>
      </c>
      <c r="GY38" s="68">
        <v>2</v>
      </c>
      <c r="GZ38" s="69">
        <f t="shared" ref="GZ38:GZ46" si="264">FB38+EP38+FN38+FZ38+GL38+GX38+DW38+DK38</f>
        <v>18</v>
      </c>
      <c r="HA38" s="22">
        <f t="shared" ref="HA38:HA46" si="265">(EW38*FB38+EK38*EP38+FI38*FN38+FU38*FZ38+GG38*GL38+GS38*GX38+DW38*DR38+DK38*DF38)/GZ38</f>
        <v>4.6694444444444452</v>
      </c>
      <c r="HB38" s="24" t="str">
        <f t="shared" ref="HB38:HB46" si="266">TEXT(HA38,"0.00")</f>
        <v>4.67</v>
      </c>
      <c r="HC38" s="22">
        <f t="shared" ref="HC38:HC46" si="267">(EZ38*FB38+EN38*EP38+FL38*FN38+FX38*FZ38+GJ38*GL38+GV38*GX38+DW38*DU38+DK38*DI38)/GZ38</f>
        <v>1.6527777777777777</v>
      </c>
      <c r="HD38" s="24" t="str">
        <f t="shared" ref="HD38:HD46" si="268">TEXT(HC38,"0.00")</f>
        <v>1.65</v>
      </c>
    </row>
    <row r="39" spans="1:212" ht="28.5">
      <c r="A39" s="2">
        <v>38</v>
      </c>
      <c r="B39" s="5" t="s">
        <v>575</v>
      </c>
      <c r="C39" s="6" t="s">
        <v>695</v>
      </c>
      <c r="D39" s="7" t="s">
        <v>66</v>
      </c>
      <c r="E39" s="8" t="s">
        <v>53</v>
      </c>
      <c r="F39" s="44"/>
      <c r="G39" s="3" t="s">
        <v>750</v>
      </c>
      <c r="H39" s="36" t="s">
        <v>89</v>
      </c>
      <c r="I39" s="11" t="s">
        <v>199</v>
      </c>
      <c r="J39" s="12"/>
      <c r="K39" s="21" t="str">
        <f t="shared" si="215"/>
        <v>0.0</v>
      </c>
      <c r="L39" s="13" t="str">
        <f t="shared" si="216"/>
        <v>F</v>
      </c>
      <c r="M39" s="14">
        <f t="shared" si="217"/>
        <v>0</v>
      </c>
      <c r="N39" s="15" t="str">
        <f t="shared" si="218"/>
        <v>0.0</v>
      </c>
      <c r="O39" s="19">
        <v>2</v>
      </c>
      <c r="P39" s="12"/>
      <c r="Q39" s="21" t="str">
        <f t="shared" si="219"/>
        <v>0.0</v>
      </c>
      <c r="R39" s="13" t="str">
        <f t="shared" si="220"/>
        <v>F</v>
      </c>
      <c r="S39" s="14">
        <f t="shared" si="221"/>
        <v>0</v>
      </c>
      <c r="T39" s="15" t="str">
        <f t="shared" si="222"/>
        <v>0.0</v>
      </c>
      <c r="U39" s="19">
        <v>3</v>
      </c>
      <c r="V39" s="42"/>
      <c r="W39" s="99"/>
      <c r="X39" s="30"/>
      <c r="Y39" s="30"/>
      <c r="Z39" s="82">
        <f t="shared" si="93"/>
        <v>0</v>
      </c>
      <c r="AA39" s="21">
        <f t="shared" si="223"/>
        <v>0</v>
      </c>
      <c r="AB39" s="21" t="str">
        <f t="shared" si="224"/>
        <v>0.0</v>
      </c>
      <c r="AC39" s="13" t="str">
        <f t="shared" si="225"/>
        <v>F</v>
      </c>
      <c r="AD39" s="18">
        <f t="shared" si="226"/>
        <v>0</v>
      </c>
      <c r="AE39" s="15" t="str">
        <f t="shared" si="227"/>
        <v>0.0</v>
      </c>
      <c r="AF39" s="19">
        <v>4</v>
      </c>
      <c r="AG39" s="68"/>
      <c r="AH39" s="42"/>
      <c r="AI39" s="99"/>
      <c r="AJ39" s="30"/>
      <c r="AK39" s="30"/>
      <c r="AL39" s="82">
        <f t="shared" si="94"/>
        <v>0</v>
      </c>
      <c r="AM39" s="21">
        <f t="shared" si="228"/>
        <v>0</v>
      </c>
      <c r="AN39" s="21" t="str">
        <f t="shared" si="229"/>
        <v>0.0</v>
      </c>
      <c r="AO39" s="13" t="str">
        <f t="shared" si="230"/>
        <v>F</v>
      </c>
      <c r="AP39" s="18">
        <f t="shared" si="231"/>
        <v>0</v>
      </c>
      <c r="AQ39" s="15" t="str">
        <f t="shared" si="232"/>
        <v>0.0</v>
      </c>
      <c r="AR39" s="19">
        <v>2</v>
      </c>
      <c r="AS39" s="68"/>
      <c r="AT39" s="28"/>
      <c r="AU39" s="26"/>
      <c r="AV39" s="27"/>
      <c r="AW39" s="27"/>
      <c r="AX39" s="82">
        <f t="shared" si="95"/>
        <v>0</v>
      </c>
      <c r="AY39" s="21">
        <f t="shared" si="233"/>
        <v>0</v>
      </c>
      <c r="AZ39" s="21" t="str">
        <f t="shared" si="234"/>
        <v>0.0</v>
      </c>
      <c r="BA39" s="13" t="str">
        <f t="shared" si="235"/>
        <v>F</v>
      </c>
      <c r="BB39" s="18">
        <f t="shared" si="236"/>
        <v>0</v>
      </c>
      <c r="BC39" s="15" t="str">
        <f t="shared" si="237"/>
        <v>0.0</v>
      </c>
      <c r="BD39" s="19">
        <v>3</v>
      </c>
      <c r="BE39" s="68"/>
      <c r="BF39" s="28"/>
      <c r="BG39" s="26"/>
      <c r="BH39" s="27"/>
      <c r="BI39" s="27"/>
      <c r="BJ39" s="82">
        <f t="shared" si="96"/>
        <v>0</v>
      </c>
      <c r="BK39" s="21">
        <f t="shared" si="238"/>
        <v>0</v>
      </c>
      <c r="BL39" s="21" t="str">
        <f t="shared" si="239"/>
        <v>0.0</v>
      </c>
      <c r="BM39" s="13" t="str">
        <f t="shared" si="240"/>
        <v>F</v>
      </c>
      <c r="BN39" s="18">
        <f t="shared" si="241"/>
        <v>0</v>
      </c>
      <c r="BO39" s="15" t="str">
        <f t="shared" si="242"/>
        <v>0.0</v>
      </c>
      <c r="BP39" s="19">
        <v>2</v>
      </c>
      <c r="BQ39" s="68"/>
      <c r="BR39" s="28"/>
      <c r="BS39" s="26"/>
      <c r="BT39" s="27"/>
      <c r="BU39" s="82"/>
      <c r="BV39" s="82">
        <f t="shared" si="97"/>
        <v>0</v>
      </c>
      <c r="BW39" s="21">
        <f t="shared" si="243"/>
        <v>0</v>
      </c>
      <c r="BX39" s="21" t="str">
        <f t="shared" si="244"/>
        <v>0.0</v>
      </c>
      <c r="BY39" s="13" t="str">
        <f t="shared" si="245"/>
        <v>F</v>
      </c>
      <c r="BZ39" s="18">
        <f t="shared" si="246"/>
        <v>0</v>
      </c>
      <c r="CA39" s="15" t="str">
        <f t="shared" si="247"/>
        <v>0.0</v>
      </c>
      <c r="CB39" s="19">
        <v>3</v>
      </c>
      <c r="CC39" s="68"/>
      <c r="CD39" s="39"/>
      <c r="CE39" s="28"/>
      <c r="CF39" s="28"/>
      <c r="CG39" s="20"/>
      <c r="CH39" s="20">
        <f t="shared" si="98"/>
        <v>0</v>
      </c>
      <c r="CI39" s="21">
        <f t="shared" si="248"/>
        <v>0</v>
      </c>
      <c r="CJ39" s="21" t="str">
        <f t="shared" si="249"/>
        <v>0.0</v>
      </c>
      <c r="CK39" s="13" t="str">
        <f t="shared" si="250"/>
        <v>F</v>
      </c>
      <c r="CL39" s="18">
        <f t="shared" si="251"/>
        <v>0</v>
      </c>
      <c r="CM39" s="15" t="str">
        <f t="shared" si="252"/>
        <v>0.0</v>
      </c>
      <c r="CN39" s="19">
        <v>3</v>
      </c>
      <c r="CO39" s="68"/>
      <c r="CP39" s="69">
        <f t="shared" si="253"/>
        <v>17</v>
      </c>
      <c r="CQ39" s="22">
        <f t="shared" si="254"/>
        <v>0</v>
      </c>
      <c r="CR39" s="24" t="str">
        <f t="shared" si="255"/>
        <v>0.00</v>
      </c>
      <c r="CS39" s="22">
        <f t="shared" si="256"/>
        <v>0</v>
      </c>
      <c r="CT39" s="24" t="str">
        <f t="shared" si="257"/>
        <v>0.00</v>
      </c>
      <c r="CU39" s="77" t="str">
        <f t="shared" si="258"/>
        <v>Cảnh báo KQHT</v>
      </c>
      <c r="CV39" s="77">
        <f t="shared" si="259"/>
        <v>0</v>
      </c>
      <c r="CW39" s="22">
        <v>0</v>
      </c>
      <c r="CX39" s="77" t="str">
        <f t="shared" si="261"/>
        <v>0.00</v>
      </c>
      <c r="CY39" s="77" t="str">
        <f t="shared" si="261"/>
        <v>0.00</v>
      </c>
      <c r="CZ39" s="77" t="str">
        <f t="shared" si="263"/>
        <v>0.00</v>
      </c>
      <c r="DA39" s="42">
        <v>0</v>
      </c>
      <c r="DB39" s="99"/>
      <c r="DC39" s="30"/>
      <c r="DD39" s="30"/>
      <c r="DE39" s="30">
        <f t="shared" si="101"/>
        <v>0</v>
      </c>
      <c r="DF39" s="21">
        <f t="shared" si="47"/>
        <v>0</v>
      </c>
      <c r="DG39" s="21" t="str">
        <f t="shared" si="48"/>
        <v>0.0</v>
      </c>
      <c r="DH39" s="13" t="str">
        <f t="shared" si="49"/>
        <v>F</v>
      </c>
      <c r="DI39" s="18">
        <f t="shared" si="50"/>
        <v>0</v>
      </c>
      <c r="DJ39" s="15" t="str">
        <f t="shared" si="51"/>
        <v>0.0</v>
      </c>
      <c r="DK39" s="19">
        <v>1.5</v>
      </c>
      <c r="DL39" s="68">
        <v>1.5</v>
      </c>
      <c r="DM39" s="42"/>
      <c r="DN39" s="99"/>
      <c r="DO39" s="30"/>
      <c r="DP39" s="30"/>
      <c r="DQ39" s="30">
        <f t="shared" si="102"/>
        <v>0</v>
      </c>
      <c r="DR39" s="21">
        <f t="shared" si="52"/>
        <v>0</v>
      </c>
      <c r="DS39" s="21" t="str">
        <f t="shared" si="53"/>
        <v>0.0</v>
      </c>
      <c r="DT39" s="13" t="str">
        <f t="shared" si="54"/>
        <v>F</v>
      </c>
      <c r="DU39" s="18">
        <f t="shared" si="55"/>
        <v>0</v>
      </c>
      <c r="DV39" s="15" t="str">
        <f t="shared" si="56"/>
        <v>0.0</v>
      </c>
      <c r="DW39" s="19">
        <v>1.5</v>
      </c>
      <c r="DX39" s="68">
        <v>1.5</v>
      </c>
      <c r="DY39" s="21">
        <f t="shared" si="103"/>
        <v>0</v>
      </c>
      <c r="DZ39" s="21" t="str">
        <f t="shared" si="57"/>
        <v>0.0</v>
      </c>
      <c r="EA39" s="13" t="str">
        <f t="shared" si="58"/>
        <v>F</v>
      </c>
      <c r="EB39" s="18">
        <f t="shared" si="59"/>
        <v>0</v>
      </c>
      <c r="EC39" s="18" t="str">
        <f t="shared" si="60"/>
        <v>0.0</v>
      </c>
      <c r="ED39" s="19">
        <v>3</v>
      </c>
      <c r="EE39" s="152">
        <v>3</v>
      </c>
      <c r="EF39" s="42"/>
      <c r="EG39" s="42"/>
      <c r="EH39" s="42"/>
      <c r="EI39" s="30"/>
      <c r="EJ39" s="20">
        <f t="shared" si="104"/>
        <v>0</v>
      </c>
      <c r="EK39" s="21">
        <f t="shared" si="61"/>
        <v>0</v>
      </c>
      <c r="EL39" s="21" t="str">
        <f t="shared" si="62"/>
        <v>0.0</v>
      </c>
      <c r="EM39" s="13" t="str">
        <f t="shared" si="63"/>
        <v>F</v>
      </c>
      <c r="EN39" s="18">
        <f t="shared" si="64"/>
        <v>0</v>
      </c>
      <c r="EO39" s="15" t="str">
        <f t="shared" si="65"/>
        <v>0.0</v>
      </c>
      <c r="EP39" s="19">
        <v>3</v>
      </c>
      <c r="EQ39" s="68">
        <v>3</v>
      </c>
      <c r="ER39" s="42"/>
      <c r="ES39" s="99"/>
      <c r="ET39" s="30"/>
      <c r="EU39" s="30"/>
      <c r="EV39" s="30">
        <f t="shared" si="105"/>
        <v>0</v>
      </c>
      <c r="EW39" s="21">
        <f t="shared" si="106"/>
        <v>0</v>
      </c>
      <c r="EX39" s="21" t="str">
        <f t="shared" si="107"/>
        <v>0.0</v>
      </c>
      <c r="EY39" s="13" t="str">
        <f t="shared" si="108"/>
        <v>F</v>
      </c>
      <c r="EZ39" s="18">
        <f t="shared" si="109"/>
        <v>0</v>
      </c>
      <c r="FA39" s="15" t="str">
        <f t="shared" si="110"/>
        <v>0.0</v>
      </c>
      <c r="FB39" s="19">
        <v>3</v>
      </c>
      <c r="FC39" s="68">
        <v>3</v>
      </c>
      <c r="FD39" s="42"/>
      <c r="FE39" s="99"/>
      <c r="FF39" s="30"/>
      <c r="FG39" s="30"/>
      <c r="FH39" s="30">
        <f t="shared" si="111"/>
        <v>0</v>
      </c>
      <c r="FI39" s="21">
        <f t="shared" si="112"/>
        <v>0</v>
      </c>
      <c r="FJ39" s="21" t="str">
        <f t="shared" si="113"/>
        <v>0.0</v>
      </c>
      <c r="FK39" s="13" t="str">
        <f t="shared" si="114"/>
        <v>F</v>
      </c>
      <c r="FL39" s="18">
        <f t="shared" si="115"/>
        <v>0</v>
      </c>
      <c r="FM39" s="15" t="str">
        <f t="shared" si="116"/>
        <v>0.0</v>
      </c>
      <c r="FN39" s="19">
        <v>2</v>
      </c>
      <c r="FO39" s="68">
        <v>2</v>
      </c>
      <c r="FP39" s="42">
        <v>0</v>
      </c>
      <c r="FQ39" s="99"/>
      <c r="FR39" s="30"/>
      <c r="FS39" s="30"/>
      <c r="FT39" s="30">
        <f t="shared" si="117"/>
        <v>0</v>
      </c>
      <c r="FU39" s="21">
        <f t="shared" si="118"/>
        <v>0</v>
      </c>
      <c r="FV39" s="21" t="str">
        <f t="shared" si="119"/>
        <v>0.0</v>
      </c>
      <c r="FW39" s="13" t="str">
        <f t="shared" si="120"/>
        <v>F</v>
      </c>
      <c r="FX39" s="18">
        <f t="shared" si="121"/>
        <v>0</v>
      </c>
      <c r="FY39" s="15" t="str">
        <f t="shared" si="122"/>
        <v>0.0</v>
      </c>
      <c r="FZ39" s="19">
        <v>3</v>
      </c>
      <c r="GA39" s="68">
        <v>3</v>
      </c>
      <c r="GB39" s="42"/>
      <c r="GC39" s="99"/>
      <c r="GD39" s="30"/>
      <c r="GE39" s="30"/>
      <c r="GF39" s="30">
        <f t="shared" si="123"/>
        <v>0</v>
      </c>
      <c r="GG39" s="21">
        <f t="shared" si="124"/>
        <v>0</v>
      </c>
      <c r="GH39" s="21" t="str">
        <f t="shared" si="144"/>
        <v>0.0</v>
      </c>
      <c r="GI39" s="13" t="str">
        <f t="shared" si="125"/>
        <v>F</v>
      </c>
      <c r="GJ39" s="18">
        <f t="shared" si="126"/>
        <v>0</v>
      </c>
      <c r="GK39" s="15" t="str">
        <f t="shared" si="127"/>
        <v>0.0</v>
      </c>
      <c r="GL39" s="19">
        <v>2</v>
      </c>
      <c r="GM39" s="68">
        <v>2</v>
      </c>
      <c r="GN39" s="42"/>
      <c r="GO39" s="99"/>
      <c r="GP39" s="30"/>
      <c r="GQ39" s="30"/>
      <c r="GR39" s="30">
        <f t="shared" si="128"/>
        <v>0</v>
      </c>
      <c r="GS39" s="21">
        <f t="shared" si="129"/>
        <v>0</v>
      </c>
      <c r="GT39" s="21" t="str">
        <f t="shared" si="130"/>
        <v>0.0</v>
      </c>
      <c r="GU39" s="13" t="str">
        <f t="shared" si="131"/>
        <v>F</v>
      </c>
      <c r="GV39" s="18">
        <f t="shared" si="132"/>
        <v>0</v>
      </c>
      <c r="GW39" s="15" t="str">
        <f t="shared" si="133"/>
        <v>0.0</v>
      </c>
      <c r="GX39" s="19">
        <v>2</v>
      </c>
      <c r="GY39" s="68">
        <v>2</v>
      </c>
      <c r="GZ39" s="69">
        <f t="shared" si="264"/>
        <v>18</v>
      </c>
      <c r="HA39" s="22">
        <f t="shared" si="265"/>
        <v>0</v>
      </c>
      <c r="HB39" s="24" t="str">
        <f t="shared" si="266"/>
        <v>0.00</v>
      </c>
      <c r="HC39" s="22">
        <f t="shared" si="267"/>
        <v>0</v>
      </c>
      <c r="HD39" s="24" t="str">
        <f t="shared" si="268"/>
        <v>0.00</v>
      </c>
    </row>
    <row r="40" spans="1:212" ht="28.5">
      <c r="A40" s="2">
        <v>39</v>
      </c>
      <c r="B40" s="5" t="s">
        <v>575</v>
      </c>
      <c r="C40" s="6" t="s">
        <v>697</v>
      </c>
      <c r="D40" s="7" t="s">
        <v>698</v>
      </c>
      <c r="E40" s="8" t="s">
        <v>63</v>
      </c>
      <c r="F40" s="44"/>
      <c r="G40" s="3" t="s">
        <v>752</v>
      </c>
      <c r="H40" s="36" t="s">
        <v>89</v>
      </c>
      <c r="I40" s="11" t="s">
        <v>452</v>
      </c>
      <c r="J40" s="12">
        <v>7.1</v>
      </c>
      <c r="K40" s="21" t="str">
        <f t="shared" si="215"/>
        <v>7.1</v>
      </c>
      <c r="L40" s="13" t="str">
        <f t="shared" si="216"/>
        <v>B</v>
      </c>
      <c r="M40" s="14">
        <f t="shared" si="217"/>
        <v>3</v>
      </c>
      <c r="N40" s="15" t="str">
        <f t="shared" si="218"/>
        <v>3.0</v>
      </c>
      <c r="O40" s="19">
        <v>2</v>
      </c>
      <c r="P40" s="12">
        <v>5</v>
      </c>
      <c r="Q40" s="21" t="str">
        <f t="shared" si="219"/>
        <v>5.0</v>
      </c>
      <c r="R40" s="13" t="str">
        <f t="shared" si="220"/>
        <v>D+</v>
      </c>
      <c r="S40" s="14">
        <f t="shared" si="221"/>
        <v>1.5</v>
      </c>
      <c r="T40" s="15" t="str">
        <f t="shared" si="222"/>
        <v>1.5</v>
      </c>
      <c r="U40" s="19">
        <v>3</v>
      </c>
      <c r="V40" s="28">
        <v>7.3</v>
      </c>
      <c r="W40" s="26">
        <v>8</v>
      </c>
      <c r="X40" s="27"/>
      <c r="Y40" s="82"/>
      <c r="Z40" s="82">
        <f t="shared" si="93"/>
        <v>8</v>
      </c>
      <c r="AA40" s="21">
        <f t="shared" si="223"/>
        <v>7.7</v>
      </c>
      <c r="AB40" s="21" t="str">
        <f t="shared" si="224"/>
        <v>7.7</v>
      </c>
      <c r="AC40" s="13" t="str">
        <f t="shared" si="225"/>
        <v>B</v>
      </c>
      <c r="AD40" s="18">
        <f t="shared" si="226"/>
        <v>3</v>
      </c>
      <c r="AE40" s="15" t="str">
        <f t="shared" si="227"/>
        <v>3.0</v>
      </c>
      <c r="AF40" s="19">
        <v>4</v>
      </c>
      <c r="AG40" s="68">
        <v>4</v>
      </c>
      <c r="AH40" s="28">
        <v>8</v>
      </c>
      <c r="AI40" s="26">
        <v>8</v>
      </c>
      <c r="AJ40" s="27"/>
      <c r="AK40" s="82"/>
      <c r="AL40" s="82">
        <f t="shared" si="94"/>
        <v>8</v>
      </c>
      <c r="AM40" s="21">
        <f t="shared" si="228"/>
        <v>8</v>
      </c>
      <c r="AN40" s="21" t="str">
        <f t="shared" si="229"/>
        <v>8.0</v>
      </c>
      <c r="AO40" s="13" t="str">
        <f t="shared" si="230"/>
        <v>B+</v>
      </c>
      <c r="AP40" s="18">
        <f t="shared" si="231"/>
        <v>3.5</v>
      </c>
      <c r="AQ40" s="15" t="str">
        <f t="shared" si="232"/>
        <v>3.5</v>
      </c>
      <c r="AR40" s="19">
        <v>2</v>
      </c>
      <c r="AS40" s="68">
        <v>2</v>
      </c>
      <c r="AT40" s="28">
        <v>7.4</v>
      </c>
      <c r="AU40" s="26">
        <v>6</v>
      </c>
      <c r="AV40" s="27"/>
      <c r="AW40" s="27"/>
      <c r="AX40" s="82">
        <f t="shared" si="95"/>
        <v>6</v>
      </c>
      <c r="AY40" s="21">
        <f t="shared" si="233"/>
        <v>6.6</v>
      </c>
      <c r="AZ40" s="21" t="str">
        <f t="shared" si="234"/>
        <v>6.6</v>
      </c>
      <c r="BA40" s="13" t="str">
        <f t="shared" si="235"/>
        <v>C+</v>
      </c>
      <c r="BB40" s="18">
        <f t="shared" si="236"/>
        <v>2.5</v>
      </c>
      <c r="BC40" s="15" t="str">
        <f t="shared" si="237"/>
        <v>2.5</v>
      </c>
      <c r="BD40" s="19">
        <v>3</v>
      </c>
      <c r="BE40" s="68">
        <v>3</v>
      </c>
      <c r="BF40" s="28">
        <v>7.7</v>
      </c>
      <c r="BG40" s="26">
        <v>7</v>
      </c>
      <c r="BH40" s="27"/>
      <c r="BI40" s="27"/>
      <c r="BJ40" s="82">
        <f t="shared" si="96"/>
        <v>7</v>
      </c>
      <c r="BK40" s="21">
        <f t="shared" si="238"/>
        <v>7.3</v>
      </c>
      <c r="BL40" s="21" t="str">
        <f t="shared" si="239"/>
        <v>7.3</v>
      </c>
      <c r="BM40" s="13" t="str">
        <f t="shared" si="240"/>
        <v>B</v>
      </c>
      <c r="BN40" s="18">
        <f t="shared" si="241"/>
        <v>3</v>
      </c>
      <c r="BO40" s="15" t="str">
        <f t="shared" si="242"/>
        <v>3.0</v>
      </c>
      <c r="BP40" s="19">
        <v>2</v>
      </c>
      <c r="BQ40" s="68">
        <v>2</v>
      </c>
      <c r="BR40" s="28">
        <v>5.6</v>
      </c>
      <c r="BS40" s="26">
        <v>5</v>
      </c>
      <c r="BT40" s="27"/>
      <c r="BU40" s="82"/>
      <c r="BV40" s="82">
        <f t="shared" si="97"/>
        <v>5</v>
      </c>
      <c r="BW40" s="21">
        <f t="shared" si="243"/>
        <v>5.2</v>
      </c>
      <c r="BX40" s="21" t="str">
        <f t="shared" si="244"/>
        <v>5.2</v>
      </c>
      <c r="BY40" s="13" t="str">
        <f t="shared" si="245"/>
        <v>D+</v>
      </c>
      <c r="BZ40" s="18">
        <f t="shared" si="246"/>
        <v>1.5</v>
      </c>
      <c r="CA40" s="15" t="str">
        <f t="shared" si="247"/>
        <v>1.5</v>
      </c>
      <c r="CB40" s="19">
        <v>3</v>
      </c>
      <c r="CC40" s="68">
        <v>3</v>
      </c>
      <c r="CD40" s="39">
        <v>7.5</v>
      </c>
      <c r="CE40" s="28">
        <v>7</v>
      </c>
      <c r="CF40" s="28"/>
      <c r="CG40" s="20"/>
      <c r="CH40" s="20">
        <f t="shared" si="98"/>
        <v>7</v>
      </c>
      <c r="CI40" s="21">
        <f t="shared" si="248"/>
        <v>7.2</v>
      </c>
      <c r="CJ40" s="21" t="str">
        <f t="shared" si="249"/>
        <v>7.2</v>
      </c>
      <c r="CK40" s="13" t="str">
        <f t="shared" si="250"/>
        <v>B</v>
      </c>
      <c r="CL40" s="18">
        <f t="shared" si="251"/>
        <v>3</v>
      </c>
      <c r="CM40" s="15" t="str">
        <f t="shared" si="252"/>
        <v>3.0</v>
      </c>
      <c r="CN40" s="19">
        <v>3</v>
      </c>
      <c r="CO40" s="68">
        <v>3</v>
      </c>
      <c r="CP40" s="69">
        <f t="shared" si="253"/>
        <v>17</v>
      </c>
      <c r="CQ40" s="22">
        <f t="shared" si="254"/>
        <v>6.9647058823529395</v>
      </c>
      <c r="CR40" s="24" t="str">
        <f t="shared" si="255"/>
        <v>6.96</v>
      </c>
      <c r="CS40" s="22">
        <f t="shared" si="256"/>
        <v>2.7058823529411766</v>
      </c>
      <c r="CT40" s="24" t="str">
        <f t="shared" si="257"/>
        <v>2.71</v>
      </c>
      <c r="CU40" s="77" t="str">
        <f t="shared" si="258"/>
        <v>Lên lớp</v>
      </c>
      <c r="CV40" s="77">
        <f t="shared" si="259"/>
        <v>17</v>
      </c>
      <c r="CW40" s="22">
        <f t="shared" si="260"/>
        <v>6.9647058823529395</v>
      </c>
      <c r="CX40" s="77" t="str">
        <f t="shared" si="261"/>
        <v>6.96</v>
      </c>
      <c r="CY40" s="22">
        <f t="shared" si="262"/>
        <v>2.7058823529411766</v>
      </c>
      <c r="CZ40" s="77" t="str">
        <f t="shared" si="263"/>
        <v>2.71</v>
      </c>
      <c r="DA40" s="28">
        <v>7.4</v>
      </c>
      <c r="DB40" s="26">
        <v>5</v>
      </c>
      <c r="DC40" s="27"/>
      <c r="DD40" s="82"/>
      <c r="DE40" s="82">
        <f t="shared" si="101"/>
        <v>5</v>
      </c>
      <c r="DF40" s="21">
        <f t="shared" si="47"/>
        <v>6</v>
      </c>
      <c r="DG40" s="21" t="str">
        <f t="shared" si="48"/>
        <v>6.0</v>
      </c>
      <c r="DH40" s="13" t="str">
        <f t="shared" si="49"/>
        <v>C</v>
      </c>
      <c r="DI40" s="18">
        <f t="shared" si="50"/>
        <v>2</v>
      </c>
      <c r="DJ40" s="15" t="str">
        <f t="shared" si="51"/>
        <v>2.0</v>
      </c>
      <c r="DK40" s="19">
        <v>1.5</v>
      </c>
      <c r="DL40" s="68">
        <v>1.5</v>
      </c>
      <c r="DM40" s="28">
        <v>7.2</v>
      </c>
      <c r="DN40" s="26">
        <v>7</v>
      </c>
      <c r="DO40" s="27"/>
      <c r="DP40" s="82"/>
      <c r="DQ40" s="82">
        <f t="shared" si="102"/>
        <v>7</v>
      </c>
      <c r="DR40" s="21">
        <f t="shared" si="52"/>
        <v>7.1</v>
      </c>
      <c r="DS40" s="21" t="str">
        <f t="shared" si="53"/>
        <v>7.1</v>
      </c>
      <c r="DT40" s="13" t="str">
        <f t="shared" si="54"/>
        <v>B</v>
      </c>
      <c r="DU40" s="18">
        <f t="shared" si="55"/>
        <v>3</v>
      </c>
      <c r="DV40" s="15" t="str">
        <f t="shared" si="56"/>
        <v>3.0</v>
      </c>
      <c r="DW40" s="19">
        <v>1.5</v>
      </c>
      <c r="DX40" s="68">
        <v>1.5</v>
      </c>
      <c r="DY40" s="21">
        <f t="shared" si="103"/>
        <v>6.55</v>
      </c>
      <c r="DZ40" s="21" t="str">
        <f t="shared" si="57"/>
        <v>6.6</v>
      </c>
      <c r="EA40" s="13" t="str">
        <f t="shared" si="58"/>
        <v>C+</v>
      </c>
      <c r="EB40" s="18">
        <f t="shared" si="59"/>
        <v>2.5</v>
      </c>
      <c r="EC40" s="18" t="str">
        <f t="shared" si="60"/>
        <v>2.5</v>
      </c>
      <c r="ED40" s="19">
        <v>3</v>
      </c>
      <c r="EE40" s="152">
        <v>3</v>
      </c>
      <c r="EF40" s="20">
        <v>6.7</v>
      </c>
      <c r="EG40" s="20">
        <v>6.5</v>
      </c>
      <c r="EH40" s="27"/>
      <c r="EI40" s="82"/>
      <c r="EJ40" s="82">
        <f t="shared" si="104"/>
        <v>6.5</v>
      </c>
      <c r="EK40" s="21">
        <f t="shared" si="61"/>
        <v>6.6</v>
      </c>
      <c r="EL40" s="21" t="str">
        <f t="shared" si="62"/>
        <v>6.6</v>
      </c>
      <c r="EM40" s="13" t="str">
        <f t="shared" si="63"/>
        <v>C+</v>
      </c>
      <c r="EN40" s="18">
        <f t="shared" si="64"/>
        <v>2.5</v>
      </c>
      <c r="EO40" s="15" t="str">
        <f t="shared" si="65"/>
        <v>2.5</v>
      </c>
      <c r="EP40" s="19">
        <v>3</v>
      </c>
      <c r="EQ40" s="68">
        <v>3</v>
      </c>
      <c r="ER40" s="28">
        <v>7.3</v>
      </c>
      <c r="ES40" s="26"/>
      <c r="ET40" s="27">
        <v>8</v>
      </c>
      <c r="EU40" s="27"/>
      <c r="EV40" s="27">
        <f t="shared" si="105"/>
        <v>8</v>
      </c>
      <c r="EW40" s="21">
        <f t="shared" si="106"/>
        <v>7.7</v>
      </c>
      <c r="EX40" s="21" t="str">
        <f t="shared" si="107"/>
        <v>7.7</v>
      </c>
      <c r="EY40" s="13" t="str">
        <f t="shared" si="108"/>
        <v>B</v>
      </c>
      <c r="EZ40" s="18">
        <f t="shared" si="109"/>
        <v>3</v>
      </c>
      <c r="FA40" s="15" t="str">
        <f t="shared" si="110"/>
        <v>3.0</v>
      </c>
      <c r="FB40" s="19">
        <v>3</v>
      </c>
      <c r="FC40" s="68">
        <v>3</v>
      </c>
      <c r="FD40" s="70">
        <v>8.4</v>
      </c>
      <c r="FE40" s="16">
        <v>7</v>
      </c>
      <c r="FF40" s="17"/>
      <c r="FG40" s="82"/>
      <c r="FH40" s="82">
        <f t="shared" si="111"/>
        <v>7</v>
      </c>
      <c r="FI40" s="21">
        <f t="shared" si="112"/>
        <v>7.6</v>
      </c>
      <c r="FJ40" s="21" t="str">
        <f t="shared" si="113"/>
        <v>7.6</v>
      </c>
      <c r="FK40" s="13" t="str">
        <f t="shared" si="114"/>
        <v>B</v>
      </c>
      <c r="FL40" s="18">
        <f t="shared" si="115"/>
        <v>3</v>
      </c>
      <c r="FM40" s="15" t="str">
        <f t="shared" si="116"/>
        <v>3.0</v>
      </c>
      <c r="FN40" s="19">
        <v>2</v>
      </c>
      <c r="FO40" s="68">
        <v>2</v>
      </c>
      <c r="FP40" s="70">
        <v>7.1</v>
      </c>
      <c r="FQ40" s="16">
        <v>5</v>
      </c>
      <c r="FR40" s="17"/>
      <c r="FS40" s="82"/>
      <c r="FT40" s="82">
        <f t="shared" si="117"/>
        <v>5</v>
      </c>
      <c r="FU40" s="21">
        <f t="shared" si="118"/>
        <v>5.8</v>
      </c>
      <c r="FV40" s="21" t="str">
        <f t="shared" si="119"/>
        <v>5.8</v>
      </c>
      <c r="FW40" s="13" t="str">
        <f t="shared" si="120"/>
        <v>C</v>
      </c>
      <c r="FX40" s="18">
        <f t="shared" si="121"/>
        <v>2</v>
      </c>
      <c r="FY40" s="15" t="str">
        <f t="shared" si="122"/>
        <v>2.0</v>
      </c>
      <c r="FZ40" s="19">
        <v>3</v>
      </c>
      <c r="GA40" s="68">
        <v>3</v>
      </c>
      <c r="GB40" s="28">
        <v>6.6</v>
      </c>
      <c r="GC40" s="26">
        <v>7</v>
      </c>
      <c r="GD40" s="27"/>
      <c r="GE40" s="82"/>
      <c r="GF40" s="82">
        <f t="shared" si="123"/>
        <v>7</v>
      </c>
      <c r="GG40" s="21">
        <f t="shared" si="124"/>
        <v>6.8</v>
      </c>
      <c r="GH40" s="21" t="str">
        <f t="shared" si="144"/>
        <v>6.8</v>
      </c>
      <c r="GI40" s="13" t="str">
        <f t="shared" si="125"/>
        <v>C+</v>
      </c>
      <c r="GJ40" s="18">
        <f t="shared" si="126"/>
        <v>2.5</v>
      </c>
      <c r="GK40" s="15" t="str">
        <f t="shared" si="127"/>
        <v>2.5</v>
      </c>
      <c r="GL40" s="19">
        <v>2</v>
      </c>
      <c r="GM40" s="68">
        <v>2</v>
      </c>
      <c r="GN40" s="28">
        <v>7.3</v>
      </c>
      <c r="GO40" s="26">
        <v>8</v>
      </c>
      <c r="GP40" s="27"/>
      <c r="GQ40" s="27"/>
      <c r="GR40" s="27">
        <f t="shared" si="128"/>
        <v>8</v>
      </c>
      <c r="GS40" s="21">
        <f t="shared" si="129"/>
        <v>7.7</v>
      </c>
      <c r="GT40" s="21" t="str">
        <f t="shared" si="130"/>
        <v>7.7</v>
      </c>
      <c r="GU40" s="13" t="str">
        <f t="shared" si="131"/>
        <v>B</v>
      </c>
      <c r="GV40" s="18">
        <f t="shared" si="132"/>
        <v>3</v>
      </c>
      <c r="GW40" s="15" t="str">
        <f t="shared" si="133"/>
        <v>3.0</v>
      </c>
      <c r="GX40" s="19">
        <v>2</v>
      </c>
      <c r="GY40" s="68">
        <v>2</v>
      </c>
      <c r="GZ40" s="69">
        <f t="shared" si="264"/>
        <v>18</v>
      </c>
      <c r="HA40" s="22">
        <f t="shared" si="265"/>
        <v>6.8972222222222221</v>
      </c>
      <c r="HB40" s="24" t="str">
        <f t="shared" si="266"/>
        <v>6.90</v>
      </c>
      <c r="HC40" s="22">
        <f t="shared" si="267"/>
        <v>2.6111111111111112</v>
      </c>
      <c r="HD40" s="24" t="str">
        <f t="shared" si="268"/>
        <v>2.61</v>
      </c>
    </row>
    <row r="41" spans="1:212" ht="28.5">
      <c r="A41" s="2">
        <v>40</v>
      </c>
      <c r="B41" s="5" t="s">
        <v>575</v>
      </c>
      <c r="C41" s="6" t="s">
        <v>858</v>
      </c>
      <c r="D41" s="7" t="s">
        <v>50</v>
      </c>
      <c r="E41" s="8" t="s">
        <v>472</v>
      </c>
      <c r="F41" s="44"/>
      <c r="G41" s="3" t="s">
        <v>939</v>
      </c>
      <c r="H41" s="36" t="s">
        <v>89</v>
      </c>
      <c r="I41" s="3" t="s">
        <v>199</v>
      </c>
      <c r="J41" s="12">
        <v>7.1</v>
      </c>
      <c r="K41" s="21" t="str">
        <f t="shared" ref="K41:K44" si="269">TEXT(J41,"0.0")</f>
        <v>7.1</v>
      </c>
      <c r="L41" s="13" t="str">
        <f t="shared" ref="L41:L44" si="270">IF(J41&gt;=8.5,"A",IF(J41&gt;=8,"B+",IF(J41&gt;=7,"B",IF(J41&gt;=6.5,"C+",IF(J41&gt;=5.5,"C",IF(J41&gt;=5,"D+",IF(J41&gt;=4,"D","F")))))))</f>
        <v>B</v>
      </c>
      <c r="M41" s="14">
        <f t="shared" ref="M41:M44" si="271">IF(L41="A",4,IF(L41="B+",3.5,IF(L41="B",3,IF(L41="C+",2.5,IF(L41="C",2,IF(L41="D+",1.5,IF(L41="D",1,0)))))))</f>
        <v>3</v>
      </c>
      <c r="N41" s="15" t="str">
        <f t="shared" ref="N41:N44" si="272">TEXT(M41,"0.0")</f>
        <v>3.0</v>
      </c>
      <c r="O41" s="19">
        <v>3</v>
      </c>
      <c r="P41" s="12">
        <v>6</v>
      </c>
      <c r="Q41" s="21" t="str">
        <f t="shared" ref="Q41:Q44" si="273">TEXT(P41,"0.0")</f>
        <v>6.0</v>
      </c>
      <c r="R41" s="13" t="str">
        <f t="shared" ref="R41:R44" si="274">IF(P41&gt;=8.5,"A",IF(P41&gt;=8,"B+",IF(P41&gt;=7,"B",IF(P41&gt;=6.5,"C+",IF(P41&gt;=5.5,"C",IF(P41&gt;=5,"D+",IF(P41&gt;=4,"D","F")))))))</f>
        <v>C</v>
      </c>
      <c r="S41" s="14">
        <f t="shared" ref="S41:S44" si="275">IF(R41="A",4,IF(R41="B+",3.5,IF(R41="B",3,IF(R41="C+",2.5,IF(R41="C",2,IF(R41="D+",1.5,IF(R41="D",1,0)))))))</f>
        <v>2</v>
      </c>
      <c r="T41" s="15" t="str">
        <f t="shared" ref="T41:T44" si="276">TEXT(S41,"0.0")</f>
        <v>2.0</v>
      </c>
      <c r="U41" s="19">
        <v>3</v>
      </c>
      <c r="V41" s="28">
        <v>8</v>
      </c>
      <c r="W41" s="26">
        <v>7</v>
      </c>
      <c r="X41" s="27"/>
      <c r="Y41" s="82"/>
      <c r="Z41" s="82">
        <f t="shared" si="93"/>
        <v>7</v>
      </c>
      <c r="AA41" s="21">
        <f t="shared" ref="AA41:AA44" si="277">ROUND(MAX((V41*0.4+W41*0.6),(V41*0.4+X41*0.6),(V41*0.4+Y41*0.6)),1)</f>
        <v>7.4</v>
      </c>
      <c r="AB41" s="21" t="str">
        <f t="shared" ref="AB41:AB44" si="278">TEXT(AA41,"0.0")</f>
        <v>7.4</v>
      </c>
      <c r="AC41" s="13" t="str">
        <f t="shared" ref="AC41:AC44" si="279">IF(AA41&gt;=8.5,"A",IF(AA41&gt;=8,"B+",IF(AA41&gt;=7,"B",IF(AA41&gt;=6.5,"C+",IF(AA41&gt;=5.5,"C",IF(AA41&gt;=5,"D+",IF(AA41&gt;=4,"D","F")))))))</f>
        <v>B</v>
      </c>
      <c r="AD41" s="18">
        <f t="shared" ref="AD41:AD44" si="280">IF(AC41="A",4,IF(AC41="B+",3.5,IF(AC41="B",3,IF(AC41="C+",2.5,IF(AC41="C",2,IF(AC41="D+",1.5,IF(AC41="D",1,0)))))))</f>
        <v>3</v>
      </c>
      <c r="AE41" s="15" t="str">
        <f t="shared" ref="AE41:AE44" si="281">TEXT(AD41,"0.0")</f>
        <v>3.0</v>
      </c>
      <c r="AF41" s="19">
        <v>4</v>
      </c>
      <c r="AG41" s="68">
        <v>4</v>
      </c>
      <c r="AH41" s="28">
        <v>8</v>
      </c>
      <c r="AI41" s="26">
        <v>8</v>
      </c>
      <c r="AJ41" s="27"/>
      <c r="AK41" s="82"/>
      <c r="AL41" s="82">
        <f t="shared" si="94"/>
        <v>8</v>
      </c>
      <c r="AM41" s="21">
        <f t="shared" ref="AM41:AM44" si="282">ROUND(MAX((AH41*0.4+AI41*0.6),(AH41*0.4+AJ41*0.6),(AH41*0.4+AK41*0.6)),1)</f>
        <v>8</v>
      </c>
      <c r="AN41" s="21" t="str">
        <f t="shared" ref="AN41:AN44" si="283">TEXT(AM41,"0.0")</f>
        <v>8.0</v>
      </c>
      <c r="AO41" s="13" t="str">
        <f t="shared" ref="AO41:AO44" si="284">IF(AM41&gt;=8.5,"A",IF(AM41&gt;=8,"B+",IF(AM41&gt;=7,"B",IF(AM41&gt;=6.5,"C+",IF(AM41&gt;=5.5,"C",IF(AM41&gt;=5,"D+",IF(AM41&gt;=4,"D","F")))))))</f>
        <v>B+</v>
      </c>
      <c r="AP41" s="18">
        <f t="shared" ref="AP41:AP44" si="285">IF(AO41="A",4,IF(AO41="B+",3.5,IF(AO41="B",3,IF(AO41="C+",2.5,IF(AO41="C",2,IF(AO41="D+",1.5,IF(AO41="D",1,0)))))))</f>
        <v>3.5</v>
      </c>
      <c r="AQ41" s="15" t="str">
        <f t="shared" ref="AQ41:AQ44" si="286">TEXT(AP41,"0.0")</f>
        <v>3.5</v>
      </c>
      <c r="AR41" s="19">
        <v>2</v>
      </c>
      <c r="AS41" s="68">
        <v>2</v>
      </c>
      <c r="AT41" s="28">
        <v>7</v>
      </c>
      <c r="AU41" s="26">
        <v>6</v>
      </c>
      <c r="AV41" s="27"/>
      <c r="AW41" s="82"/>
      <c r="AX41" s="82">
        <f t="shared" si="95"/>
        <v>6</v>
      </c>
      <c r="AY41" s="21">
        <f t="shared" ref="AY41:AY44" si="287">ROUND(MAX((AT41*0.4+AU41*0.6),(AT41*0.4+AV41*0.6),(AT41*0.4+AW41*0.6)),1)</f>
        <v>6.4</v>
      </c>
      <c r="AZ41" s="21" t="str">
        <f t="shared" ref="AZ41:AZ44" si="288">TEXT(AY41,"0.0")</f>
        <v>6.4</v>
      </c>
      <c r="BA41" s="13" t="str">
        <f t="shared" ref="BA41:BA44" si="289">IF(AY41&gt;=8.5,"A",IF(AY41&gt;=8,"B+",IF(AY41&gt;=7,"B",IF(AY41&gt;=6.5,"C+",IF(AY41&gt;=5.5,"C",IF(AY41&gt;=5,"D+",IF(AY41&gt;=4,"D","F")))))))</f>
        <v>C</v>
      </c>
      <c r="BB41" s="18">
        <f t="shared" ref="BB41:BB44" si="290">IF(BA41="A",4,IF(BA41="B+",3.5,IF(BA41="B",3,IF(BA41="C+",2.5,IF(BA41="C",2,IF(BA41="D+",1.5,IF(BA41="D",1,0)))))))</f>
        <v>2</v>
      </c>
      <c r="BC41" s="15" t="str">
        <f t="shared" ref="BC41:BC44" si="291">TEXT(BB41,"0.0")</f>
        <v>2.0</v>
      </c>
      <c r="BD41" s="19">
        <v>3</v>
      </c>
      <c r="BE41" s="68">
        <v>3</v>
      </c>
      <c r="BF41" s="28">
        <v>7.7</v>
      </c>
      <c r="BG41" s="26">
        <v>6</v>
      </c>
      <c r="BH41" s="27"/>
      <c r="BI41" s="27"/>
      <c r="BJ41" s="82">
        <f t="shared" si="96"/>
        <v>6</v>
      </c>
      <c r="BK41" s="21">
        <f t="shared" ref="BK41:BK44" si="292">ROUND(MAX((BF41*0.4+BG41*0.6),(BF41*0.4+BH41*0.6),(BF41*0.4+BI41*0.6)),1)</f>
        <v>6.7</v>
      </c>
      <c r="BL41" s="21" t="str">
        <f t="shared" ref="BL41:BL44" si="293">TEXT(BK41,"0.0")</f>
        <v>6.7</v>
      </c>
      <c r="BM41" s="13" t="str">
        <f t="shared" ref="BM41:BM44" si="294">IF(BK41&gt;=8.5,"A",IF(BK41&gt;=8,"B+",IF(BK41&gt;=7,"B",IF(BK41&gt;=6.5,"C+",IF(BK41&gt;=5.5,"C",IF(BK41&gt;=5,"D+",IF(BK41&gt;=4,"D","F")))))))</f>
        <v>C+</v>
      </c>
      <c r="BN41" s="18">
        <f t="shared" ref="BN41:BN44" si="295">IF(BM41="A",4,IF(BM41="B+",3.5,IF(BM41="B",3,IF(BM41="C+",2.5,IF(BM41="C",2,IF(BM41="D+",1.5,IF(BM41="D",1,0)))))))</f>
        <v>2.5</v>
      </c>
      <c r="BO41" s="15" t="str">
        <f t="shared" ref="BO41:BO44" si="296">TEXT(BN41,"0.0")</f>
        <v>2.5</v>
      </c>
      <c r="BP41" s="19">
        <v>2</v>
      </c>
      <c r="BQ41" s="68">
        <v>2</v>
      </c>
      <c r="BR41" s="28">
        <v>7</v>
      </c>
      <c r="BS41" s="26">
        <v>8</v>
      </c>
      <c r="BT41" s="27"/>
      <c r="BU41" s="82"/>
      <c r="BV41" s="82">
        <f t="shared" si="97"/>
        <v>8</v>
      </c>
      <c r="BW41" s="21">
        <f t="shared" ref="BW41:BW44" si="297">ROUND(MAX((BR41*0.4+BS41*0.6),(BR41*0.4+BT41*0.6),(BR41*0.4+BU41*0.6)),1)</f>
        <v>7.6</v>
      </c>
      <c r="BX41" s="21" t="str">
        <f t="shared" ref="BX41:BX44" si="298">TEXT(BW41,"0.0")</f>
        <v>7.6</v>
      </c>
      <c r="BY41" s="13" t="str">
        <f t="shared" ref="BY41:BY44" si="299">IF(BW41&gt;=8.5,"A",IF(BW41&gt;=8,"B+",IF(BW41&gt;=7,"B",IF(BW41&gt;=6.5,"C+",IF(BW41&gt;=5.5,"C",IF(BW41&gt;=5,"D+",IF(BW41&gt;=4,"D","F")))))))</f>
        <v>B</v>
      </c>
      <c r="BZ41" s="18">
        <f t="shared" ref="BZ41:BZ44" si="300">IF(BY41="A",4,IF(BY41="B+",3.5,IF(BY41="B",3,IF(BY41="C+",2.5,IF(BY41="C",2,IF(BY41="D+",1.5,IF(BY41="D",1,0)))))))</f>
        <v>3</v>
      </c>
      <c r="CA41" s="15" t="str">
        <f t="shared" ref="CA41:CA44" si="301">TEXT(BZ41,"0.0")</f>
        <v>3.0</v>
      </c>
      <c r="CB41" s="19">
        <v>3</v>
      </c>
      <c r="CC41" s="68">
        <v>3</v>
      </c>
      <c r="CD41" s="28">
        <v>9</v>
      </c>
      <c r="CE41" s="39">
        <v>9</v>
      </c>
      <c r="CF41" s="28"/>
      <c r="CG41" s="20"/>
      <c r="CH41" s="20">
        <f t="shared" si="98"/>
        <v>9</v>
      </c>
      <c r="CI41" s="21">
        <f t="shared" ref="CI41:CI44" si="302">ROUND(MAX((CD41*0.4+CE41*0.6),(CD41*0.4+CF41*0.6),(CD41*0.4+CG41*0.6)),1)</f>
        <v>9</v>
      </c>
      <c r="CJ41" s="21" t="str">
        <f t="shared" ref="CJ41:CJ44" si="303">TEXT(CI41,"0.0")</f>
        <v>9.0</v>
      </c>
      <c r="CK41" s="13" t="str">
        <f t="shared" ref="CK41:CK44" si="304">IF(CI41&gt;=8.5,"A",IF(CI41&gt;=8,"B+",IF(CI41&gt;=7,"B",IF(CI41&gt;=6.5,"C+",IF(CI41&gt;=5.5,"C",IF(CI41&gt;=5,"D+",IF(CI41&gt;=4,"D","F")))))))</f>
        <v>A</v>
      </c>
      <c r="CL41" s="18">
        <f t="shared" ref="CL41:CL44" si="305">IF(CK41="A",4,IF(CK41="B+",3.5,IF(CK41="B",3,IF(CK41="C+",2.5,IF(CK41="C",2,IF(CK41="D+",1.5,IF(CK41="D",1,0)))))))</f>
        <v>4</v>
      </c>
      <c r="CM41" s="15" t="str">
        <f t="shared" ref="CM41:CM44" si="306">TEXT(CL41,"0.0")</f>
        <v>4.0</v>
      </c>
      <c r="CN41" s="19">
        <v>3</v>
      </c>
      <c r="CO41" s="68">
        <v>3</v>
      </c>
      <c r="CP41" s="69">
        <f t="shared" ref="CP41:CP44" si="307">AR41+AF41+BD41+BP41+CB41+CN41</f>
        <v>17</v>
      </c>
      <c r="CQ41" s="22">
        <f t="shared" ref="CQ41:CQ44" si="308">(AM41*AR41+AA41*AF41+AY41*BD41+BK41*BP41+BW41*CB41+CI41*CN41)/CP41</f>
        <v>7.5294117647058822</v>
      </c>
      <c r="CR41" s="24" t="str">
        <f t="shared" ref="CR41:CR44" si="309">TEXT(CQ41,"0.00")</f>
        <v>7.53</v>
      </c>
      <c r="CS41" s="22">
        <f t="shared" ref="CS41:CS44" si="310">(AP41*AR41+AD41*AF41+BB41*BD41+BN41*BP41+BZ41*CB41+CL41*CN41)/CP41</f>
        <v>3</v>
      </c>
      <c r="CT41" s="24" t="str">
        <f t="shared" ref="CT41:CT44" si="311">TEXT(CS41,"0.00")</f>
        <v>3.00</v>
      </c>
      <c r="CU41" s="77" t="str">
        <f t="shared" ref="CU41:CU44" si="312">IF(OR(CV41&lt;CP41/2,CS41&lt;1.2),"Cảnh báo KQHT","Lên lớp")</f>
        <v>Lên lớp</v>
      </c>
      <c r="CV41" s="77">
        <f t="shared" ref="CV41:CV44" si="313">CO41+CC41+BQ41+BE41+AG41+AS41</f>
        <v>17</v>
      </c>
      <c r="CW41" s="22">
        <f t="shared" ref="CW41:CW42" si="314">(AM41*AS41+AA41*AG41+AY41*BE41+BK41*BQ41+BW41*CC41+CI41*CO41)/CV41</f>
        <v>7.5294117647058822</v>
      </c>
      <c r="CX41" s="77" t="str">
        <f t="shared" ref="CX41:CY44" si="315">TEXT(CW41,"0.00")</f>
        <v>7.53</v>
      </c>
      <c r="CY41" s="22">
        <f t="shared" ref="CY41:CY42" si="316">(AP41*AS41+AD41*AG41+BB41*BE41+BN41*BQ41+BZ41*CC41+CL41*CO41)/CV41</f>
        <v>3</v>
      </c>
      <c r="CZ41" s="77" t="str">
        <f t="shared" ref="CZ41:CZ44" si="317">TEXT(CY41,"0.00")</f>
        <v>3.00</v>
      </c>
      <c r="DA41" s="28">
        <v>7</v>
      </c>
      <c r="DB41" s="26">
        <v>6</v>
      </c>
      <c r="DC41" s="27"/>
      <c r="DD41" s="82"/>
      <c r="DE41" s="82">
        <f t="shared" ref="DE41:DE45" si="318">MAX(DB41:DD41)</f>
        <v>6</v>
      </c>
      <c r="DF41" s="21">
        <f t="shared" ref="DF41:DF45" si="319">ROUND(MAX((DA41*0.4+DB41*0.6),(DA41*0.4+DC41*0.6),(DA41*0.4+DD41*0.6)),1)</f>
        <v>6.4</v>
      </c>
      <c r="DG41" s="21" t="str">
        <f t="shared" ref="DG41:DG45" si="320">TEXT(DF41,"0.0")</f>
        <v>6.4</v>
      </c>
      <c r="DH41" s="13" t="str">
        <f t="shared" ref="DH41:DH45" si="321">IF(DF41&gt;=8.5,"A",IF(DF41&gt;=8,"B+",IF(DF41&gt;=7,"B",IF(DF41&gt;=6.5,"C+",IF(DF41&gt;=5.5,"C",IF(DF41&gt;=5,"D+",IF(DF41&gt;=4,"D","F")))))))</f>
        <v>C</v>
      </c>
      <c r="DI41" s="18">
        <f t="shared" ref="DI41:DI45" si="322">IF(DH41="A",4,IF(DH41="B+",3.5,IF(DH41="B",3,IF(DH41="C+",2.5,IF(DH41="C",2,IF(DH41="D+",1.5,IF(DH41="D",1,0)))))))</f>
        <v>2</v>
      </c>
      <c r="DJ41" s="15" t="str">
        <f t="shared" ref="DJ41:DJ45" si="323">TEXT(DI41,"0.0")</f>
        <v>2.0</v>
      </c>
      <c r="DK41" s="19">
        <v>1.5</v>
      </c>
      <c r="DL41" s="68">
        <v>1.5</v>
      </c>
      <c r="DM41" s="28">
        <v>8.1999999999999993</v>
      </c>
      <c r="DN41" s="26">
        <v>7</v>
      </c>
      <c r="DO41" s="27"/>
      <c r="DP41" s="82"/>
      <c r="DQ41" s="82">
        <f t="shared" ref="DQ41:DQ45" si="324">MAX(DN41:DP41)</f>
        <v>7</v>
      </c>
      <c r="DR41" s="21">
        <f t="shared" ref="DR41:DR45" si="325">ROUND(MAX((DM41*0.4+DN41*0.6),(DM41*0.4+DO41*0.6),(DM41*0.4+DP41*0.6)),1)</f>
        <v>7.5</v>
      </c>
      <c r="DS41" s="21" t="str">
        <f t="shared" ref="DS41:DS45" si="326">TEXT(DR41,"0.0")</f>
        <v>7.5</v>
      </c>
      <c r="DT41" s="13" t="str">
        <f t="shared" ref="DT41:DT45" si="327">IF(DR41&gt;=8.5,"A",IF(DR41&gt;=8,"B+",IF(DR41&gt;=7,"B",IF(DR41&gt;=6.5,"C+",IF(DR41&gt;=5.5,"C",IF(DR41&gt;=5,"D+",IF(DR41&gt;=4,"D","F")))))))</f>
        <v>B</v>
      </c>
      <c r="DU41" s="18">
        <f t="shared" ref="DU41:DU45" si="328">IF(DT41="A",4,IF(DT41="B+",3.5,IF(DT41="B",3,IF(DT41="C+",2.5,IF(DT41="C",2,IF(DT41="D+",1.5,IF(DT41="D",1,0)))))))</f>
        <v>3</v>
      </c>
      <c r="DV41" s="15" t="str">
        <f t="shared" ref="DV41:DV45" si="329">TEXT(DU41,"0.0")</f>
        <v>3.0</v>
      </c>
      <c r="DW41" s="19">
        <v>1.5</v>
      </c>
      <c r="DX41" s="68">
        <v>1.5</v>
      </c>
      <c r="DY41" s="21">
        <f t="shared" ref="DY41:DY45" si="330">(DF41+DR41)/2</f>
        <v>6.95</v>
      </c>
      <c r="DZ41" s="21" t="str">
        <f t="shared" ref="DZ41:DZ45" si="331">TEXT(DY41,"0.0")</f>
        <v>7.0</v>
      </c>
      <c r="EA41" s="13" t="str">
        <f t="shared" ref="EA41:EA45" si="332">IF(DY41&gt;=8.5,"A",IF(DY41&gt;=8,"B+",IF(DY41&gt;=7,"B",IF(DY41&gt;=6.5,"C+",IF(DY41&gt;=5.5,"C",IF(DY41&gt;=5,"D+",IF(DY41&gt;=4,"D","F")))))))</f>
        <v>C+</v>
      </c>
      <c r="EB41" s="18">
        <f t="shared" ref="EB41:EB45" si="333">IF(EA41="A",4,IF(EA41="B+",3.5,IF(EA41="B",3,IF(EA41="C+",2.5,IF(EA41="C",2,IF(EA41="D+",1.5,IF(EA41="D",1,0)))))))</f>
        <v>2.5</v>
      </c>
      <c r="EC41" s="18" t="str">
        <f t="shared" ref="EC41:EC45" si="334">TEXT(EB41,"0.0")</f>
        <v>2.5</v>
      </c>
      <c r="ED41" s="19">
        <v>3</v>
      </c>
      <c r="EE41" s="152">
        <v>3</v>
      </c>
      <c r="EF41" s="20">
        <v>9</v>
      </c>
      <c r="EG41" s="20">
        <v>8</v>
      </c>
      <c r="EH41" s="27"/>
      <c r="EI41" s="82"/>
      <c r="EJ41" s="82">
        <f t="shared" ref="EJ41:EJ45" si="335">MAX(EG41:EI41)</f>
        <v>8</v>
      </c>
      <c r="EK41" s="21">
        <f t="shared" ref="EK41:EK45" si="336">ROUND(MAX((EF41*0.4+EG41*0.6),(EF41*0.4+EH41*0.6),(EF41*0.4+EI41*0.6)),1)</f>
        <v>8.4</v>
      </c>
      <c r="EL41" s="21" t="str">
        <f t="shared" ref="EL41:EL45" si="337">TEXT(EK41,"0.0")</f>
        <v>8.4</v>
      </c>
      <c r="EM41" s="13" t="str">
        <f t="shared" ref="EM41:EM45" si="338">IF(EK41&gt;=8.5,"A",IF(EK41&gt;=8,"B+",IF(EK41&gt;=7,"B",IF(EK41&gt;=6.5,"C+",IF(EK41&gt;=5.5,"C",IF(EK41&gt;=5,"D+",IF(EK41&gt;=4,"D","F")))))))</f>
        <v>B+</v>
      </c>
      <c r="EN41" s="18">
        <f t="shared" ref="EN41:EN45" si="339">IF(EM41="A",4,IF(EM41="B+",3.5,IF(EM41="B",3,IF(EM41="C+",2.5,IF(EM41="C",2,IF(EM41="D+",1.5,IF(EM41="D",1,0)))))))</f>
        <v>3.5</v>
      </c>
      <c r="EO41" s="15" t="str">
        <f t="shared" ref="EO41:EO45" si="340">TEXT(EN41,"0.0")</f>
        <v>3.5</v>
      </c>
      <c r="EP41" s="19">
        <v>3</v>
      </c>
      <c r="EQ41" s="68">
        <v>3</v>
      </c>
      <c r="ER41" s="70">
        <v>9</v>
      </c>
      <c r="ES41" s="16">
        <v>7</v>
      </c>
      <c r="ET41" s="17"/>
      <c r="EU41" s="82"/>
      <c r="EV41" s="82">
        <f t="shared" si="105"/>
        <v>7</v>
      </c>
      <c r="EW41" s="21">
        <f t="shared" si="106"/>
        <v>7.8</v>
      </c>
      <c r="EX41" s="21" t="str">
        <f t="shared" si="107"/>
        <v>7.8</v>
      </c>
      <c r="EY41" s="13" t="str">
        <f t="shared" si="108"/>
        <v>B</v>
      </c>
      <c r="EZ41" s="18">
        <f t="shared" si="109"/>
        <v>3</v>
      </c>
      <c r="FA41" s="15" t="str">
        <f t="shared" si="110"/>
        <v>3.0</v>
      </c>
      <c r="FB41" s="19">
        <v>3</v>
      </c>
      <c r="FC41" s="68">
        <v>3</v>
      </c>
      <c r="FD41" s="70">
        <v>9</v>
      </c>
      <c r="FE41" s="16">
        <v>8</v>
      </c>
      <c r="FF41" s="17"/>
      <c r="FG41" s="82"/>
      <c r="FH41" s="82">
        <f t="shared" si="111"/>
        <v>8</v>
      </c>
      <c r="FI41" s="21">
        <f t="shared" si="112"/>
        <v>8.4</v>
      </c>
      <c r="FJ41" s="21" t="str">
        <f t="shared" si="113"/>
        <v>8.4</v>
      </c>
      <c r="FK41" s="13" t="str">
        <f t="shared" si="114"/>
        <v>B+</v>
      </c>
      <c r="FL41" s="18">
        <f t="shared" si="115"/>
        <v>3.5</v>
      </c>
      <c r="FM41" s="15" t="str">
        <f t="shared" si="116"/>
        <v>3.5</v>
      </c>
      <c r="FN41" s="19">
        <v>2</v>
      </c>
      <c r="FO41" s="68">
        <v>2</v>
      </c>
      <c r="FP41" s="70">
        <v>8.1</v>
      </c>
      <c r="FQ41" s="16">
        <v>8</v>
      </c>
      <c r="FR41" s="17"/>
      <c r="FS41" s="82"/>
      <c r="FT41" s="82">
        <f t="shared" si="117"/>
        <v>8</v>
      </c>
      <c r="FU41" s="21">
        <f t="shared" si="118"/>
        <v>8</v>
      </c>
      <c r="FV41" s="21" t="str">
        <f t="shared" si="119"/>
        <v>8.0</v>
      </c>
      <c r="FW41" s="13" t="str">
        <f t="shared" si="120"/>
        <v>B+</v>
      </c>
      <c r="FX41" s="18">
        <f t="shared" si="121"/>
        <v>3.5</v>
      </c>
      <c r="FY41" s="15" t="str">
        <f t="shared" si="122"/>
        <v>3.5</v>
      </c>
      <c r="FZ41" s="19">
        <v>3</v>
      </c>
      <c r="GA41" s="68">
        <v>3</v>
      </c>
      <c r="GB41" s="28">
        <v>8</v>
      </c>
      <c r="GC41" s="26">
        <v>8</v>
      </c>
      <c r="GD41" s="27"/>
      <c r="GE41" s="82"/>
      <c r="GF41" s="82">
        <f t="shared" si="123"/>
        <v>8</v>
      </c>
      <c r="GG41" s="21">
        <f t="shared" si="124"/>
        <v>8</v>
      </c>
      <c r="GH41" s="21" t="str">
        <f t="shared" si="144"/>
        <v>8.0</v>
      </c>
      <c r="GI41" s="13" t="str">
        <f t="shared" si="125"/>
        <v>B+</v>
      </c>
      <c r="GJ41" s="18">
        <f t="shared" si="126"/>
        <v>3.5</v>
      </c>
      <c r="GK41" s="15" t="str">
        <f t="shared" si="127"/>
        <v>3.5</v>
      </c>
      <c r="GL41" s="19">
        <v>2</v>
      </c>
      <c r="GM41" s="68">
        <v>2</v>
      </c>
      <c r="GN41" s="28">
        <v>8.6999999999999993</v>
      </c>
      <c r="GO41" s="26">
        <v>9</v>
      </c>
      <c r="GP41" s="27"/>
      <c r="GQ41" s="27"/>
      <c r="GR41" s="27">
        <f t="shared" si="128"/>
        <v>9</v>
      </c>
      <c r="GS41" s="21">
        <f t="shared" si="129"/>
        <v>8.9</v>
      </c>
      <c r="GT41" s="21" t="str">
        <f t="shared" si="130"/>
        <v>8.9</v>
      </c>
      <c r="GU41" s="13" t="str">
        <f t="shared" si="131"/>
        <v>A</v>
      </c>
      <c r="GV41" s="18">
        <f t="shared" si="132"/>
        <v>4</v>
      </c>
      <c r="GW41" s="15" t="str">
        <f t="shared" si="133"/>
        <v>4.0</v>
      </c>
      <c r="GX41" s="19">
        <v>2</v>
      </c>
      <c r="GY41" s="68">
        <v>2</v>
      </c>
      <c r="GZ41" s="69">
        <f t="shared" si="264"/>
        <v>18</v>
      </c>
      <c r="HA41" s="22">
        <f t="shared" si="265"/>
        <v>8.0027777777777764</v>
      </c>
      <c r="HB41" s="24" t="str">
        <f t="shared" si="266"/>
        <v>8.00</v>
      </c>
      <c r="HC41" s="22">
        <f t="shared" si="267"/>
        <v>3.3055555555555554</v>
      </c>
      <c r="HD41" s="24" t="str">
        <f t="shared" si="268"/>
        <v>3.31</v>
      </c>
    </row>
    <row r="42" spans="1:212" ht="28.5">
      <c r="A42" s="2">
        <v>41</v>
      </c>
      <c r="B42" s="5" t="s">
        <v>575</v>
      </c>
      <c r="C42" s="6" t="s">
        <v>859</v>
      </c>
      <c r="D42" s="7" t="s">
        <v>103</v>
      </c>
      <c r="E42" s="8" t="s">
        <v>80</v>
      </c>
      <c r="F42" s="44"/>
      <c r="G42" s="3" t="s">
        <v>940</v>
      </c>
      <c r="H42" s="36" t="s">
        <v>89</v>
      </c>
      <c r="I42" s="3" t="s">
        <v>200</v>
      </c>
      <c r="J42" s="12">
        <v>7.7</v>
      </c>
      <c r="K42" s="21" t="str">
        <f t="shared" si="269"/>
        <v>7.7</v>
      </c>
      <c r="L42" s="13" t="str">
        <f t="shared" si="270"/>
        <v>B</v>
      </c>
      <c r="M42" s="14">
        <f t="shared" si="271"/>
        <v>3</v>
      </c>
      <c r="N42" s="15" t="str">
        <f t="shared" si="272"/>
        <v>3.0</v>
      </c>
      <c r="O42" s="19">
        <v>2</v>
      </c>
      <c r="P42" s="12">
        <v>7</v>
      </c>
      <c r="Q42" s="21" t="str">
        <f t="shared" si="273"/>
        <v>7.0</v>
      </c>
      <c r="R42" s="13" t="str">
        <f t="shared" si="274"/>
        <v>B</v>
      </c>
      <c r="S42" s="14">
        <f t="shared" si="275"/>
        <v>3</v>
      </c>
      <c r="T42" s="15" t="str">
        <f t="shared" si="276"/>
        <v>3.0</v>
      </c>
      <c r="U42" s="19">
        <v>3</v>
      </c>
      <c r="V42" s="28">
        <v>7.8</v>
      </c>
      <c r="W42" s="26">
        <v>8</v>
      </c>
      <c r="X42" s="27"/>
      <c r="Y42" s="27"/>
      <c r="Z42" s="82">
        <f t="shared" si="93"/>
        <v>8</v>
      </c>
      <c r="AA42" s="21">
        <f t="shared" si="277"/>
        <v>7.9</v>
      </c>
      <c r="AB42" s="21" t="str">
        <f t="shared" si="278"/>
        <v>7.9</v>
      </c>
      <c r="AC42" s="13" t="str">
        <f t="shared" si="279"/>
        <v>B</v>
      </c>
      <c r="AD42" s="18">
        <f t="shared" si="280"/>
        <v>3</v>
      </c>
      <c r="AE42" s="15" t="str">
        <f t="shared" si="281"/>
        <v>3.0</v>
      </c>
      <c r="AF42" s="19">
        <v>4</v>
      </c>
      <c r="AG42" s="68">
        <v>4</v>
      </c>
      <c r="AH42" s="28">
        <v>8</v>
      </c>
      <c r="AI42" s="26">
        <v>8</v>
      </c>
      <c r="AJ42" s="27"/>
      <c r="AK42" s="82"/>
      <c r="AL42" s="82">
        <f t="shared" si="94"/>
        <v>8</v>
      </c>
      <c r="AM42" s="21">
        <f t="shared" si="282"/>
        <v>8</v>
      </c>
      <c r="AN42" s="21" t="str">
        <f t="shared" si="283"/>
        <v>8.0</v>
      </c>
      <c r="AO42" s="13" t="str">
        <f t="shared" si="284"/>
        <v>B+</v>
      </c>
      <c r="AP42" s="18">
        <f t="shared" si="285"/>
        <v>3.5</v>
      </c>
      <c r="AQ42" s="15" t="str">
        <f t="shared" si="286"/>
        <v>3.5</v>
      </c>
      <c r="AR42" s="19">
        <v>2</v>
      </c>
      <c r="AS42" s="68">
        <v>2</v>
      </c>
      <c r="AT42" s="28">
        <v>8</v>
      </c>
      <c r="AU42" s="26">
        <v>7</v>
      </c>
      <c r="AV42" s="27"/>
      <c r="AW42" s="27"/>
      <c r="AX42" s="82">
        <f t="shared" si="95"/>
        <v>7</v>
      </c>
      <c r="AY42" s="21">
        <f t="shared" si="287"/>
        <v>7.4</v>
      </c>
      <c r="AZ42" s="21" t="str">
        <f t="shared" si="288"/>
        <v>7.4</v>
      </c>
      <c r="BA42" s="13" t="str">
        <f t="shared" si="289"/>
        <v>B</v>
      </c>
      <c r="BB42" s="18">
        <f t="shared" si="290"/>
        <v>3</v>
      </c>
      <c r="BC42" s="15" t="str">
        <f t="shared" si="291"/>
        <v>3.0</v>
      </c>
      <c r="BD42" s="19">
        <v>3</v>
      </c>
      <c r="BE42" s="68">
        <v>3</v>
      </c>
      <c r="BF42" s="28">
        <v>7.2</v>
      </c>
      <c r="BG42" s="26">
        <v>6</v>
      </c>
      <c r="BH42" s="27"/>
      <c r="BI42" s="27"/>
      <c r="BJ42" s="82">
        <f t="shared" si="96"/>
        <v>6</v>
      </c>
      <c r="BK42" s="21">
        <f t="shared" si="292"/>
        <v>6.5</v>
      </c>
      <c r="BL42" s="21" t="str">
        <f t="shared" si="293"/>
        <v>6.5</v>
      </c>
      <c r="BM42" s="13" t="str">
        <f t="shared" si="294"/>
        <v>C+</v>
      </c>
      <c r="BN42" s="18">
        <f t="shared" si="295"/>
        <v>2.5</v>
      </c>
      <c r="BO42" s="15" t="str">
        <f t="shared" si="296"/>
        <v>2.5</v>
      </c>
      <c r="BP42" s="19">
        <v>2</v>
      </c>
      <c r="BQ42" s="68">
        <v>2</v>
      </c>
      <c r="BR42" s="28">
        <v>6.4</v>
      </c>
      <c r="BS42" s="26">
        <v>5</v>
      </c>
      <c r="BT42" s="27"/>
      <c r="BU42" s="82"/>
      <c r="BV42" s="82">
        <f t="shared" si="97"/>
        <v>5</v>
      </c>
      <c r="BW42" s="21">
        <f t="shared" si="297"/>
        <v>5.6</v>
      </c>
      <c r="BX42" s="21" t="str">
        <f t="shared" si="298"/>
        <v>5.6</v>
      </c>
      <c r="BY42" s="13" t="str">
        <f t="shared" si="299"/>
        <v>C</v>
      </c>
      <c r="BZ42" s="18">
        <f t="shared" si="300"/>
        <v>2</v>
      </c>
      <c r="CA42" s="15" t="str">
        <f t="shared" si="301"/>
        <v>2.0</v>
      </c>
      <c r="CB42" s="19">
        <v>3</v>
      </c>
      <c r="CC42" s="68">
        <v>3</v>
      </c>
      <c r="CD42" s="28">
        <v>6.8</v>
      </c>
      <c r="CE42" s="39">
        <v>8</v>
      </c>
      <c r="CF42" s="28"/>
      <c r="CG42" s="20"/>
      <c r="CH42" s="20">
        <f t="shared" si="98"/>
        <v>8</v>
      </c>
      <c r="CI42" s="21">
        <f t="shared" si="302"/>
        <v>7.5</v>
      </c>
      <c r="CJ42" s="21" t="str">
        <f t="shared" si="303"/>
        <v>7.5</v>
      </c>
      <c r="CK42" s="13" t="str">
        <f t="shared" si="304"/>
        <v>B</v>
      </c>
      <c r="CL42" s="18">
        <f t="shared" si="305"/>
        <v>3</v>
      </c>
      <c r="CM42" s="15" t="str">
        <f t="shared" si="306"/>
        <v>3.0</v>
      </c>
      <c r="CN42" s="19">
        <v>3</v>
      </c>
      <c r="CO42" s="68">
        <v>3</v>
      </c>
      <c r="CP42" s="69">
        <f t="shared" si="307"/>
        <v>17</v>
      </c>
      <c r="CQ42" s="22">
        <f t="shared" si="308"/>
        <v>7.1823529411764708</v>
      </c>
      <c r="CR42" s="24" t="str">
        <f t="shared" si="309"/>
        <v>7.18</v>
      </c>
      <c r="CS42" s="22">
        <f t="shared" si="310"/>
        <v>2.8235294117647061</v>
      </c>
      <c r="CT42" s="24" t="str">
        <f t="shared" si="311"/>
        <v>2.82</v>
      </c>
      <c r="CU42" s="77" t="str">
        <f t="shared" si="312"/>
        <v>Lên lớp</v>
      </c>
      <c r="CV42" s="77">
        <f t="shared" si="313"/>
        <v>17</v>
      </c>
      <c r="CW42" s="22">
        <f t="shared" si="314"/>
        <v>7.1823529411764708</v>
      </c>
      <c r="CX42" s="77" t="str">
        <f t="shared" si="315"/>
        <v>7.18</v>
      </c>
      <c r="CY42" s="22">
        <f t="shared" si="316"/>
        <v>2.8235294117647061</v>
      </c>
      <c r="CZ42" s="77" t="str">
        <f t="shared" si="317"/>
        <v>2.82</v>
      </c>
      <c r="DA42" s="28">
        <v>7</v>
      </c>
      <c r="DB42" s="26">
        <v>4</v>
      </c>
      <c r="DC42" s="27">
        <v>7</v>
      </c>
      <c r="DD42" s="27"/>
      <c r="DE42" s="27">
        <f t="shared" si="318"/>
        <v>7</v>
      </c>
      <c r="DF42" s="21">
        <f t="shared" si="319"/>
        <v>7</v>
      </c>
      <c r="DG42" s="21" t="str">
        <f t="shared" si="320"/>
        <v>7.0</v>
      </c>
      <c r="DH42" s="13" t="str">
        <f t="shared" si="321"/>
        <v>B</v>
      </c>
      <c r="DI42" s="18">
        <f t="shared" si="322"/>
        <v>3</v>
      </c>
      <c r="DJ42" s="15" t="str">
        <f t="shared" si="323"/>
        <v>3.0</v>
      </c>
      <c r="DK42" s="19">
        <v>1.5</v>
      </c>
      <c r="DL42" s="68">
        <v>1.5</v>
      </c>
      <c r="DM42" s="28">
        <v>7.8</v>
      </c>
      <c r="DN42" s="26">
        <v>7</v>
      </c>
      <c r="DO42" s="27"/>
      <c r="DP42" s="82"/>
      <c r="DQ42" s="82">
        <f t="shared" si="324"/>
        <v>7</v>
      </c>
      <c r="DR42" s="21">
        <f t="shared" si="325"/>
        <v>7.3</v>
      </c>
      <c r="DS42" s="21" t="str">
        <f t="shared" si="326"/>
        <v>7.3</v>
      </c>
      <c r="DT42" s="13" t="str">
        <f t="shared" si="327"/>
        <v>B</v>
      </c>
      <c r="DU42" s="18">
        <f t="shared" si="328"/>
        <v>3</v>
      </c>
      <c r="DV42" s="15" t="str">
        <f t="shared" si="329"/>
        <v>3.0</v>
      </c>
      <c r="DW42" s="19">
        <v>1.5</v>
      </c>
      <c r="DX42" s="68">
        <v>1.5</v>
      </c>
      <c r="DY42" s="21">
        <f t="shared" si="330"/>
        <v>7.15</v>
      </c>
      <c r="DZ42" s="21" t="str">
        <f t="shared" si="331"/>
        <v>7.2</v>
      </c>
      <c r="EA42" s="13" t="str">
        <f t="shared" si="332"/>
        <v>B</v>
      </c>
      <c r="EB42" s="18">
        <f t="shared" si="333"/>
        <v>3</v>
      </c>
      <c r="EC42" s="18" t="str">
        <f t="shared" si="334"/>
        <v>3.0</v>
      </c>
      <c r="ED42" s="19">
        <v>3</v>
      </c>
      <c r="EE42" s="152">
        <v>3</v>
      </c>
      <c r="EF42" s="20">
        <v>7</v>
      </c>
      <c r="EG42" s="20">
        <v>7</v>
      </c>
      <c r="EH42" s="27"/>
      <c r="EI42" s="82"/>
      <c r="EJ42" s="82">
        <f t="shared" si="335"/>
        <v>7</v>
      </c>
      <c r="EK42" s="21">
        <f t="shared" si="336"/>
        <v>7</v>
      </c>
      <c r="EL42" s="21" t="str">
        <f t="shared" si="337"/>
        <v>7.0</v>
      </c>
      <c r="EM42" s="13" t="str">
        <f t="shared" si="338"/>
        <v>B</v>
      </c>
      <c r="EN42" s="18">
        <f t="shared" si="339"/>
        <v>3</v>
      </c>
      <c r="EO42" s="15" t="str">
        <f t="shared" si="340"/>
        <v>3.0</v>
      </c>
      <c r="EP42" s="19">
        <v>3</v>
      </c>
      <c r="EQ42" s="68">
        <v>3</v>
      </c>
      <c r="ER42" s="70">
        <v>9.1</v>
      </c>
      <c r="ES42" s="16">
        <v>9</v>
      </c>
      <c r="ET42" s="17"/>
      <c r="EU42" s="82"/>
      <c r="EV42" s="82">
        <f t="shared" si="105"/>
        <v>9</v>
      </c>
      <c r="EW42" s="21">
        <f t="shared" si="106"/>
        <v>9</v>
      </c>
      <c r="EX42" s="21" t="str">
        <f t="shared" si="107"/>
        <v>9.0</v>
      </c>
      <c r="EY42" s="13" t="str">
        <f t="shared" si="108"/>
        <v>A</v>
      </c>
      <c r="EZ42" s="18">
        <f t="shared" si="109"/>
        <v>4</v>
      </c>
      <c r="FA42" s="15" t="str">
        <f t="shared" si="110"/>
        <v>4.0</v>
      </c>
      <c r="FB42" s="19">
        <v>3</v>
      </c>
      <c r="FC42" s="68">
        <v>3</v>
      </c>
      <c r="FD42" s="70">
        <v>9.1999999999999993</v>
      </c>
      <c r="FE42" s="16">
        <v>9</v>
      </c>
      <c r="FF42" s="17"/>
      <c r="FG42" s="82"/>
      <c r="FH42" s="82">
        <f t="shared" si="111"/>
        <v>9</v>
      </c>
      <c r="FI42" s="21">
        <f t="shared" si="112"/>
        <v>9.1</v>
      </c>
      <c r="FJ42" s="21" t="str">
        <f t="shared" si="113"/>
        <v>9.1</v>
      </c>
      <c r="FK42" s="13" t="str">
        <f t="shared" si="114"/>
        <v>A</v>
      </c>
      <c r="FL42" s="18">
        <f t="shared" si="115"/>
        <v>4</v>
      </c>
      <c r="FM42" s="15" t="str">
        <f t="shared" si="116"/>
        <v>4.0</v>
      </c>
      <c r="FN42" s="19">
        <v>2</v>
      </c>
      <c r="FO42" s="68">
        <v>2</v>
      </c>
      <c r="FP42" s="70">
        <v>7.7</v>
      </c>
      <c r="FQ42" s="16">
        <v>6</v>
      </c>
      <c r="FR42" s="17"/>
      <c r="FS42" s="82"/>
      <c r="FT42" s="82">
        <f t="shared" si="117"/>
        <v>6</v>
      </c>
      <c r="FU42" s="21">
        <f t="shared" si="118"/>
        <v>6.7</v>
      </c>
      <c r="FV42" s="21" t="str">
        <f t="shared" si="119"/>
        <v>6.7</v>
      </c>
      <c r="FW42" s="13" t="str">
        <f t="shared" si="120"/>
        <v>C+</v>
      </c>
      <c r="FX42" s="18">
        <f t="shared" si="121"/>
        <v>2.5</v>
      </c>
      <c r="FY42" s="15" t="str">
        <f t="shared" si="122"/>
        <v>2.5</v>
      </c>
      <c r="FZ42" s="19">
        <v>3</v>
      </c>
      <c r="GA42" s="68">
        <v>3</v>
      </c>
      <c r="GB42" s="28">
        <v>7.4</v>
      </c>
      <c r="GC42" s="26">
        <v>7</v>
      </c>
      <c r="GD42" s="27"/>
      <c r="GE42" s="82"/>
      <c r="GF42" s="82">
        <f t="shared" si="123"/>
        <v>7</v>
      </c>
      <c r="GG42" s="21">
        <f t="shared" si="124"/>
        <v>7.2</v>
      </c>
      <c r="GH42" s="21" t="str">
        <f t="shared" si="144"/>
        <v>7.2</v>
      </c>
      <c r="GI42" s="13" t="str">
        <f t="shared" si="125"/>
        <v>B</v>
      </c>
      <c r="GJ42" s="18">
        <f t="shared" si="126"/>
        <v>3</v>
      </c>
      <c r="GK42" s="15" t="str">
        <f t="shared" si="127"/>
        <v>3.0</v>
      </c>
      <c r="GL42" s="19">
        <v>2</v>
      </c>
      <c r="GM42" s="68">
        <v>2</v>
      </c>
      <c r="GN42" s="28">
        <v>7.7</v>
      </c>
      <c r="GO42" s="26">
        <v>8</v>
      </c>
      <c r="GP42" s="27"/>
      <c r="GQ42" s="27"/>
      <c r="GR42" s="27">
        <f t="shared" si="128"/>
        <v>8</v>
      </c>
      <c r="GS42" s="21">
        <f t="shared" si="129"/>
        <v>7.9</v>
      </c>
      <c r="GT42" s="21" t="str">
        <f t="shared" si="130"/>
        <v>7.9</v>
      </c>
      <c r="GU42" s="13" t="str">
        <f t="shared" si="131"/>
        <v>B</v>
      </c>
      <c r="GV42" s="18">
        <f t="shared" si="132"/>
        <v>3</v>
      </c>
      <c r="GW42" s="15" t="str">
        <f t="shared" si="133"/>
        <v>3.0</v>
      </c>
      <c r="GX42" s="19">
        <v>2</v>
      </c>
      <c r="GY42" s="68">
        <v>2</v>
      </c>
      <c r="GZ42" s="69">
        <f t="shared" si="264"/>
        <v>18</v>
      </c>
      <c r="HA42" s="22">
        <f t="shared" si="265"/>
        <v>7.6638888888888896</v>
      </c>
      <c r="HB42" s="24" t="str">
        <f t="shared" si="266"/>
        <v>7.66</v>
      </c>
      <c r="HC42" s="22">
        <f t="shared" si="267"/>
        <v>3.1944444444444446</v>
      </c>
      <c r="HD42" s="24" t="str">
        <f t="shared" si="268"/>
        <v>3.19</v>
      </c>
    </row>
    <row r="43" spans="1:212" ht="28.5">
      <c r="A43" s="2">
        <v>42</v>
      </c>
      <c r="B43" s="5" t="s">
        <v>575</v>
      </c>
      <c r="C43" s="6" t="s">
        <v>860</v>
      </c>
      <c r="D43" s="7" t="s">
        <v>861</v>
      </c>
      <c r="E43" s="8" t="s">
        <v>64</v>
      </c>
      <c r="F43" s="44"/>
      <c r="G43" s="3" t="s">
        <v>941</v>
      </c>
      <c r="H43" s="36" t="s">
        <v>89</v>
      </c>
      <c r="I43" s="3" t="s">
        <v>316</v>
      </c>
      <c r="J43" s="12"/>
      <c r="K43" s="21" t="str">
        <f t="shared" si="269"/>
        <v>0.0</v>
      </c>
      <c r="L43" s="13" t="str">
        <f t="shared" si="270"/>
        <v>F</v>
      </c>
      <c r="M43" s="14">
        <f t="shared" si="271"/>
        <v>0</v>
      </c>
      <c r="N43" s="15" t="str">
        <f t="shared" si="272"/>
        <v>0.0</v>
      </c>
      <c r="O43" s="19">
        <v>2</v>
      </c>
      <c r="P43" s="12"/>
      <c r="Q43" s="21" t="str">
        <f t="shared" si="273"/>
        <v>0.0</v>
      </c>
      <c r="R43" s="13" t="str">
        <f t="shared" si="274"/>
        <v>F</v>
      </c>
      <c r="S43" s="14">
        <f t="shared" si="275"/>
        <v>0</v>
      </c>
      <c r="T43" s="15" t="str">
        <f t="shared" si="276"/>
        <v>0.0</v>
      </c>
      <c r="U43" s="19">
        <v>3</v>
      </c>
      <c r="V43" s="42"/>
      <c r="W43" s="99"/>
      <c r="X43" s="30"/>
      <c r="Y43" s="30"/>
      <c r="Z43" s="82">
        <f t="shared" si="93"/>
        <v>0</v>
      </c>
      <c r="AA43" s="21">
        <f t="shared" si="277"/>
        <v>0</v>
      </c>
      <c r="AB43" s="21" t="str">
        <f t="shared" si="278"/>
        <v>0.0</v>
      </c>
      <c r="AC43" s="13" t="str">
        <f t="shared" si="279"/>
        <v>F</v>
      </c>
      <c r="AD43" s="18">
        <f t="shared" si="280"/>
        <v>0</v>
      </c>
      <c r="AE43" s="15" t="str">
        <f t="shared" si="281"/>
        <v>0.0</v>
      </c>
      <c r="AF43" s="19">
        <v>4</v>
      </c>
      <c r="AG43" s="68"/>
      <c r="AH43" s="42"/>
      <c r="AI43" s="99"/>
      <c r="AJ43" s="30"/>
      <c r="AK43" s="30"/>
      <c r="AL43" s="82">
        <f t="shared" si="94"/>
        <v>0</v>
      </c>
      <c r="AM43" s="21">
        <f t="shared" si="282"/>
        <v>0</v>
      </c>
      <c r="AN43" s="21" t="str">
        <f t="shared" si="283"/>
        <v>0.0</v>
      </c>
      <c r="AO43" s="13" t="str">
        <f t="shared" si="284"/>
        <v>F</v>
      </c>
      <c r="AP43" s="18">
        <f t="shared" si="285"/>
        <v>0</v>
      </c>
      <c r="AQ43" s="15" t="str">
        <f t="shared" si="286"/>
        <v>0.0</v>
      </c>
      <c r="AR43" s="19">
        <v>2</v>
      </c>
      <c r="AS43" s="68"/>
      <c r="AT43" s="28"/>
      <c r="AU43" s="26"/>
      <c r="AV43" s="27"/>
      <c r="AW43" s="27"/>
      <c r="AX43" s="82">
        <f t="shared" si="95"/>
        <v>0</v>
      </c>
      <c r="AY43" s="21">
        <f t="shared" si="287"/>
        <v>0</v>
      </c>
      <c r="AZ43" s="21" t="str">
        <f t="shared" si="288"/>
        <v>0.0</v>
      </c>
      <c r="BA43" s="13" t="str">
        <f t="shared" si="289"/>
        <v>F</v>
      </c>
      <c r="BB43" s="18">
        <f t="shared" si="290"/>
        <v>0</v>
      </c>
      <c r="BC43" s="15" t="str">
        <f t="shared" si="291"/>
        <v>0.0</v>
      </c>
      <c r="BD43" s="19">
        <v>3</v>
      </c>
      <c r="BE43" s="68"/>
      <c r="BF43" s="28"/>
      <c r="BG43" s="26"/>
      <c r="BH43" s="27"/>
      <c r="BI43" s="27"/>
      <c r="BJ43" s="82">
        <f t="shared" si="96"/>
        <v>0</v>
      </c>
      <c r="BK43" s="21">
        <f t="shared" si="292"/>
        <v>0</v>
      </c>
      <c r="BL43" s="21" t="str">
        <f t="shared" si="293"/>
        <v>0.0</v>
      </c>
      <c r="BM43" s="13" t="str">
        <f t="shared" si="294"/>
        <v>F</v>
      </c>
      <c r="BN43" s="18">
        <f t="shared" si="295"/>
        <v>0</v>
      </c>
      <c r="BO43" s="15" t="str">
        <f t="shared" si="296"/>
        <v>0.0</v>
      </c>
      <c r="BP43" s="19">
        <v>2</v>
      </c>
      <c r="BQ43" s="68"/>
      <c r="BR43" s="28"/>
      <c r="BS43" s="26"/>
      <c r="BT43" s="27"/>
      <c r="BU43" s="82"/>
      <c r="BV43" s="82">
        <f t="shared" si="97"/>
        <v>0</v>
      </c>
      <c r="BW43" s="21">
        <f t="shared" si="297"/>
        <v>0</v>
      </c>
      <c r="BX43" s="21" t="str">
        <f t="shared" si="298"/>
        <v>0.0</v>
      </c>
      <c r="BY43" s="13" t="str">
        <f t="shared" si="299"/>
        <v>F</v>
      </c>
      <c r="BZ43" s="18">
        <f t="shared" si="300"/>
        <v>0</v>
      </c>
      <c r="CA43" s="15" t="str">
        <f t="shared" si="301"/>
        <v>0.0</v>
      </c>
      <c r="CB43" s="19">
        <v>3</v>
      </c>
      <c r="CC43" s="68"/>
      <c r="CD43" s="28"/>
      <c r="CE43" s="39"/>
      <c r="CF43" s="28"/>
      <c r="CG43" s="20"/>
      <c r="CH43" s="20">
        <f t="shared" si="98"/>
        <v>0</v>
      </c>
      <c r="CI43" s="21">
        <f t="shared" si="302"/>
        <v>0</v>
      </c>
      <c r="CJ43" s="21" t="str">
        <f t="shared" si="303"/>
        <v>0.0</v>
      </c>
      <c r="CK43" s="13" t="str">
        <f t="shared" si="304"/>
        <v>F</v>
      </c>
      <c r="CL43" s="18">
        <f t="shared" si="305"/>
        <v>0</v>
      </c>
      <c r="CM43" s="15" t="str">
        <f t="shared" si="306"/>
        <v>0.0</v>
      </c>
      <c r="CN43" s="19">
        <v>3</v>
      </c>
      <c r="CO43" s="68"/>
      <c r="CP43" s="69">
        <f t="shared" si="307"/>
        <v>17</v>
      </c>
      <c r="CQ43" s="22">
        <f t="shared" si="308"/>
        <v>0</v>
      </c>
      <c r="CR43" s="24" t="str">
        <f t="shared" si="309"/>
        <v>0.00</v>
      </c>
      <c r="CS43" s="22">
        <f t="shared" si="310"/>
        <v>0</v>
      </c>
      <c r="CT43" s="24" t="str">
        <f t="shared" si="311"/>
        <v>0.00</v>
      </c>
      <c r="CU43" s="77" t="str">
        <f t="shared" si="312"/>
        <v>Cảnh báo KQHT</v>
      </c>
      <c r="CV43" s="77">
        <f t="shared" si="313"/>
        <v>0</v>
      </c>
      <c r="CW43" s="22">
        <v>0</v>
      </c>
      <c r="CX43" s="77" t="str">
        <f t="shared" si="315"/>
        <v>0.00</v>
      </c>
      <c r="CY43" s="77" t="str">
        <f t="shared" si="315"/>
        <v>0.00</v>
      </c>
      <c r="CZ43" s="77" t="str">
        <f t="shared" si="317"/>
        <v>0.00</v>
      </c>
      <c r="DA43" s="42">
        <v>0</v>
      </c>
      <c r="DB43" s="99"/>
      <c r="DC43" s="30"/>
      <c r="DD43" s="30"/>
      <c r="DE43" s="30">
        <f t="shared" si="318"/>
        <v>0</v>
      </c>
      <c r="DF43" s="21">
        <f t="shared" si="319"/>
        <v>0</v>
      </c>
      <c r="DG43" s="21" t="str">
        <f t="shared" si="320"/>
        <v>0.0</v>
      </c>
      <c r="DH43" s="13" t="str">
        <f t="shared" si="321"/>
        <v>F</v>
      </c>
      <c r="DI43" s="18">
        <f t="shared" si="322"/>
        <v>0</v>
      </c>
      <c r="DJ43" s="15" t="str">
        <f t="shared" si="323"/>
        <v>0.0</v>
      </c>
      <c r="DK43" s="19">
        <v>1.5</v>
      </c>
      <c r="DL43" s="68">
        <v>1.5</v>
      </c>
      <c r="DM43" s="42"/>
      <c r="DN43" s="99"/>
      <c r="DO43" s="30"/>
      <c r="DP43" s="30"/>
      <c r="DQ43" s="30">
        <f t="shared" si="324"/>
        <v>0</v>
      </c>
      <c r="DR43" s="21">
        <f t="shared" si="325"/>
        <v>0</v>
      </c>
      <c r="DS43" s="21" t="str">
        <f t="shared" si="326"/>
        <v>0.0</v>
      </c>
      <c r="DT43" s="13" t="str">
        <f t="shared" si="327"/>
        <v>F</v>
      </c>
      <c r="DU43" s="18">
        <f t="shared" si="328"/>
        <v>0</v>
      </c>
      <c r="DV43" s="15" t="str">
        <f t="shared" si="329"/>
        <v>0.0</v>
      </c>
      <c r="DW43" s="19">
        <v>1.5</v>
      </c>
      <c r="DX43" s="68">
        <v>1.5</v>
      </c>
      <c r="DY43" s="21">
        <f t="shared" si="330"/>
        <v>0</v>
      </c>
      <c r="DZ43" s="21" t="str">
        <f t="shared" si="331"/>
        <v>0.0</v>
      </c>
      <c r="EA43" s="13" t="str">
        <f t="shared" si="332"/>
        <v>F</v>
      </c>
      <c r="EB43" s="18">
        <f t="shared" si="333"/>
        <v>0</v>
      </c>
      <c r="EC43" s="18" t="str">
        <f t="shared" si="334"/>
        <v>0.0</v>
      </c>
      <c r="ED43" s="19">
        <v>3</v>
      </c>
      <c r="EE43" s="152">
        <v>3</v>
      </c>
      <c r="EF43" s="42"/>
      <c r="EG43" s="42"/>
      <c r="EH43" s="42"/>
      <c r="EI43" s="30"/>
      <c r="EJ43" s="20">
        <f t="shared" si="335"/>
        <v>0</v>
      </c>
      <c r="EK43" s="21">
        <f t="shared" si="336"/>
        <v>0</v>
      </c>
      <c r="EL43" s="21" t="str">
        <f t="shared" si="337"/>
        <v>0.0</v>
      </c>
      <c r="EM43" s="13" t="str">
        <f t="shared" si="338"/>
        <v>F</v>
      </c>
      <c r="EN43" s="18">
        <f t="shared" si="339"/>
        <v>0</v>
      </c>
      <c r="EO43" s="15" t="str">
        <f t="shared" si="340"/>
        <v>0.0</v>
      </c>
      <c r="EP43" s="19">
        <v>3</v>
      </c>
      <c r="EQ43" s="68">
        <v>3</v>
      </c>
      <c r="ER43" s="42"/>
      <c r="ES43" s="99"/>
      <c r="ET43" s="30"/>
      <c r="EU43" s="30"/>
      <c r="EV43" s="30">
        <f t="shared" si="105"/>
        <v>0</v>
      </c>
      <c r="EW43" s="21">
        <f t="shared" si="106"/>
        <v>0</v>
      </c>
      <c r="EX43" s="21" t="str">
        <f t="shared" si="107"/>
        <v>0.0</v>
      </c>
      <c r="EY43" s="13" t="str">
        <f t="shared" si="108"/>
        <v>F</v>
      </c>
      <c r="EZ43" s="18">
        <f t="shared" si="109"/>
        <v>0</v>
      </c>
      <c r="FA43" s="15" t="str">
        <f t="shared" si="110"/>
        <v>0.0</v>
      </c>
      <c r="FB43" s="19">
        <v>3</v>
      </c>
      <c r="FC43" s="68">
        <v>3</v>
      </c>
      <c r="FD43" s="42"/>
      <c r="FE43" s="99"/>
      <c r="FF43" s="30"/>
      <c r="FG43" s="30"/>
      <c r="FH43" s="30">
        <f t="shared" si="111"/>
        <v>0</v>
      </c>
      <c r="FI43" s="21">
        <f t="shared" si="112"/>
        <v>0</v>
      </c>
      <c r="FJ43" s="21" t="str">
        <f t="shared" si="113"/>
        <v>0.0</v>
      </c>
      <c r="FK43" s="13" t="str">
        <f t="shared" si="114"/>
        <v>F</v>
      </c>
      <c r="FL43" s="18">
        <f t="shared" si="115"/>
        <v>0</v>
      </c>
      <c r="FM43" s="15" t="str">
        <f t="shared" si="116"/>
        <v>0.0</v>
      </c>
      <c r="FN43" s="19">
        <v>2</v>
      </c>
      <c r="FO43" s="68">
        <v>2</v>
      </c>
      <c r="FP43" s="42">
        <v>0</v>
      </c>
      <c r="FQ43" s="99"/>
      <c r="FR43" s="30"/>
      <c r="FS43" s="30"/>
      <c r="FT43" s="30">
        <f t="shared" si="117"/>
        <v>0</v>
      </c>
      <c r="FU43" s="21">
        <f t="shared" si="118"/>
        <v>0</v>
      </c>
      <c r="FV43" s="21" t="str">
        <f t="shared" si="119"/>
        <v>0.0</v>
      </c>
      <c r="FW43" s="13" t="str">
        <f t="shared" si="120"/>
        <v>F</v>
      </c>
      <c r="FX43" s="18">
        <f t="shared" si="121"/>
        <v>0</v>
      </c>
      <c r="FY43" s="15" t="str">
        <f t="shared" si="122"/>
        <v>0.0</v>
      </c>
      <c r="FZ43" s="19">
        <v>3</v>
      </c>
      <c r="GA43" s="68">
        <v>3</v>
      </c>
      <c r="GB43" s="42"/>
      <c r="GC43" s="99"/>
      <c r="GD43" s="30"/>
      <c r="GE43" s="30"/>
      <c r="GF43" s="30">
        <f t="shared" si="123"/>
        <v>0</v>
      </c>
      <c r="GG43" s="21">
        <f t="shared" si="124"/>
        <v>0</v>
      </c>
      <c r="GH43" s="21" t="str">
        <f t="shared" si="144"/>
        <v>0.0</v>
      </c>
      <c r="GI43" s="13" t="str">
        <f t="shared" si="125"/>
        <v>F</v>
      </c>
      <c r="GJ43" s="18">
        <f t="shared" si="126"/>
        <v>0</v>
      </c>
      <c r="GK43" s="15" t="str">
        <f t="shared" si="127"/>
        <v>0.0</v>
      </c>
      <c r="GL43" s="19">
        <v>2</v>
      </c>
      <c r="GM43" s="68">
        <v>2</v>
      </c>
      <c r="GN43" s="42"/>
      <c r="GO43" s="99"/>
      <c r="GP43" s="30"/>
      <c r="GQ43" s="30"/>
      <c r="GR43" s="30">
        <f t="shared" si="128"/>
        <v>0</v>
      </c>
      <c r="GS43" s="21">
        <f t="shared" si="129"/>
        <v>0</v>
      </c>
      <c r="GT43" s="21" t="str">
        <f t="shared" si="130"/>
        <v>0.0</v>
      </c>
      <c r="GU43" s="13" t="str">
        <f t="shared" si="131"/>
        <v>F</v>
      </c>
      <c r="GV43" s="18">
        <f t="shared" si="132"/>
        <v>0</v>
      </c>
      <c r="GW43" s="15" t="str">
        <f t="shared" si="133"/>
        <v>0.0</v>
      </c>
      <c r="GX43" s="19">
        <v>2</v>
      </c>
      <c r="GY43" s="68">
        <v>2</v>
      </c>
      <c r="GZ43" s="69">
        <f t="shared" si="264"/>
        <v>18</v>
      </c>
      <c r="HA43" s="22">
        <f t="shared" si="265"/>
        <v>0</v>
      </c>
      <c r="HB43" s="24" t="str">
        <f t="shared" si="266"/>
        <v>0.00</v>
      </c>
      <c r="HC43" s="22">
        <f t="shared" si="267"/>
        <v>0</v>
      </c>
      <c r="HD43" s="24" t="str">
        <f t="shared" si="268"/>
        <v>0.00</v>
      </c>
    </row>
    <row r="44" spans="1:212" ht="28.5">
      <c r="A44" s="2">
        <v>43</v>
      </c>
      <c r="B44" s="5" t="s">
        <v>575</v>
      </c>
      <c r="C44" s="6" t="s">
        <v>862</v>
      </c>
      <c r="D44" s="7" t="s">
        <v>863</v>
      </c>
      <c r="E44" s="8" t="s">
        <v>215</v>
      </c>
      <c r="F44" s="44"/>
      <c r="G44" s="3" t="s">
        <v>942</v>
      </c>
      <c r="H44" s="36" t="s">
        <v>89</v>
      </c>
      <c r="I44" s="3" t="s">
        <v>200</v>
      </c>
      <c r="J44" s="12"/>
      <c r="K44" s="21" t="str">
        <f t="shared" si="269"/>
        <v>0.0</v>
      </c>
      <c r="L44" s="13" t="str">
        <f t="shared" si="270"/>
        <v>F</v>
      </c>
      <c r="M44" s="14">
        <f t="shared" si="271"/>
        <v>0</v>
      </c>
      <c r="N44" s="15" t="str">
        <f t="shared" si="272"/>
        <v>0.0</v>
      </c>
      <c r="O44" s="19">
        <v>2</v>
      </c>
      <c r="P44" s="12"/>
      <c r="Q44" s="21" t="str">
        <f t="shared" si="273"/>
        <v>0.0</v>
      </c>
      <c r="R44" s="13" t="str">
        <f t="shared" si="274"/>
        <v>F</v>
      </c>
      <c r="S44" s="14">
        <f t="shared" si="275"/>
        <v>0</v>
      </c>
      <c r="T44" s="15" t="str">
        <f t="shared" si="276"/>
        <v>0.0</v>
      </c>
      <c r="U44" s="19">
        <v>3</v>
      </c>
      <c r="V44" s="42"/>
      <c r="W44" s="99"/>
      <c r="X44" s="30"/>
      <c r="Y44" s="30"/>
      <c r="Z44" s="82">
        <f t="shared" si="93"/>
        <v>0</v>
      </c>
      <c r="AA44" s="21">
        <f t="shared" si="277"/>
        <v>0</v>
      </c>
      <c r="AB44" s="21" t="str">
        <f t="shared" si="278"/>
        <v>0.0</v>
      </c>
      <c r="AC44" s="13" t="str">
        <f t="shared" si="279"/>
        <v>F</v>
      </c>
      <c r="AD44" s="18">
        <f t="shared" si="280"/>
        <v>0</v>
      </c>
      <c r="AE44" s="15" t="str">
        <f t="shared" si="281"/>
        <v>0.0</v>
      </c>
      <c r="AF44" s="19">
        <v>4</v>
      </c>
      <c r="AG44" s="68"/>
      <c r="AH44" s="42"/>
      <c r="AI44" s="99"/>
      <c r="AJ44" s="30"/>
      <c r="AK44" s="30"/>
      <c r="AL44" s="82">
        <f t="shared" si="94"/>
        <v>0</v>
      </c>
      <c r="AM44" s="21">
        <f t="shared" si="282"/>
        <v>0</v>
      </c>
      <c r="AN44" s="21" t="str">
        <f t="shared" si="283"/>
        <v>0.0</v>
      </c>
      <c r="AO44" s="13" t="str">
        <f t="shared" si="284"/>
        <v>F</v>
      </c>
      <c r="AP44" s="18">
        <f t="shared" si="285"/>
        <v>0</v>
      </c>
      <c r="AQ44" s="15" t="str">
        <f t="shared" si="286"/>
        <v>0.0</v>
      </c>
      <c r="AR44" s="19">
        <v>2</v>
      </c>
      <c r="AS44" s="68"/>
      <c r="AT44" s="28"/>
      <c r="AU44" s="26"/>
      <c r="AV44" s="27"/>
      <c r="AW44" s="27"/>
      <c r="AX44" s="82">
        <f t="shared" si="95"/>
        <v>0</v>
      </c>
      <c r="AY44" s="21">
        <f t="shared" si="287"/>
        <v>0</v>
      </c>
      <c r="AZ44" s="21" t="str">
        <f t="shared" si="288"/>
        <v>0.0</v>
      </c>
      <c r="BA44" s="13" t="str">
        <f t="shared" si="289"/>
        <v>F</v>
      </c>
      <c r="BB44" s="18">
        <f t="shared" si="290"/>
        <v>0</v>
      </c>
      <c r="BC44" s="15" t="str">
        <f t="shared" si="291"/>
        <v>0.0</v>
      </c>
      <c r="BD44" s="19">
        <v>3</v>
      </c>
      <c r="BE44" s="68"/>
      <c r="BF44" s="28"/>
      <c r="BG44" s="26"/>
      <c r="BH44" s="27"/>
      <c r="BI44" s="27"/>
      <c r="BJ44" s="82">
        <f t="shared" si="96"/>
        <v>0</v>
      </c>
      <c r="BK44" s="21">
        <f t="shared" si="292"/>
        <v>0</v>
      </c>
      <c r="BL44" s="21" t="str">
        <f t="shared" si="293"/>
        <v>0.0</v>
      </c>
      <c r="BM44" s="13" t="str">
        <f t="shared" si="294"/>
        <v>F</v>
      </c>
      <c r="BN44" s="18">
        <f t="shared" si="295"/>
        <v>0</v>
      </c>
      <c r="BO44" s="15" t="str">
        <f t="shared" si="296"/>
        <v>0.0</v>
      </c>
      <c r="BP44" s="19">
        <v>2</v>
      </c>
      <c r="BQ44" s="68"/>
      <c r="BR44" s="28"/>
      <c r="BS44" s="26"/>
      <c r="BT44" s="27"/>
      <c r="BU44" s="82"/>
      <c r="BV44" s="82">
        <f t="shared" si="97"/>
        <v>0</v>
      </c>
      <c r="BW44" s="21">
        <f t="shared" si="297"/>
        <v>0</v>
      </c>
      <c r="BX44" s="21" t="str">
        <f t="shared" si="298"/>
        <v>0.0</v>
      </c>
      <c r="BY44" s="13" t="str">
        <f t="shared" si="299"/>
        <v>F</v>
      </c>
      <c r="BZ44" s="18">
        <f t="shared" si="300"/>
        <v>0</v>
      </c>
      <c r="CA44" s="15" t="str">
        <f t="shared" si="301"/>
        <v>0.0</v>
      </c>
      <c r="CB44" s="19">
        <v>3</v>
      </c>
      <c r="CC44" s="68"/>
      <c r="CD44" s="28"/>
      <c r="CE44" s="39"/>
      <c r="CF44" s="28"/>
      <c r="CG44" s="20"/>
      <c r="CH44" s="20">
        <f t="shared" si="98"/>
        <v>0</v>
      </c>
      <c r="CI44" s="21">
        <f t="shared" si="302"/>
        <v>0</v>
      </c>
      <c r="CJ44" s="21" t="str">
        <f t="shared" si="303"/>
        <v>0.0</v>
      </c>
      <c r="CK44" s="13" t="str">
        <f t="shared" si="304"/>
        <v>F</v>
      </c>
      <c r="CL44" s="18">
        <f t="shared" si="305"/>
        <v>0</v>
      </c>
      <c r="CM44" s="15" t="str">
        <f t="shared" si="306"/>
        <v>0.0</v>
      </c>
      <c r="CN44" s="19">
        <v>3</v>
      </c>
      <c r="CO44" s="68"/>
      <c r="CP44" s="69">
        <f t="shared" si="307"/>
        <v>17</v>
      </c>
      <c r="CQ44" s="22">
        <f t="shared" si="308"/>
        <v>0</v>
      </c>
      <c r="CR44" s="24" t="str">
        <f t="shared" si="309"/>
        <v>0.00</v>
      </c>
      <c r="CS44" s="22">
        <f t="shared" si="310"/>
        <v>0</v>
      </c>
      <c r="CT44" s="24" t="str">
        <f t="shared" si="311"/>
        <v>0.00</v>
      </c>
      <c r="CU44" s="77" t="str">
        <f t="shared" si="312"/>
        <v>Cảnh báo KQHT</v>
      </c>
      <c r="CV44" s="77">
        <f t="shared" si="313"/>
        <v>0</v>
      </c>
      <c r="CW44" s="22">
        <v>0</v>
      </c>
      <c r="CX44" s="77" t="str">
        <f t="shared" si="315"/>
        <v>0.00</v>
      </c>
      <c r="CY44" s="77" t="str">
        <f t="shared" si="315"/>
        <v>0.00</v>
      </c>
      <c r="CZ44" s="77" t="str">
        <f t="shared" si="317"/>
        <v>0.00</v>
      </c>
      <c r="DA44" s="42">
        <v>0</v>
      </c>
      <c r="DB44" s="99"/>
      <c r="DC44" s="30"/>
      <c r="DD44" s="30"/>
      <c r="DE44" s="30">
        <f t="shared" si="318"/>
        <v>0</v>
      </c>
      <c r="DF44" s="21">
        <f t="shared" si="319"/>
        <v>0</v>
      </c>
      <c r="DG44" s="21" t="str">
        <f t="shared" si="320"/>
        <v>0.0</v>
      </c>
      <c r="DH44" s="13" t="str">
        <f t="shared" si="321"/>
        <v>F</v>
      </c>
      <c r="DI44" s="18">
        <f t="shared" si="322"/>
        <v>0</v>
      </c>
      <c r="DJ44" s="15" t="str">
        <f t="shared" si="323"/>
        <v>0.0</v>
      </c>
      <c r="DK44" s="19">
        <v>1.5</v>
      </c>
      <c r="DL44" s="68">
        <v>1.5</v>
      </c>
      <c r="DM44" s="42"/>
      <c r="DN44" s="99"/>
      <c r="DO44" s="30"/>
      <c r="DP44" s="30"/>
      <c r="DQ44" s="30">
        <f t="shared" si="324"/>
        <v>0</v>
      </c>
      <c r="DR44" s="21">
        <f t="shared" si="325"/>
        <v>0</v>
      </c>
      <c r="DS44" s="21" t="str">
        <f t="shared" si="326"/>
        <v>0.0</v>
      </c>
      <c r="DT44" s="13" t="str">
        <f t="shared" si="327"/>
        <v>F</v>
      </c>
      <c r="DU44" s="18">
        <f t="shared" si="328"/>
        <v>0</v>
      </c>
      <c r="DV44" s="15" t="str">
        <f t="shared" si="329"/>
        <v>0.0</v>
      </c>
      <c r="DW44" s="19">
        <v>1.5</v>
      </c>
      <c r="DX44" s="68">
        <v>1.5</v>
      </c>
      <c r="DY44" s="21">
        <f t="shared" si="330"/>
        <v>0</v>
      </c>
      <c r="DZ44" s="21" t="str">
        <f t="shared" si="331"/>
        <v>0.0</v>
      </c>
      <c r="EA44" s="13" t="str">
        <f t="shared" si="332"/>
        <v>F</v>
      </c>
      <c r="EB44" s="18">
        <f t="shared" si="333"/>
        <v>0</v>
      </c>
      <c r="EC44" s="18" t="str">
        <f t="shared" si="334"/>
        <v>0.0</v>
      </c>
      <c r="ED44" s="19">
        <v>3</v>
      </c>
      <c r="EE44" s="152">
        <v>3</v>
      </c>
      <c r="EF44" s="42"/>
      <c r="EG44" s="42"/>
      <c r="EH44" s="42"/>
      <c r="EI44" s="30"/>
      <c r="EJ44" s="20">
        <f t="shared" si="335"/>
        <v>0</v>
      </c>
      <c r="EK44" s="21">
        <f t="shared" si="336"/>
        <v>0</v>
      </c>
      <c r="EL44" s="21" t="str">
        <f t="shared" si="337"/>
        <v>0.0</v>
      </c>
      <c r="EM44" s="13" t="str">
        <f t="shared" si="338"/>
        <v>F</v>
      </c>
      <c r="EN44" s="18">
        <f t="shared" si="339"/>
        <v>0</v>
      </c>
      <c r="EO44" s="15" t="str">
        <f t="shared" si="340"/>
        <v>0.0</v>
      </c>
      <c r="EP44" s="19">
        <v>3</v>
      </c>
      <c r="EQ44" s="68">
        <v>3</v>
      </c>
      <c r="ER44" s="42"/>
      <c r="ES44" s="99"/>
      <c r="ET44" s="30"/>
      <c r="EU44" s="30"/>
      <c r="EV44" s="30">
        <f t="shared" si="105"/>
        <v>0</v>
      </c>
      <c r="EW44" s="21">
        <f t="shared" si="106"/>
        <v>0</v>
      </c>
      <c r="EX44" s="21" t="str">
        <f t="shared" si="107"/>
        <v>0.0</v>
      </c>
      <c r="EY44" s="13" t="str">
        <f t="shared" si="108"/>
        <v>F</v>
      </c>
      <c r="EZ44" s="18">
        <f t="shared" si="109"/>
        <v>0</v>
      </c>
      <c r="FA44" s="15" t="str">
        <f t="shared" si="110"/>
        <v>0.0</v>
      </c>
      <c r="FB44" s="19">
        <v>3</v>
      </c>
      <c r="FC44" s="68">
        <v>3</v>
      </c>
      <c r="FD44" s="42"/>
      <c r="FE44" s="99"/>
      <c r="FF44" s="30"/>
      <c r="FG44" s="30"/>
      <c r="FH44" s="30">
        <f t="shared" ref="FH44:FH45" si="341">MAX(FE44:FG44)</f>
        <v>0</v>
      </c>
      <c r="FI44" s="21">
        <f t="shared" ref="FI44:FI45" si="342">ROUND(MAX((FD44*0.4+FE44*0.6),(FD44*0.4+FF44*0.6),(FD44*0.4+FG44*0.6)),1)</f>
        <v>0</v>
      </c>
      <c r="FJ44" s="21" t="str">
        <f t="shared" ref="FJ44:FJ45" si="343">TEXT(FI44,"0.0")</f>
        <v>0.0</v>
      </c>
      <c r="FK44" s="13" t="str">
        <f t="shared" ref="FK44:FK45" si="344">IF(FI44&gt;=8.5,"A",IF(FI44&gt;=8,"B+",IF(FI44&gt;=7,"B",IF(FI44&gt;=6.5,"C+",IF(FI44&gt;=5.5,"C",IF(FI44&gt;=5,"D+",IF(FI44&gt;=4,"D","F")))))))</f>
        <v>F</v>
      </c>
      <c r="FL44" s="18">
        <f t="shared" ref="FL44:FL45" si="345">IF(FK44="A",4,IF(FK44="B+",3.5,IF(FK44="B",3,IF(FK44="C+",2.5,IF(FK44="C",2,IF(FK44="D+",1.5,IF(FK44="D",1,0)))))))</f>
        <v>0</v>
      </c>
      <c r="FM44" s="15" t="str">
        <f t="shared" ref="FM44:FM45" si="346">TEXT(FL44,"0.0")</f>
        <v>0.0</v>
      </c>
      <c r="FN44" s="19">
        <v>2</v>
      </c>
      <c r="FO44" s="68">
        <v>2</v>
      </c>
      <c r="FP44" s="42">
        <v>0</v>
      </c>
      <c r="FQ44" s="99"/>
      <c r="FR44" s="30"/>
      <c r="FS44" s="30"/>
      <c r="FT44" s="30">
        <f t="shared" ref="FT44:FT46" si="347">MAX(FQ44:FS44)</f>
        <v>0</v>
      </c>
      <c r="FU44" s="21">
        <f t="shared" ref="FU44:FU46" si="348">ROUND(MAX((FP44*0.4+FQ44*0.6),(FP44*0.4+FR44*0.6),(FP44*0.4+FS44*0.6)),1)</f>
        <v>0</v>
      </c>
      <c r="FV44" s="21" t="str">
        <f t="shared" ref="FV44:FV46" si="349">TEXT(FU44,"0.0")</f>
        <v>0.0</v>
      </c>
      <c r="FW44" s="13" t="str">
        <f t="shared" ref="FW44:FW46" si="350">IF(FU44&gt;=8.5,"A",IF(FU44&gt;=8,"B+",IF(FU44&gt;=7,"B",IF(FU44&gt;=6.5,"C+",IF(FU44&gt;=5.5,"C",IF(FU44&gt;=5,"D+",IF(FU44&gt;=4,"D","F")))))))</f>
        <v>F</v>
      </c>
      <c r="FX44" s="18">
        <f t="shared" ref="FX44:FX46" si="351">IF(FW44="A",4,IF(FW44="B+",3.5,IF(FW44="B",3,IF(FW44="C+",2.5,IF(FW44="C",2,IF(FW44="D+",1.5,IF(FW44="D",1,0)))))))</f>
        <v>0</v>
      </c>
      <c r="FY44" s="15" t="str">
        <f t="shared" ref="FY44:FY46" si="352">TEXT(FX44,"0.0")</f>
        <v>0.0</v>
      </c>
      <c r="FZ44" s="19">
        <v>3</v>
      </c>
      <c r="GA44" s="68">
        <v>3</v>
      </c>
      <c r="GB44" s="42"/>
      <c r="GC44" s="99"/>
      <c r="GD44" s="30"/>
      <c r="GE44" s="30"/>
      <c r="GF44" s="30">
        <f t="shared" ref="GF44:GF46" si="353">MAX(GC44:GE44)</f>
        <v>0</v>
      </c>
      <c r="GG44" s="21">
        <f t="shared" ref="GG44:GG46" si="354">ROUND(MAX((GB44*0.4+GC44*0.6),(GB44*0.4+GD44*0.6),(GB44*0.4+GE44*0.6)),1)</f>
        <v>0</v>
      </c>
      <c r="GH44" s="21" t="str">
        <f t="shared" ref="GH44:GH46" si="355">TEXT(GG44,"0.0")</f>
        <v>0.0</v>
      </c>
      <c r="GI44" s="13" t="str">
        <f t="shared" ref="GI44:GI46" si="356">IF(GG44&gt;=8.5,"A",IF(GG44&gt;=8,"B+",IF(GG44&gt;=7,"B",IF(GG44&gt;=6.5,"C+",IF(GG44&gt;=5.5,"C",IF(GG44&gt;=5,"D+",IF(GG44&gt;=4,"D","F")))))))</f>
        <v>F</v>
      </c>
      <c r="GJ44" s="18">
        <f t="shared" ref="GJ44:GJ46" si="357">IF(GI44="A",4,IF(GI44="B+",3.5,IF(GI44="B",3,IF(GI44="C+",2.5,IF(GI44="C",2,IF(GI44="D+",1.5,IF(GI44="D",1,0)))))))</f>
        <v>0</v>
      </c>
      <c r="GK44" s="15" t="str">
        <f t="shared" ref="GK44:GK46" si="358">TEXT(GJ44,"0.0")</f>
        <v>0.0</v>
      </c>
      <c r="GL44" s="19">
        <v>2</v>
      </c>
      <c r="GM44" s="68">
        <v>2</v>
      </c>
      <c r="GN44" s="42"/>
      <c r="GO44" s="99"/>
      <c r="GP44" s="30"/>
      <c r="GQ44" s="30"/>
      <c r="GR44" s="30">
        <f t="shared" ref="GR44:GR46" si="359">MAX(GO44:GQ44)</f>
        <v>0</v>
      </c>
      <c r="GS44" s="21">
        <f t="shared" ref="GS44:GS46" si="360">ROUND(MAX((GN44*0.4+GO44*0.6),(GN44*0.4+GP44*0.6),(GN44*0.4+GQ44*0.6)),1)</f>
        <v>0</v>
      </c>
      <c r="GT44" s="21" t="str">
        <f t="shared" ref="GT44:GT46" si="361">TEXT(GS44,"0.0")</f>
        <v>0.0</v>
      </c>
      <c r="GU44" s="13" t="str">
        <f t="shared" ref="GU44:GU46" si="362">IF(GS44&gt;=8.5,"A",IF(GS44&gt;=8,"B+",IF(GS44&gt;=7,"B",IF(GS44&gt;=6.5,"C+",IF(GS44&gt;=5.5,"C",IF(GS44&gt;=5,"D+",IF(GS44&gt;=4,"D","F")))))))</f>
        <v>F</v>
      </c>
      <c r="GV44" s="18">
        <f t="shared" ref="GV44:GV46" si="363">IF(GU44="A",4,IF(GU44="B+",3.5,IF(GU44="B",3,IF(GU44="C+",2.5,IF(GU44="C",2,IF(GU44="D+",1.5,IF(GU44="D",1,0)))))))</f>
        <v>0</v>
      </c>
      <c r="GW44" s="15" t="str">
        <f t="shared" ref="GW44:GW46" si="364">TEXT(GV44,"0.0")</f>
        <v>0.0</v>
      </c>
      <c r="GX44" s="19">
        <v>2</v>
      </c>
      <c r="GY44" s="68">
        <v>2</v>
      </c>
      <c r="GZ44" s="69">
        <f t="shared" si="264"/>
        <v>18</v>
      </c>
      <c r="HA44" s="22">
        <f t="shared" si="265"/>
        <v>0</v>
      </c>
      <c r="HB44" s="24" t="str">
        <f t="shared" si="266"/>
        <v>0.00</v>
      </c>
      <c r="HC44" s="22">
        <f t="shared" si="267"/>
        <v>0</v>
      </c>
      <c r="HD44" s="24" t="str">
        <f t="shared" si="268"/>
        <v>0.00</v>
      </c>
    </row>
    <row r="45" spans="1:212" ht="28.5">
      <c r="A45" s="2">
        <v>44</v>
      </c>
      <c r="B45" s="5" t="s">
        <v>575</v>
      </c>
      <c r="C45" s="6" t="s">
        <v>864</v>
      </c>
      <c r="D45" s="7" t="s">
        <v>865</v>
      </c>
      <c r="E45" s="8" t="s">
        <v>97</v>
      </c>
      <c r="F45" s="44"/>
      <c r="G45" s="3" t="s">
        <v>943</v>
      </c>
      <c r="H45" s="36" t="s">
        <v>89</v>
      </c>
      <c r="I45" s="3" t="s">
        <v>199</v>
      </c>
      <c r="J45" s="12">
        <v>9</v>
      </c>
      <c r="K45" s="21" t="str">
        <f t="shared" si="215"/>
        <v>9.0</v>
      </c>
      <c r="L45" s="13" t="str">
        <f t="shared" si="216"/>
        <v>A</v>
      </c>
      <c r="M45" s="14">
        <f t="shared" si="217"/>
        <v>4</v>
      </c>
      <c r="N45" s="15" t="str">
        <f t="shared" si="218"/>
        <v>4.0</v>
      </c>
      <c r="O45" s="19">
        <v>2</v>
      </c>
      <c r="P45" s="12">
        <v>6</v>
      </c>
      <c r="Q45" s="21" t="str">
        <f t="shared" si="219"/>
        <v>6.0</v>
      </c>
      <c r="R45" s="13" t="str">
        <f t="shared" si="220"/>
        <v>C</v>
      </c>
      <c r="S45" s="14">
        <f t="shared" si="221"/>
        <v>2</v>
      </c>
      <c r="T45" s="15" t="str">
        <f t="shared" si="222"/>
        <v>2.0</v>
      </c>
      <c r="U45" s="19">
        <v>3</v>
      </c>
      <c r="V45" s="28">
        <v>8</v>
      </c>
      <c r="W45" s="26">
        <v>7</v>
      </c>
      <c r="X45" s="27"/>
      <c r="Y45" s="27"/>
      <c r="Z45" s="82">
        <f t="shared" si="93"/>
        <v>7</v>
      </c>
      <c r="AA45" s="21">
        <f t="shared" si="223"/>
        <v>7.4</v>
      </c>
      <c r="AB45" s="21" t="str">
        <f t="shared" si="224"/>
        <v>7.4</v>
      </c>
      <c r="AC45" s="13" t="str">
        <f t="shared" si="225"/>
        <v>B</v>
      </c>
      <c r="AD45" s="18">
        <f t="shared" si="226"/>
        <v>3</v>
      </c>
      <c r="AE45" s="15" t="str">
        <f t="shared" si="227"/>
        <v>3.0</v>
      </c>
      <c r="AF45" s="19">
        <v>4</v>
      </c>
      <c r="AG45" s="68">
        <v>4</v>
      </c>
      <c r="AH45" s="28">
        <v>7.7</v>
      </c>
      <c r="AI45" s="26">
        <v>9</v>
      </c>
      <c r="AJ45" s="27"/>
      <c r="AK45" s="27"/>
      <c r="AL45" s="82">
        <f t="shared" si="94"/>
        <v>9</v>
      </c>
      <c r="AM45" s="21">
        <f t="shared" si="228"/>
        <v>8.5</v>
      </c>
      <c r="AN45" s="21" t="str">
        <f t="shared" si="229"/>
        <v>8.5</v>
      </c>
      <c r="AO45" s="13" t="str">
        <f t="shared" si="230"/>
        <v>A</v>
      </c>
      <c r="AP45" s="18">
        <f t="shared" si="231"/>
        <v>4</v>
      </c>
      <c r="AQ45" s="15" t="str">
        <f t="shared" si="232"/>
        <v>4.0</v>
      </c>
      <c r="AR45" s="19">
        <v>2</v>
      </c>
      <c r="AS45" s="68">
        <v>2</v>
      </c>
      <c r="AT45" s="28">
        <v>6.6</v>
      </c>
      <c r="AU45" s="26">
        <v>2</v>
      </c>
      <c r="AV45" s="27">
        <v>7</v>
      </c>
      <c r="AW45" s="27"/>
      <c r="AX45" s="82">
        <f t="shared" si="95"/>
        <v>7</v>
      </c>
      <c r="AY45" s="21">
        <f t="shared" si="233"/>
        <v>6.8</v>
      </c>
      <c r="AZ45" s="21" t="str">
        <f t="shared" si="234"/>
        <v>6.8</v>
      </c>
      <c r="BA45" s="13" t="str">
        <f t="shared" si="235"/>
        <v>C+</v>
      </c>
      <c r="BB45" s="18">
        <f t="shared" si="236"/>
        <v>2.5</v>
      </c>
      <c r="BC45" s="15" t="str">
        <f t="shared" si="237"/>
        <v>2.5</v>
      </c>
      <c r="BD45" s="19">
        <v>3</v>
      </c>
      <c r="BE45" s="68">
        <v>3</v>
      </c>
      <c r="BF45" s="28">
        <v>8</v>
      </c>
      <c r="BG45" s="26">
        <v>7</v>
      </c>
      <c r="BH45" s="27"/>
      <c r="BI45" s="27"/>
      <c r="BJ45" s="82">
        <f t="shared" si="96"/>
        <v>7</v>
      </c>
      <c r="BK45" s="21">
        <f t="shared" si="238"/>
        <v>7.4</v>
      </c>
      <c r="BL45" s="21" t="str">
        <f t="shared" si="239"/>
        <v>7.4</v>
      </c>
      <c r="BM45" s="13" t="str">
        <f t="shared" si="240"/>
        <v>B</v>
      </c>
      <c r="BN45" s="18">
        <f t="shared" si="241"/>
        <v>3</v>
      </c>
      <c r="BO45" s="15" t="str">
        <f t="shared" si="242"/>
        <v>3.0</v>
      </c>
      <c r="BP45" s="19">
        <v>2</v>
      </c>
      <c r="BQ45" s="68">
        <v>2</v>
      </c>
      <c r="BR45" s="28">
        <v>7</v>
      </c>
      <c r="BS45" s="26">
        <v>7</v>
      </c>
      <c r="BT45" s="27"/>
      <c r="BU45" s="82"/>
      <c r="BV45" s="82">
        <f t="shared" si="97"/>
        <v>7</v>
      </c>
      <c r="BW45" s="21">
        <f t="shared" si="243"/>
        <v>7</v>
      </c>
      <c r="BX45" s="21" t="str">
        <f t="shared" si="244"/>
        <v>7.0</v>
      </c>
      <c r="BY45" s="13" t="str">
        <f t="shared" si="245"/>
        <v>B</v>
      </c>
      <c r="BZ45" s="18">
        <f t="shared" si="246"/>
        <v>3</v>
      </c>
      <c r="CA45" s="15" t="str">
        <f t="shared" si="247"/>
        <v>3.0</v>
      </c>
      <c r="CB45" s="19">
        <v>3</v>
      </c>
      <c r="CC45" s="68">
        <v>3</v>
      </c>
      <c r="CD45" s="28">
        <v>7</v>
      </c>
      <c r="CE45" s="39">
        <v>8</v>
      </c>
      <c r="CF45" s="28"/>
      <c r="CG45" s="20"/>
      <c r="CH45" s="20">
        <f t="shared" si="98"/>
        <v>8</v>
      </c>
      <c r="CI45" s="21">
        <f t="shared" si="248"/>
        <v>7.6</v>
      </c>
      <c r="CJ45" s="21" t="str">
        <f t="shared" si="249"/>
        <v>7.6</v>
      </c>
      <c r="CK45" s="13" t="str">
        <f t="shared" si="250"/>
        <v>B</v>
      </c>
      <c r="CL45" s="18">
        <f t="shared" si="251"/>
        <v>3</v>
      </c>
      <c r="CM45" s="15" t="str">
        <f t="shared" si="252"/>
        <v>3.0</v>
      </c>
      <c r="CN45" s="19">
        <v>3</v>
      </c>
      <c r="CO45" s="68">
        <v>3</v>
      </c>
      <c r="CP45" s="69">
        <f t="shared" si="253"/>
        <v>17</v>
      </c>
      <c r="CQ45" s="22">
        <f t="shared" si="254"/>
        <v>7.3882352941176466</v>
      </c>
      <c r="CR45" s="24" t="str">
        <f t="shared" si="255"/>
        <v>7.39</v>
      </c>
      <c r="CS45" s="22">
        <f t="shared" si="256"/>
        <v>3.0294117647058822</v>
      </c>
      <c r="CT45" s="24" t="str">
        <f t="shared" si="257"/>
        <v>3.03</v>
      </c>
      <c r="CU45" s="77" t="str">
        <f t="shared" si="258"/>
        <v>Lên lớp</v>
      </c>
      <c r="CV45" s="77">
        <f t="shared" si="259"/>
        <v>17</v>
      </c>
      <c r="CW45" s="22">
        <f t="shared" si="260"/>
        <v>7.3882352941176466</v>
      </c>
      <c r="CX45" s="77" t="str">
        <f t="shared" si="261"/>
        <v>7.39</v>
      </c>
      <c r="CY45" s="22">
        <f t="shared" si="262"/>
        <v>3.0294117647058822</v>
      </c>
      <c r="CZ45" s="77" t="str">
        <f t="shared" si="263"/>
        <v>3.03</v>
      </c>
      <c r="DA45" s="28">
        <v>7.2</v>
      </c>
      <c r="DB45" s="26">
        <v>5</v>
      </c>
      <c r="DC45" s="27"/>
      <c r="DD45" s="82"/>
      <c r="DE45" s="82">
        <f t="shared" si="318"/>
        <v>5</v>
      </c>
      <c r="DF45" s="21">
        <f t="shared" si="319"/>
        <v>5.9</v>
      </c>
      <c r="DG45" s="21" t="str">
        <f t="shared" si="320"/>
        <v>5.9</v>
      </c>
      <c r="DH45" s="13" t="str">
        <f t="shared" si="321"/>
        <v>C</v>
      </c>
      <c r="DI45" s="18">
        <f t="shared" si="322"/>
        <v>2</v>
      </c>
      <c r="DJ45" s="15" t="str">
        <f t="shared" si="323"/>
        <v>2.0</v>
      </c>
      <c r="DK45" s="19">
        <v>1.5</v>
      </c>
      <c r="DL45" s="68">
        <v>1.5</v>
      </c>
      <c r="DM45" s="28">
        <v>7</v>
      </c>
      <c r="DN45" s="26">
        <v>9</v>
      </c>
      <c r="DO45" s="27"/>
      <c r="DP45" s="82"/>
      <c r="DQ45" s="82">
        <f t="shared" si="324"/>
        <v>9</v>
      </c>
      <c r="DR45" s="21">
        <f t="shared" si="325"/>
        <v>8.1999999999999993</v>
      </c>
      <c r="DS45" s="21" t="str">
        <f t="shared" si="326"/>
        <v>8.2</v>
      </c>
      <c r="DT45" s="13" t="str">
        <f t="shared" si="327"/>
        <v>B+</v>
      </c>
      <c r="DU45" s="18">
        <f t="shared" si="328"/>
        <v>3.5</v>
      </c>
      <c r="DV45" s="15" t="str">
        <f t="shared" si="329"/>
        <v>3.5</v>
      </c>
      <c r="DW45" s="19">
        <v>1.5</v>
      </c>
      <c r="DX45" s="68">
        <v>1.5</v>
      </c>
      <c r="DY45" s="21">
        <f t="shared" si="330"/>
        <v>7.05</v>
      </c>
      <c r="DZ45" s="21" t="str">
        <f t="shared" si="331"/>
        <v>7.1</v>
      </c>
      <c r="EA45" s="13" t="str">
        <f t="shared" si="332"/>
        <v>B</v>
      </c>
      <c r="EB45" s="18">
        <f t="shared" si="333"/>
        <v>3</v>
      </c>
      <c r="EC45" s="18" t="str">
        <f t="shared" si="334"/>
        <v>3.0</v>
      </c>
      <c r="ED45" s="19">
        <v>3</v>
      </c>
      <c r="EE45" s="152">
        <v>3</v>
      </c>
      <c r="EF45" s="20">
        <v>8.5</v>
      </c>
      <c r="EG45" s="20">
        <v>7</v>
      </c>
      <c r="EH45" s="27"/>
      <c r="EI45" s="82"/>
      <c r="EJ45" s="82">
        <f t="shared" si="335"/>
        <v>7</v>
      </c>
      <c r="EK45" s="21">
        <f t="shared" si="336"/>
        <v>7.6</v>
      </c>
      <c r="EL45" s="21" t="str">
        <f t="shared" si="337"/>
        <v>7.6</v>
      </c>
      <c r="EM45" s="13" t="str">
        <f t="shared" si="338"/>
        <v>B</v>
      </c>
      <c r="EN45" s="18">
        <f t="shared" si="339"/>
        <v>3</v>
      </c>
      <c r="EO45" s="15" t="str">
        <f t="shared" si="340"/>
        <v>3.0</v>
      </c>
      <c r="EP45" s="19">
        <v>3</v>
      </c>
      <c r="EQ45" s="68">
        <v>3</v>
      </c>
      <c r="ER45" s="70">
        <v>7</v>
      </c>
      <c r="ES45" s="16">
        <v>6</v>
      </c>
      <c r="ET45" s="17"/>
      <c r="EU45" s="82"/>
      <c r="EV45" s="82">
        <f t="shared" si="105"/>
        <v>6</v>
      </c>
      <c r="EW45" s="21">
        <f t="shared" si="106"/>
        <v>6.4</v>
      </c>
      <c r="EX45" s="21" t="str">
        <f t="shared" si="107"/>
        <v>6.4</v>
      </c>
      <c r="EY45" s="13" t="str">
        <f t="shared" si="108"/>
        <v>C</v>
      </c>
      <c r="EZ45" s="18">
        <f t="shared" si="109"/>
        <v>2</v>
      </c>
      <c r="FA45" s="15" t="str">
        <f t="shared" si="110"/>
        <v>2.0</v>
      </c>
      <c r="FB45" s="19">
        <v>3</v>
      </c>
      <c r="FC45" s="68">
        <v>3</v>
      </c>
      <c r="FD45" s="70">
        <v>8.1999999999999993</v>
      </c>
      <c r="FE45" s="16">
        <v>7</v>
      </c>
      <c r="FF45" s="17"/>
      <c r="FG45" s="82"/>
      <c r="FH45" s="82">
        <f t="shared" si="341"/>
        <v>7</v>
      </c>
      <c r="FI45" s="21">
        <f t="shared" si="342"/>
        <v>7.5</v>
      </c>
      <c r="FJ45" s="21" t="str">
        <f t="shared" si="343"/>
        <v>7.5</v>
      </c>
      <c r="FK45" s="13" t="str">
        <f t="shared" si="344"/>
        <v>B</v>
      </c>
      <c r="FL45" s="18">
        <f t="shared" si="345"/>
        <v>3</v>
      </c>
      <c r="FM45" s="15" t="str">
        <f t="shared" si="346"/>
        <v>3.0</v>
      </c>
      <c r="FN45" s="19">
        <v>2</v>
      </c>
      <c r="FO45" s="68">
        <v>2</v>
      </c>
      <c r="FP45" s="70">
        <v>8</v>
      </c>
      <c r="FQ45" s="16">
        <v>7</v>
      </c>
      <c r="FR45" s="17"/>
      <c r="FS45" s="82"/>
      <c r="FT45" s="82">
        <f t="shared" si="347"/>
        <v>7</v>
      </c>
      <c r="FU45" s="21">
        <f t="shared" si="348"/>
        <v>7.4</v>
      </c>
      <c r="FV45" s="21" t="str">
        <f t="shared" si="349"/>
        <v>7.4</v>
      </c>
      <c r="FW45" s="13" t="str">
        <f t="shared" si="350"/>
        <v>B</v>
      </c>
      <c r="FX45" s="18">
        <f t="shared" si="351"/>
        <v>3</v>
      </c>
      <c r="FY45" s="15" t="str">
        <f t="shared" si="352"/>
        <v>3.0</v>
      </c>
      <c r="FZ45" s="19">
        <v>3</v>
      </c>
      <c r="GA45" s="68">
        <v>3</v>
      </c>
      <c r="GB45" s="28">
        <v>7.8</v>
      </c>
      <c r="GC45" s="26">
        <v>8</v>
      </c>
      <c r="GD45" s="27"/>
      <c r="GE45" s="82"/>
      <c r="GF45" s="82">
        <f t="shared" si="353"/>
        <v>8</v>
      </c>
      <c r="GG45" s="21">
        <f t="shared" si="354"/>
        <v>7.9</v>
      </c>
      <c r="GH45" s="21" t="str">
        <f t="shared" si="355"/>
        <v>7.9</v>
      </c>
      <c r="GI45" s="13" t="str">
        <f t="shared" si="356"/>
        <v>B</v>
      </c>
      <c r="GJ45" s="18">
        <f t="shared" si="357"/>
        <v>3</v>
      </c>
      <c r="GK45" s="15" t="str">
        <f t="shared" si="358"/>
        <v>3.0</v>
      </c>
      <c r="GL45" s="19">
        <v>2</v>
      </c>
      <c r="GM45" s="68">
        <v>2</v>
      </c>
      <c r="GN45" s="28">
        <v>8.6999999999999993</v>
      </c>
      <c r="GO45" s="26">
        <v>8</v>
      </c>
      <c r="GP45" s="27"/>
      <c r="GQ45" s="27"/>
      <c r="GR45" s="27">
        <f t="shared" si="359"/>
        <v>8</v>
      </c>
      <c r="GS45" s="21">
        <f t="shared" si="360"/>
        <v>8.3000000000000007</v>
      </c>
      <c r="GT45" s="21" t="str">
        <f t="shared" si="361"/>
        <v>8.3</v>
      </c>
      <c r="GU45" s="13" t="str">
        <f t="shared" si="362"/>
        <v>B+</v>
      </c>
      <c r="GV45" s="18">
        <f t="shared" si="363"/>
        <v>3.5</v>
      </c>
      <c r="GW45" s="15" t="str">
        <f t="shared" si="364"/>
        <v>3.5</v>
      </c>
      <c r="GX45" s="19">
        <v>2</v>
      </c>
      <c r="GY45" s="68">
        <v>2</v>
      </c>
      <c r="GZ45" s="69">
        <f t="shared" si="264"/>
        <v>18</v>
      </c>
      <c r="HA45" s="22">
        <f t="shared" si="265"/>
        <v>7.375</v>
      </c>
      <c r="HB45" s="24" t="str">
        <f t="shared" si="266"/>
        <v>7.38</v>
      </c>
      <c r="HC45" s="22">
        <f t="shared" si="267"/>
        <v>2.8472222222222223</v>
      </c>
      <c r="HD45" s="24" t="str">
        <f t="shared" si="268"/>
        <v>2.85</v>
      </c>
    </row>
    <row r="46" spans="1:212" s="4" customFormat="1" ht="28.5">
      <c r="A46" s="2">
        <v>45</v>
      </c>
      <c r="B46" s="5" t="s">
        <v>575</v>
      </c>
      <c r="C46" s="6" t="s">
        <v>624</v>
      </c>
      <c r="D46" s="7" t="s">
        <v>625</v>
      </c>
      <c r="E46" s="8" t="s">
        <v>626</v>
      </c>
      <c r="F46" s="3" t="s">
        <v>1022</v>
      </c>
      <c r="G46" s="10" t="s">
        <v>719</v>
      </c>
      <c r="H46" s="36" t="s">
        <v>89</v>
      </c>
      <c r="I46" s="36" t="s">
        <v>199</v>
      </c>
      <c r="J46" s="25">
        <v>7.5</v>
      </c>
      <c r="K46" s="21" t="str">
        <f>TEXT(J46,"0.0")</f>
        <v>7.5</v>
      </c>
      <c r="L46" s="13" t="str">
        <f>IF(J46&gt;=8.5,"A",IF(J46&gt;=8,"B+",IF(J46&gt;=7,"B",IF(J46&gt;=6.5,"C+",IF(J46&gt;=5.5,"C",IF(J46&gt;=5,"D+",IF(J46&gt;=4,"D","F")))))))</f>
        <v>B</v>
      </c>
      <c r="M46" s="14">
        <f>IF(L46="A",4,IF(L46="B+",3.5,IF(L46="B",3,IF(L46="C+",2.5,IF(L46="C",2,IF(L46="D+",1.5,IF(L46="D",1,0)))))))</f>
        <v>3</v>
      </c>
      <c r="N46" s="15" t="str">
        <f>TEXT(M46,"0.0")</f>
        <v>3.0</v>
      </c>
      <c r="O46" s="19">
        <v>2</v>
      </c>
      <c r="P46" s="12">
        <v>5</v>
      </c>
      <c r="Q46" s="21" t="str">
        <f>TEXT(P46,"0.0")</f>
        <v>5.0</v>
      </c>
      <c r="R46" s="13" t="str">
        <f>IF(P46&gt;=8.5,"A",IF(P46&gt;=8,"B+",IF(P46&gt;=7,"B",IF(P46&gt;=6.5,"C+",IF(P46&gt;=5.5,"C",IF(P46&gt;=5,"D+",IF(P46&gt;=4,"D","F")))))))</f>
        <v>D+</v>
      </c>
      <c r="S46" s="14">
        <f>IF(R46="A",4,IF(R46="B+",3.5,IF(R46="B",3,IF(R46="C+",2.5,IF(R46="C",2,IF(R46="D+",1.5,IF(R46="D",1,0)))))))</f>
        <v>1.5</v>
      </c>
      <c r="T46" s="15" t="str">
        <f>TEXT(S46,"0.0")</f>
        <v>1.5</v>
      </c>
      <c r="U46" s="19">
        <v>3</v>
      </c>
      <c r="V46" s="28">
        <v>7.2</v>
      </c>
      <c r="W46" s="26">
        <v>6</v>
      </c>
      <c r="X46" s="27"/>
      <c r="Y46" s="82"/>
      <c r="Z46" s="82">
        <f>MAX(W46:Y46)</f>
        <v>6</v>
      </c>
      <c r="AA46" s="21">
        <f>ROUND(MAX((V46*0.4+W46*0.6),(V46*0.4+X46*0.6),(V46*0.4+Y46*0.6)),1)</f>
        <v>6.5</v>
      </c>
      <c r="AB46" s="21" t="str">
        <f>TEXT(AA46,"0.0")</f>
        <v>6.5</v>
      </c>
      <c r="AC46" s="13" t="str">
        <f>IF(AA46&gt;=8.5,"A",IF(AA46&gt;=8,"B+",IF(AA46&gt;=7,"B",IF(AA46&gt;=6.5,"C+",IF(AA46&gt;=5.5,"C",IF(AA46&gt;=5,"D+",IF(AA46&gt;=4,"D","F")))))))</f>
        <v>C+</v>
      </c>
      <c r="AD46" s="18">
        <f>IF(AC46="A",4,IF(AC46="B+",3.5,IF(AC46="B",3,IF(AC46="C+",2.5,IF(AC46="C",2,IF(AC46="D+",1.5,IF(AC46="D",1,0)))))))</f>
        <v>2.5</v>
      </c>
      <c r="AE46" s="15" t="str">
        <f>TEXT(AD46,"0.0")</f>
        <v>2.5</v>
      </c>
      <c r="AF46" s="19">
        <v>4</v>
      </c>
      <c r="AG46" s="68">
        <v>4</v>
      </c>
      <c r="AH46" s="28">
        <v>9</v>
      </c>
      <c r="AI46" s="26">
        <v>7</v>
      </c>
      <c r="AJ46" s="27"/>
      <c r="AK46" s="82"/>
      <c r="AL46" s="82">
        <f>MAX(AI46:AK46)</f>
        <v>7</v>
      </c>
      <c r="AM46" s="21">
        <f>ROUND(MAX((AH46*0.4+AI46*0.6),(AH46*0.4+AJ46*0.6),(AH46*0.4+AK46*0.6)),1)</f>
        <v>7.8</v>
      </c>
      <c r="AN46" s="21" t="str">
        <f>TEXT(AM46,"0.0")</f>
        <v>7.8</v>
      </c>
      <c r="AO46" s="13" t="str">
        <f>IF(AM46&gt;=8.5,"A",IF(AM46&gt;=8,"B+",IF(AM46&gt;=7,"B",IF(AM46&gt;=6.5,"C+",IF(AM46&gt;=5.5,"C",IF(AM46&gt;=5,"D+",IF(AM46&gt;=4,"D","F")))))))</f>
        <v>B</v>
      </c>
      <c r="AP46" s="18">
        <f>IF(AO46="A",4,IF(AO46="B+",3.5,IF(AO46="B",3,IF(AO46="C+",2.5,IF(AO46="C",2,IF(AO46="D+",1.5,IF(AO46="D",1,0)))))))</f>
        <v>3</v>
      </c>
      <c r="AQ46" s="15" t="str">
        <f>TEXT(AP46,"0.0")</f>
        <v>3.0</v>
      </c>
      <c r="AR46" s="19">
        <v>2</v>
      </c>
      <c r="AS46" s="68">
        <v>2</v>
      </c>
      <c r="AT46" s="95">
        <v>5</v>
      </c>
      <c r="AU46" s="96">
        <v>2</v>
      </c>
      <c r="AV46" s="97"/>
      <c r="AW46" s="97">
        <v>4</v>
      </c>
      <c r="AX46" s="82">
        <f>MAX(AU46:AW46)</f>
        <v>4</v>
      </c>
      <c r="AY46" s="21">
        <f>ROUND(MAX((AT46*0.4+AU46*0.6),(AT46*0.4+AV46*0.6),(AT46*0.4+AW46*0.6)),1)</f>
        <v>4.4000000000000004</v>
      </c>
      <c r="AZ46" s="21" t="str">
        <f>TEXT(AY46,"0.0")</f>
        <v>4.4</v>
      </c>
      <c r="BA46" s="13" t="str">
        <f>IF(AY46&gt;=8.5,"A",IF(AY46&gt;=8,"B+",IF(AY46&gt;=7,"B",IF(AY46&gt;=6.5,"C+",IF(AY46&gt;=5.5,"C",IF(AY46&gt;=5,"D+",IF(AY46&gt;=4,"D","F")))))))</f>
        <v>D</v>
      </c>
      <c r="BB46" s="18">
        <f>IF(BA46="A",4,IF(BA46="B+",3.5,IF(BA46="B",3,IF(BA46="C+",2.5,IF(BA46="C",2,IF(BA46="D+",1.5,IF(BA46="D",1,0)))))))</f>
        <v>1</v>
      </c>
      <c r="BC46" s="15" t="str">
        <f>TEXT(BB46,"0.0")</f>
        <v>1.0</v>
      </c>
      <c r="BD46" s="19">
        <v>3</v>
      </c>
      <c r="BE46" s="68"/>
      <c r="BF46" s="28">
        <v>5.2</v>
      </c>
      <c r="BG46" s="26">
        <v>5</v>
      </c>
      <c r="BH46" s="27"/>
      <c r="BI46" s="82"/>
      <c r="BJ46" s="82">
        <f>MAX(BG46:BI46)</f>
        <v>5</v>
      </c>
      <c r="BK46" s="21">
        <f>ROUND(MAX((BF46*0.4+BG46*0.6),(BF46*0.4+BH46*0.6),(BF46*0.4+BI46*0.6)),1)</f>
        <v>5.0999999999999996</v>
      </c>
      <c r="BL46" s="21" t="str">
        <f>TEXT(BK46,"0.0")</f>
        <v>5.1</v>
      </c>
      <c r="BM46" s="13" t="str">
        <f>IF(BK46&gt;=8.5,"A",IF(BK46&gt;=8,"B+",IF(BK46&gt;=7,"B",IF(BK46&gt;=6.5,"C+",IF(BK46&gt;=5.5,"C",IF(BK46&gt;=5,"D+",IF(BK46&gt;=4,"D","F")))))))</f>
        <v>D+</v>
      </c>
      <c r="BN46" s="18">
        <f>IF(BM46="A",4,IF(BM46="B+",3.5,IF(BM46="B",3,IF(BM46="C+",2.5,IF(BM46="C",2,IF(BM46="D+",1.5,IF(BM46="D",1,0)))))))</f>
        <v>1.5</v>
      </c>
      <c r="BO46" s="15" t="str">
        <f>TEXT(BN46,"0.0")</f>
        <v>1.5</v>
      </c>
      <c r="BP46" s="19">
        <v>2</v>
      </c>
      <c r="BQ46" s="68">
        <v>2</v>
      </c>
      <c r="BR46" s="42">
        <v>1.4</v>
      </c>
      <c r="BS46" s="99"/>
      <c r="BT46" s="30"/>
      <c r="BU46" s="30"/>
      <c r="BV46" s="82">
        <f>MAX(BS46:BU46)</f>
        <v>0</v>
      </c>
      <c r="BW46" s="21">
        <f>ROUND(MAX((BR46*0.4+BS46*0.6),(BR46*0.4+BT46*0.6),(BR46*0.4+BU46*0.6)),1)</f>
        <v>0.6</v>
      </c>
      <c r="BX46" s="21" t="str">
        <f>TEXT(BW46,"0.0")</f>
        <v>0.6</v>
      </c>
      <c r="BY46" s="13" t="str">
        <f>IF(BW46&gt;=8.5,"A",IF(BW46&gt;=8,"B+",IF(BW46&gt;=7,"B",IF(BW46&gt;=6.5,"C+",IF(BW46&gt;=5.5,"C",IF(BW46&gt;=5,"D+",IF(BW46&gt;=4,"D","F")))))))</f>
        <v>F</v>
      </c>
      <c r="BZ46" s="18">
        <f>IF(BY46="A",4,IF(BY46="B+",3.5,IF(BY46="B",3,IF(BY46="C+",2.5,IF(BY46="C",2,IF(BY46="D+",1.5,IF(BY46="D",1,0)))))))</f>
        <v>0</v>
      </c>
      <c r="CA46" s="15" t="str">
        <f>TEXT(BZ46,"0.0")</f>
        <v>0.0</v>
      </c>
      <c r="CB46" s="19">
        <v>3</v>
      </c>
      <c r="CC46" s="68"/>
      <c r="CD46" s="39">
        <v>7</v>
      </c>
      <c r="CE46" s="28">
        <v>7</v>
      </c>
      <c r="CF46" s="28"/>
      <c r="CG46" s="20"/>
      <c r="CH46" s="20">
        <f>MAX(CE46:CG46)</f>
        <v>7</v>
      </c>
      <c r="CI46" s="21">
        <f>ROUND(MAX((CD46*0.4+CE46*0.6),(CD46*0.4+CF46*0.6),(CD46*0.4+CG46*0.6)),1)</f>
        <v>7</v>
      </c>
      <c r="CJ46" s="21" t="str">
        <f>TEXT(CI46,"0.0")</f>
        <v>7.0</v>
      </c>
      <c r="CK46" s="13" t="str">
        <f>IF(CI46&gt;=8.5,"A",IF(CI46&gt;=8,"B+",IF(CI46&gt;=7,"B",IF(CI46&gt;=6.5,"C+",IF(CI46&gt;=5.5,"C",IF(CI46&gt;=5,"D+",IF(CI46&gt;=4,"D","F")))))))</f>
        <v>B</v>
      </c>
      <c r="CL46" s="18">
        <f>IF(CK46="A",4,IF(CK46="B+",3.5,IF(CK46="B",3,IF(CK46="C+",2.5,IF(CK46="C",2,IF(CK46="D+",1.5,IF(CK46="D",1,0)))))))</f>
        <v>3</v>
      </c>
      <c r="CM46" s="15" t="str">
        <f>TEXT(CL46,"0.0")</f>
        <v>3.0</v>
      </c>
      <c r="CN46" s="19">
        <v>3</v>
      </c>
      <c r="CO46" s="68">
        <v>3</v>
      </c>
      <c r="CP46" s="69">
        <f>AR46+AF46+BD46+BP46+CB46+CN46</f>
        <v>17</v>
      </c>
      <c r="CQ46" s="22">
        <f>(AM46*AR46+AA46*AF46+AY46*BD46+BK46*BP46+BW46*CB46+CI46*CN46)/CP46</f>
        <v>5.1647058823529406</v>
      </c>
      <c r="CR46" s="24" t="str">
        <f>TEXT(CQ46,"0.00")</f>
        <v>5.16</v>
      </c>
      <c r="CS46" s="22">
        <f>(AP46*AR46+AD46*AF46+BB46*BD46+BN46*BP46+BZ46*CB46+CL46*CN46)/CP46</f>
        <v>1.8235294117647058</v>
      </c>
      <c r="CT46" s="24" t="str">
        <f>TEXT(CS46,"0.00")</f>
        <v>1.82</v>
      </c>
      <c r="CU46" s="77" t="str">
        <f>IF(OR(CV46&lt;CP46/2,CS46&lt;1.2),"Cảnh báo KQHT","Lên lớp")</f>
        <v>Lên lớp</v>
      </c>
      <c r="CV46" s="77">
        <f>CO46+CC46+BQ46+BE46+AG46+AS46</f>
        <v>11</v>
      </c>
      <c r="CW46" s="22">
        <f>(AM46*AS46+AA46*AG46+AY46*BE46+BK46*BQ46+BW46*CC46+CI46*CO46)/CV46</f>
        <v>6.6181818181818182</v>
      </c>
      <c r="CX46" s="77" t="str">
        <f>TEXT(CW46,"0.00")</f>
        <v>6.62</v>
      </c>
      <c r="CY46" s="22">
        <f>(AP46*AS46+AD46*AG46+BB46*BE46+BN46*BQ46+BZ46*CC46+CL46*CO46)/CV46</f>
        <v>2.5454545454545454</v>
      </c>
      <c r="CZ46" s="77" t="str">
        <f>TEXT(CY46,"0.00")</f>
        <v>2.55</v>
      </c>
      <c r="DA46" s="28"/>
      <c r="DB46" s="26"/>
      <c r="DC46" s="27"/>
      <c r="DD46" s="82"/>
      <c r="DE46" s="82">
        <f t="shared" ref="DE46" si="365">MAX(DB46:DD46)</f>
        <v>0</v>
      </c>
      <c r="DF46" s="21">
        <f t="shared" ref="DF46" si="366">ROUND(MAX((DA46*0.4+DB46*0.6),(DA46*0.4+DC46*0.6),(DA46*0.4+DD46*0.6)),1)</f>
        <v>0</v>
      </c>
      <c r="DG46" s="21" t="str">
        <f t="shared" ref="DG46" si="367">TEXT(DF46,"0.0")</f>
        <v>0.0</v>
      </c>
      <c r="DH46" s="13" t="str">
        <f t="shared" ref="DH46" si="368">IF(DF46&gt;=8.5,"A",IF(DF46&gt;=8,"B+",IF(DF46&gt;=7,"B",IF(DF46&gt;=6.5,"C+",IF(DF46&gt;=5.5,"C",IF(DF46&gt;=5,"D+",IF(DF46&gt;=4,"D","F")))))))</f>
        <v>F</v>
      </c>
      <c r="DI46" s="18">
        <f t="shared" ref="DI46" si="369">IF(DH46="A",4,IF(DH46="B+",3.5,IF(DH46="B",3,IF(DH46="C+",2.5,IF(DH46="C",2,IF(DH46="D+",1.5,IF(DH46="D",1,0)))))))</f>
        <v>0</v>
      </c>
      <c r="DJ46" s="15" t="str">
        <f t="shared" ref="DJ46" si="370">TEXT(DI46,"0.0")</f>
        <v>0.0</v>
      </c>
      <c r="DK46" s="19">
        <v>1.5</v>
      </c>
      <c r="DL46" s="68">
        <v>1.5</v>
      </c>
      <c r="DM46" s="28"/>
      <c r="DN46" s="26"/>
      <c r="DO46" s="27"/>
      <c r="DP46" s="82"/>
      <c r="DQ46" s="82">
        <f t="shared" ref="DQ46" si="371">MAX(DN46:DP46)</f>
        <v>0</v>
      </c>
      <c r="DR46" s="21">
        <f t="shared" ref="DR46" si="372">ROUND(MAX((DM46*0.4+DN46*0.6),(DM46*0.4+DO46*0.6),(DM46*0.4+DP46*0.6)),1)</f>
        <v>0</v>
      </c>
      <c r="DS46" s="21" t="str">
        <f t="shared" ref="DS46" si="373">TEXT(DR46,"0.0")</f>
        <v>0.0</v>
      </c>
      <c r="DT46" s="13" t="str">
        <f t="shared" ref="DT46" si="374">IF(DR46&gt;=8.5,"A",IF(DR46&gt;=8,"B+",IF(DR46&gt;=7,"B",IF(DR46&gt;=6.5,"C+",IF(DR46&gt;=5.5,"C",IF(DR46&gt;=5,"D+",IF(DR46&gt;=4,"D","F")))))))</f>
        <v>F</v>
      </c>
      <c r="DU46" s="18">
        <f t="shared" ref="DU46" si="375">IF(DT46="A",4,IF(DT46="B+",3.5,IF(DT46="B",3,IF(DT46="C+",2.5,IF(DT46="C",2,IF(DT46="D+",1.5,IF(DT46="D",1,0)))))))</f>
        <v>0</v>
      </c>
      <c r="DV46" s="15" t="str">
        <f t="shared" ref="DV46" si="376">TEXT(DU46,"0.0")</f>
        <v>0.0</v>
      </c>
      <c r="DW46" s="19">
        <v>1.5</v>
      </c>
      <c r="DX46" s="68">
        <v>1.5</v>
      </c>
      <c r="DY46" s="21">
        <f t="shared" ref="DY46" si="377">(DF46+DR46)/2</f>
        <v>0</v>
      </c>
      <c r="DZ46" s="21" t="str">
        <f t="shared" ref="DZ46" si="378">TEXT(DY46,"0.0")</f>
        <v>0.0</v>
      </c>
      <c r="EA46" s="13" t="str">
        <f t="shared" ref="EA46" si="379">IF(DY46&gt;=8.5,"A",IF(DY46&gt;=8,"B+",IF(DY46&gt;=7,"B",IF(DY46&gt;=6.5,"C+",IF(DY46&gt;=5.5,"C",IF(DY46&gt;=5,"D+",IF(DY46&gt;=4,"D","F")))))))</f>
        <v>F</v>
      </c>
      <c r="EB46" s="18">
        <f t="shared" ref="EB46" si="380">IF(EA46="A",4,IF(EA46="B+",3.5,IF(EA46="B",3,IF(EA46="C+",2.5,IF(EA46="C",2,IF(EA46="D+",1.5,IF(EA46="D",1,0)))))))</f>
        <v>0</v>
      </c>
      <c r="EC46" s="18" t="str">
        <f t="shared" ref="EC46" si="381">TEXT(EB46,"0.0")</f>
        <v>0.0</v>
      </c>
      <c r="ED46" s="19">
        <v>3</v>
      </c>
      <c r="EE46" s="152">
        <v>3</v>
      </c>
      <c r="EF46" s="20"/>
      <c r="EG46" s="20"/>
      <c r="EH46" s="28"/>
      <c r="EI46" s="82"/>
      <c r="EJ46" s="20">
        <f t="shared" ref="EJ46" si="382">MAX(EG46:EI46)</f>
        <v>0</v>
      </c>
      <c r="EK46" s="21">
        <f t="shared" ref="EK46" si="383">ROUND(MAX((EF46*0.4+EG46*0.6),(EF46*0.4+EH46*0.6),(EF46*0.4+EI46*0.6)),1)</f>
        <v>0</v>
      </c>
      <c r="EL46" s="21" t="str">
        <f t="shared" ref="EL46" si="384">TEXT(EK46,"0.0")</f>
        <v>0.0</v>
      </c>
      <c r="EM46" s="13" t="str">
        <f t="shared" ref="EM46" si="385">IF(EK46&gt;=8.5,"A",IF(EK46&gt;=8,"B+",IF(EK46&gt;=7,"B",IF(EK46&gt;=6.5,"C+",IF(EK46&gt;=5.5,"C",IF(EK46&gt;=5,"D+",IF(EK46&gt;=4,"D","F")))))))</f>
        <v>F</v>
      </c>
      <c r="EN46" s="18">
        <f t="shared" ref="EN46" si="386">IF(EM46="A",4,IF(EM46="B+",3.5,IF(EM46="B",3,IF(EM46="C+",2.5,IF(EM46="C",2,IF(EM46="D+",1.5,IF(EM46="D",1,0)))))))</f>
        <v>0</v>
      </c>
      <c r="EO46" s="15" t="str">
        <f t="shared" ref="EO46" si="387">TEXT(EN46,"0.0")</f>
        <v>0.0</v>
      </c>
      <c r="EP46" s="19">
        <v>3</v>
      </c>
      <c r="EQ46" s="68">
        <v>3</v>
      </c>
      <c r="ER46" s="157">
        <v>5</v>
      </c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168">
        <v>5.2</v>
      </c>
      <c r="FE46" s="168">
        <v>3</v>
      </c>
      <c r="FF46" s="168">
        <v>2</v>
      </c>
      <c r="FG46" s="168"/>
      <c r="FH46" s="97">
        <f t="shared" ref="FH46" si="388">MAX(FE46:FG46)</f>
        <v>3</v>
      </c>
      <c r="FI46" s="21">
        <f t="shared" ref="FI46" si="389">ROUND(MAX((FD46*0.4+FE46*0.6),(FD46*0.4+FF46*0.6),(FD46*0.4+FG46*0.6)),1)</f>
        <v>3.9</v>
      </c>
      <c r="FJ46" s="21" t="str">
        <f t="shared" ref="FJ46" si="390">TEXT(FI46,"0.0")</f>
        <v>3.9</v>
      </c>
      <c r="FK46" s="13" t="str">
        <f t="shared" ref="FK46" si="391">IF(FI46&gt;=8.5,"A",IF(FI46&gt;=8,"B+",IF(FI46&gt;=7,"B",IF(FI46&gt;=6.5,"C+",IF(FI46&gt;=5.5,"C",IF(FI46&gt;=5,"D+",IF(FI46&gt;=4,"D","F")))))))</f>
        <v>F</v>
      </c>
      <c r="FL46" s="18">
        <f t="shared" ref="FL46" si="392">IF(FK46="A",4,IF(FK46="B+",3.5,IF(FK46="B",3,IF(FK46="C+",2.5,IF(FK46="C",2,IF(FK46="D+",1.5,IF(FK46="D",1,0)))))))</f>
        <v>0</v>
      </c>
      <c r="FM46" s="15" t="str">
        <f t="shared" ref="FM46" si="393">TEXT(FL46,"0.0")</f>
        <v>0.0</v>
      </c>
      <c r="FN46" s="19">
        <v>2</v>
      </c>
      <c r="FO46" s="68">
        <v>2</v>
      </c>
      <c r="FP46" s="42">
        <v>0</v>
      </c>
      <c r="FQ46" s="99"/>
      <c r="FR46" s="30"/>
      <c r="FS46" s="30"/>
      <c r="FT46" s="30">
        <f t="shared" si="347"/>
        <v>0</v>
      </c>
      <c r="FU46" s="21">
        <f t="shared" si="348"/>
        <v>0</v>
      </c>
      <c r="FV46" s="21" t="str">
        <f t="shared" si="349"/>
        <v>0.0</v>
      </c>
      <c r="FW46" s="13" t="str">
        <f t="shared" si="350"/>
        <v>F</v>
      </c>
      <c r="FX46" s="18">
        <f t="shared" si="351"/>
        <v>0</v>
      </c>
      <c r="FY46" s="15" t="str">
        <f t="shared" si="352"/>
        <v>0.0</v>
      </c>
      <c r="FZ46" s="19">
        <v>3</v>
      </c>
      <c r="GA46" s="68">
        <v>3</v>
      </c>
      <c r="GB46" s="42">
        <v>1</v>
      </c>
      <c r="GC46" s="99"/>
      <c r="GD46" s="30"/>
      <c r="GE46" s="30"/>
      <c r="GF46" s="30">
        <f t="shared" si="353"/>
        <v>0</v>
      </c>
      <c r="GG46" s="21">
        <f t="shared" si="354"/>
        <v>0.4</v>
      </c>
      <c r="GH46" s="21" t="str">
        <f t="shared" si="355"/>
        <v>0.4</v>
      </c>
      <c r="GI46" s="13" t="str">
        <f t="shared" si="356"/>
        <v>F</v>
      </c>
      <c r="GJ46" s="18">
        <f t="shared" si="357"/>
        <v>0</v>
      </c>
      <c r="GK46" s="15" t="str">
        <f t="shared" si="358"/>
        <v>0.0</v>
      </c>
      <c r="GL46" s="19">
        <v>2</v>
      </c>
      <c r="GM46" s="68">
        <v>2</v>
      </c>
      <c r="GN46" s="28">
        <v>6.7</v>
      </c>
      <c r="GO46" s="26">
        <v>8</v>
      </c>
      <c r="GP46" s="27"/>
      <c r="GQ46" s="27"/>
      <c r="GR46" s="27">
        <f t="shared" si="359"/>
        <v>8</v>
      </c>
      <c r="GS46" s="21">
        <f t="shared" si="360"/>
        <v>7.5</v>
      </c>
      <c r="GT46" s="21" t="str">
        <f t="shared" si="361"/>
        <v>7.5</v>
      </c>
      <c r="GU46" s="13" t="str">
        <f t="shared" si="362"/>
        <v>B</v>
      </c>
      <c r="GV46" s="18">
        <f t="shared" si="363"/>
        <v>3</v>
      </c>
      <c r="GW46" s="15" t="str">
        <f t="shared" si="364"/>
        <v>3.0</v>
      </c>
      <c r="GX46" s="19">
        <v>2</v>
      </c>
      <c r="GY46" s="68">
        <v>2</v>
      </c>
      <c r="GZ46" s="69">
        <f t="shared" si="264"/>
        <v>15</v>
      </c>
      <c r="HA46" s="22">
        <f t="shared" si="265"/>
        <v>1.5733333333333335</v>
      </c>
      <c r="HB46" s="24" t="str">
        <f t="shared" si="266"/>
        <v>1.57</v>
      </c>
      <c r="HC46" s="22">
        <f t="shared" si="267"/>
        <v>0.4</v>
      </c>
      <c r="HD46" s="24" t="str">
        <f t="shared" si="268"/>
        <v>0.40</v>
      </c>
    </row>
    <row r="47" spans="1:212" ht="18">
      <c r="A47" s="2"/>
      <c r="B47" s="5"/>
      <c r="C47" s="6"/>
      <c r="D47" s="7"/>
      <c r="E47" s="8"/>
      <c r="F47" s="44"/>
      <c r="G47" s="3"/>
      <c r="H47" s="3"/>
      <c r="I47" s="11"/>
      <c r="J47" s="12"/>
      <c r="K47" s="21" t="str">
        <f t="shared" si="215"/>
        <v>0.0</v>
      </c>
      <c r="L47" s="13" t="str">
        <f t="shared" si="216"/>
        <v>F</v>
      </c>
      <c r="M47" s="14">
        <f t="shared" si="217"/>
        <v>0</v>
      </c>
      <c r="N47" s="15" t="str">
        <f t="shared" si="218"/>
        <v>0.0</v>
      </c>
      <c r="O47" s="19">
        <v>2</v>
      </c>
      <c r="P47" s="12"/>
      <c r="Q47" s="21" t="str">
        <f t="shared" si="219"/>
        <v>0.0</v>
      </c>
      <c r="R47" s="13" t="str">
        <f t="shared" si="220"/>
        <v>F</v>
      </c>
      <c r="S47" s="14">
        <f t="shared" si="221"/>
        <v>0</v>
      </c>
      <c r="T47" s="15" t="str">
        <f t="shared" si="222"/>
        <v>0.0</v>
      </c>
      <c r="U47" s="19">
        <v>3</v>
      </c>
      <c r="V47" s="28"/>
      <c r="W47" s="26"/>
      <c r="X47" s="27"/>
      <c r="Y47" s="82"/>
      <c r="Z47" s="82">
        <f t="shared" si="93"/>
        <v>0</v>
      </c>
      <c r="AA47" s="21">
        <f t="shared" si="223"/>
        <v>0</v>
      </c>
      <c r="AB47" s="21" t="str">
        <f t="shared" si="224"/>
        <v>0.0</v>
      </c>
      <c r="AC47" s="13" t="str">
        <f t="shared" si="225"/>
        <v>F</v>
      </c>
      <c r="AD47" s="18">
        <f t="shared" si="226"/>
        <v>0</v>
      </c>
      <c r="AE47" s="15" t="str">
        <f t="shared" si="227"/>
        <v>0.0</v>
      </c>
      <c r="AF47" s="19">
        <v>4</v>
      </c>
      <c r="AG47" s="68"/>
      <c r="AH47" s="28"/>
      <c r="AI47" s="26"/>
      <c r="AJ47" s="27"/>
      <c r="AK47" s="82"/>
      <c r="AL47" s="82">
        <f t="shared" si="94"/>
        <v>0</v>
      </c>
      <c r="AM47" s="21">
        <f t="shared" si="228"/>
        <v>0</v>
      </c>
      <c r="AN47" s="21" t="str">
        <f t="shared" si="229"/>
        <v>0.0</v>
      </c>
      <c r="AO47" s="13" t="str">
        <f t="shared" si="230"/>
        <v>F</v>
      </c>
      <c r="AP47" s="18">
        <f t="shared" si="231"/>
        <v>0</v>
      </c>
      <c r="AQ47" s="15" t="str">
        <f t="shared" si="232"/>
        <v>0.0</v>
      </c>
      <c r="AR47" s="19">
        <v>2</v>
      </c>
      <c r="AS47" s="68"/>
      <c r="AT47" s="28"/>
      <c r="AU47" s="26"/>
      <c r="AV47" s="27"/>
      <c r="AW47" s="82"/>
      <c r="AX47" s="82">
        <f t="shared" si="95"/>
        <v>0</v>
      </c>
      <c r="AY47" s="21">
        <f t="shared" si="233"/>
        <v>0</v>
      </c>
      <c r="AZ47" s="21" t="str">
        <f t="shared" si="234"/>
        <v>0.0</v>
      </c>
      <c r="BA47" s="13" t="str">
        <f t="shared" si="235"/>
        <v>F</v>
      </c>
      <c r="BB47" s="18">
        <f t="shared" si="236"/>
        <v>0</v>
      </c>
      <c r="BC47" s="15" t="str">
        <f t="shared" si="237"/>
        <v>0.0</v>
      </c>
      <c r="BD47" s="19">
        <v>3</v>
      </c>
      <c r="BE47" s="68"/>
      <c r="BF47" s="28"/>
      <c r="BG47" s="26"/>
      <c r="BH47" s="27"/>
      <c r="BI47" s="82"/>
      <c r="BJ47" s="82">
        <f t="shared" si="96"/>
        <v>0</v>
      </c>
      <c r="BK47" s="21">
        <f t="shared" si="238"/>
        <v>0</v>
      </c>
      <c r="BL47" s="21" t="str">
        <f t="shared" si="239"/>
        <v>0.0</v>
      </c>
      <c r="BM47" s="13" t="str">
        <f t="shared" si="240"/>
        <v>F</v>
      </c>
      <c r="BN47" s="18">
        <f t="shared" si="241"/>
        <v>0</v>
      </c>
      <c r="BO47" s="15" t="str">
        <f t="shared" si="242"/>
        <v>0.0</v>
      </c>
      <c r="BP47" s="19">
        <v>2</v>
      </c>
      <c r="BQ47" s="68"/>
      <c r="BR47" s="28"/>
      <c r="BS47" s="26"/>
      <c r="BT47" s="27"/>
      <c r="BU47" s="82"/>
      <c r="BV47" s="82">
        <f t="shared" si="97"/>
        <v>0</v>
      </c>
      <c r="BW47" s="21">
        <f t="shared" si="243"/>
        <v>0</v>
      </c>
      <c r="BX47" s="21" t="str">
        <f t="shared" si="244"/>
        <v>0.0</v>
      </c>
      <c r="BY47" s="13" t="str">
        <f t="shared" si="245"/>
        <v>F</v>
      </c>
      <c r="BZ47" s="18">
        <f t="shared" si="246"/>
        <v>0</v>
      </c>
      <c r="CA47" s="15" t="str">
        <f t="shared" si="247"/>
        <v>0.0</v>
      </c>
      <c r="CB47" s="19">
        <v>3</v>
      </c>
      <c r="CC47" s="68"/>
      <c r="CD47" s="28"/>
      <c r="CE47" s="39"/>
      <c r="CF47" s="28"/>
      <c r="CG47" s="20"/>
      <c r="CH47" s="20">
        <f t="shared" si="98"/>
        <v>0</v>
      </c>
      <c r="CI47" s="21">
        <f t="shared" si="248"/>
        <v>0</v>
      </c>
      <c r="CJ47" s="21" t="str">
        <f t="shared" si="249"/>
        <v>0.0</v>
      </c>
      <c r="CK47" s="13" t="str">
        <f t="shared" si="250"/>
        <v>F</v>
      </c>
      <c r="CL47" s="18">
        <f t="shared" si="251"/>
        <v>0</v>
      </c>
      <c r="CM47" s="15" t="str">
        <f t="shared" si="252"/>
        <v>0.0</v>
      </c>
      <c r="CN47" s="19">
        <v>3</v>
      </c>
      <c r="CO47" s="68"/>
      <c r="CP47" s="69">
        <f t="shared" si="253"/>
        <v>17</v>
      </c>
      <c r="CQ47" s="22">
        <f t="shared" si="254"/>
        <v>0</v>
      </c>
      <c r="CR47" s="24" t="str">
        <f t="shared" si="255"/>
        <v>0.00</v>
      </c>
      <c r="CS47" s="22">
        <f t="shared" si="256"/>
        <v>0</v>
      </c>
      <c r="CT47" s="24" t="str">
        <f t="shared" si="257"/>
        <v>0.00</v>
      </c>
      <c r="CU47" s="77" t="str">
        <f t="shared" si="258"/>
        <v>Cảnh báo KQHT</v>
      </c>
      <c r="CV47" s="77">
        <f t="shared" si="259"/>
        <v>0</v>
      </c>
      <c r="CW47" s="22" t="e">
        <f t="shared" si="260"/>
        <v>#DIV/0!</v>
      </c>
      <c r="CX47" s="77" t="e">
        <f t="shared" si="261"/>
        <v>#DIV/0!</v>
      </c>
      <c r="CY47" s="22" t="e">
        <f t="shared" si="262"/>
        <v>#DIV/0!</v>
      </c>
      <c r="CZ47" s="77" t="e">
        <f t="shared" si="263"/>
        <v>#DIV/0!</v>
      </c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157"/>
      <c r="EI47" s="34"/>
      <c r="EJ47" s="157"/>
      <c r="EK47" s="34"/>
      <c r="EL47" s="34"/>
      <c r="EM47" s="34"/>
      <c r="EN47" s="34"/>
      <c r="EO47" s="34"/>
      <c r="EP47" s="34"/>
      <c r="EQ47" s="34"/>
    </row>
    <row r="48" spans="1:212" ht="18">
      <c r="A48" s="111"/>
      <c r="B48" s="112"/>
      <c r="C48" s="113"/>
      <c r="D48" s="114"/>
      <c r="E48" s="114"/>
      <c r="F48" s="115"/>
      <c r="G48" s="116"/>
      <c r="H48" s="116"/>
      <c r="I48" s="117"/>
      <c r="J48" s="12"/>
      <c r="K48" s="21" t="str">
        <f t="shared" ref="K48:K62" si="394">TEXT(J48,"0.0")</f>
        <v>0.0</v>
      </c>
      <c r="L48" s="13" t="str">
        <f t="shared" ref="L48:L62" si="395">IF(J48&gt;=8.5,"A",IF(J48&gt;=8,"B+",IF(J48&gt;=7,"B",IF(J48&gt;=6.5,"C+",IF(J48&gt;=5.5,"C",IF(J48&gt;=5,"D+",IF(J48&gt;=4,"D","F")))))))</f>
        <v>F</v>
      </c>
      <c r="M48" s="14">
        <f t="shared" ref="M48:M62" si="396">IF(L48="A",4,IF(L48="B+",3.5,IF(L48="B",3,IF(L48="C+",2.5,IF(L48="C",2,IF(L48="D+",1.5,IF(L48="D",1,0)))))))</f>
        <v>0</v>
      </c>
      <c r="N48" s="15" t="str">
        <f t="shared" ref="N48:N62" si="397">TEXT(M48,"0.0")</f>
        <v>0.0</v>
      </c>
      <c r="O48" s="19">
        <v>3</v>
      </c>
      <c r="P48" s="12"/>
      <c r="Q48" s="21" t="str">
        <f t="shared" ref="Q48:Q62" si="398">TEXT(P48,"0.0")</f>
        <v>0.0</v>
      </c>
      <c r="R48" s="13" t="str">
        <f t="shared" ref="R48:R62" si="399">IF(P48&gt;=8.5,"A",IF(P48&gt;=8,"B+",IF(P48&gt;=7,"B",IF(P48&gt;=6.5,"C+",IF(P48&gt;=5.5,"C",IF(P48&gt;=5,"D+",IF(P48&gt;=4,"D","F")))))))</f>
        <v>F</v>
      </c>
      <c r="S48" s="14">
        <f t="shared" ref="S48:S62" si="400">IF(R48="A",4,IF(R48="B+",3.5,IF(R48="B",3,IF(R48="C+",2.5,IF(R48="C",2,IF(R48="D+",1.5,IF(R48="D",1,0)))))))</f>
        <v>0</v>
      </c>
      <c r="T48" s="15" t="str">
        <f t="shared" ref="T48:T62" si="401">TEXT(S48,"0.0")</f>
        <v>0.0</v>
      </c>
      <c r="U48" s="19">
        <v>3</v>
      </c>
      <c r="V48" s="28"/>
      <c r="W48" s="26"/>
      <c r="X48" s="27"/>
      <c r="Y48" s="82"/>
      <c r="Z48" s="82">
        <f t="shared" si="93"/>
        <v>0</v>
      </c>
      <c r="AA48" s="21">
        <f t="shared" ref="AA48:AA62" si="402">ROUND(MAX((V48*0.4+W48*0.6),(V48*0.4+X48*0.6),(V48*0.4+Y48*0.6)),1)</f>
        <v>0</v>
      </c>
      <c r="AB48" s="21" t="str">
        <f t="shared" ref="AB48:AB62" si="403">TEXT(AA48,"0.0")</f>
        <v>0.0</v>
      </c>
      <c r="AC48" s="13" t="str">
        <f t="shared" ref="AC48:AC62" si="404">IF(AA48&gt;=8.5,"A",IF(AA48&gt;=8,"B+",IF(AA48&gt;=7,"B",IF(AA48&gt;=6.5,"C+",IF(AA48&gt;=5.5,"C",IF(AA48&gt;=5,"D+",IF(AA48&gt;=4,"D","F")))))))</f>
        <v>F</v>
      </c>
      <c r="AD48" s="18">
        <f t="shared" ref="AD48:AD62" si="405">IF(AC48="A",4,IF(AC48="B+",3.5,IF(AC48="B",3,IF(AC48="C+",2.5,IF(AC48="C",2,IF(AC48="D+",1.5,IF(AC48="D",1,0)))))))</f>
        <v>0</v>
      </c>
      <c r="AE48" s="15" t="str">
        <f t="shared" ref="AE48:AE62" si="406">TEXT(AD48,"0.0")</f>
        <v>0.0</v>
      </c>
      <c r="AF48" s="19">
        <v>4</v>
      </c>
      <c r="AG48" s="68"/>
      <c r="AH48" s="28"/>
      <c r="AI48" s="26"/>
      <c r="AJ48" s="27"/>
      <c r="AK48" s="82"/>
      <c r="AL48" s="82">
        <f t="shared" si="94"/>
        <v>0</v>
      </c>
      <c r="AM48" s="21">
        <f t="shared" ref="AM48:AM62" si="407">ROUND(MAX((AH48*0.4+AI48*0.6),(AH48*0.4+AJ48*0.6),(AH48*0.4+AK48*0.6)),1)</f>
        <v>0</v>
      </c>
      <c r="AN48" s="21" t="str">
        <f t="shared" ref="AN48:AN62" si="408">TEXT(AM48,"0.0")</f>
        <v>0.0</v>
      </c>
      <c r="AO48" s="13" t="str">
        <f t="shared" ref="AO48:AO62" si="409">IF(AM48&gt;=8.5,"A",IF(AM48&gt;=8,"B+",IF(AM48&gt;=7,"B",IF(AM48&gt;=6.5,"C+",IF(AM48&gt;=5.5,"C",IF(AM48&gt;=5,"D+",IF(AM48&gt;=4,"D","F")))))))</f>
        <v>F</v>
      </c>
      <c r="AP48" s="18">
        <f t="shared" ref="AP48:AP62" si="410">IF(AO48="A",4,IF(AO48="B+",3.5,IF(AO48="B",3,IF(AO48="C+",2.5,IF(AO48="C",2,IF(AO48="D+",1.5,IF(AO48="D",1,0)))))))</f>
        <v>0</v>
      </c>
      <c r="AQ48" s="15" t="str">
        <f t="shared" ref="AQ48:AQ62" si="411">TEXT(AP48,"0.0")</f>
        <v>0.0</v>
      </c>
      <c r="AR48" s="19">
        <v>2</v>
      </c>
      <c r="AS48" s="68"/>
      <c r="AT48" s="28"/>
      <c r="AU48" s="26"/>
      <c r="AV48" s="27"/>
      <c r="AW48" s="82"/>
      <c r="AX48" s="82">
        <f t="shared" si="95"/>
        <v>0</v>
      </c>
      <c r="AY48" s="21">
        <f t="shared" ref="AY48:AY62" si="412">ROUND(MAX((AT48*0.4+AU48*0.6),(AT48*0.4+AV48*0.6),(AT48*0.4+AW48*0.6)),1)</f>
        <v>0</v>
      </c>
      <c r="AZ48" s="21" t="str">
        <f t="shared" ref="AZ48:AZ62" si="413">TEXT(AY48,"0.0")</f>
        <v>0.0</v>
      </c>
      <c r="BA48" s="13" t="str">
        <f t="shared" ref="BA48:BA62" si="414">IF(AY48&gt;=8.5,"A",IF(AY48&gt;=8,"B+",IF(AY48&gt;=7,"B",IF(AY48&gt;=6.5,"C+",IF(AY48&gt;=5.5,"C",IF(AY48&gt;=5,"D+",IF(AY48&gt;=4,"D","F")))))))</f>
        <v>F</v>
      </c>
      <c r="BB48" s="18">
        <f t="shared" ref="BB48:BB62" si="415">IF(BA48="A",4,IF(BA48="B+",3.5,IF(BA48="B",3,IF(BA48="C+",2.5,IF(BA48="C",2,IF(BA48="D+",1.5,IF(BA48="D",1,0)))))))</f>
        <v>0</v>
      </c>
      <c r="BC48" s="15" t="str">
        <f t="shared" ref="BC48:BC62" si="416">TEXT(BB48,"0.0")</f>
        <v>0.0</v>
      </c>
      <c r="BD48" s="19">
        <v>3</v>
      </c>
      <c r="BE48" s="68"/>
      <c r="BF48" s="28"/>
      <c r="BG48" s="26"/>
      <c r="BH48" s="27"/>
      <c r="BI48" s="82"/>
      <c r="BJ48" s="82">
        <f t="shared" si="96"/>
        <v>0</v>
      </c>
      <c r="BK48" s="21">
        <f t="shared" ref="BK48:BK62" si="417">ROUND(MAX((BF48*0.4+BG48*0.6),(BF48*0.4+BH48*0.6),(BF48*0.4+BI48*0.6)),1)</f>
        <v>0</v>
      </c>
      <c r="BL48" s="21" t="str">
        <f t="shared" ref="BL48:BL62" si="418">TEXT(BK48,"0.0")</f>
        <v>0.0</v>
      </c>
      <c r="BM48" s="13" t="str">
        <f t="shared" ref="BM48:BM62" si="419">IF(BK48&gt;=8.5,"A",IF(BK48&gt;=8,"B+",IF(BK48&gt;=7,"B",IF(BK48&gt;=6.5,"C+",IF(BK48&gt;=5.5,"C",IF(BK48&gt;=5,"D+",IF(BK48&gt;=4,"D","F")))))))</f>
        <v>F</v>
      </c>
      <c r="BN48" s="18">
        <f t="shared" ref="BN48:BN62" si="420">IF(BM48="A",4,IF(BM48="B+",3.5,IF(BM48="B",3,IF(BM48="C+",2.5,IF(BM48="C",2,IF(BM48="D+",1.5,IF(BM48="D",1,0)))))))</f>
        <v>0</v>
      </c>
      <c r="BO48" s="15" t="str">
        <f t="shared" ref="BO48:BO62" si="421">TEXT(BN48,"0.0")</f>
        <v>0.0</v>
      </c>
      <c r="BP48" s="19">
        <v>2</v>
      </c>
      <c r="BQ48" s="68"/>
      <c r="BR48" s="28"/>
      <c r="BS48" s="26"/>
      <c r="BT48" s="27"/>
      <c r="BU48" s="82"/>
      <c r="BV48" s="82">
        <f t="shared" si="97"/>
        <v>0</v>
      </c>
      <c r="BW48" s="21">
        <f t="shared" ref="BW48:BW62" si="422">ROUND(MAX((BR48*0.4+BS48*0.6),(BR48*0.4+BT48*0.6),(BR48*0.4+BU48*0.6)),1)</f>
        <v>0</v>
      </c>
      <c r="BX48" s="21" t="str">
        <f t="shared" ref="BX48:BX62" si="423">TEXT(BW48,"0.0")</f>
        <v>0.0</v>
      </c>
      <c r="BY48" s="13" t="str">
        <f t="shared" ref="BY48:BY62" si="424">IF(BW48&gt;=8.5,"A",IF(BW48&gt;=8,"B+",IF(BW48&gt;=7,"B",IF(BW48&gt;=6.5,"C+",IF(BW48&gt;=5.5,"C",IF(BW48&gt;=5,"D+",IF(BW48&gt;=4,"D","F")))))))</f>
        <v>F</v>
      </c>
      <c r="BZ48" s="18">
        <f t="shared" ref="BZ48:BZ62" si="425">IF(BY48="A",4,IF(BY48="B+",3.5,IF(BY48="B",3,IF(BY48="C+",2.5,IF(BY48="C",2,IF(BY48="D+",1.5,IF(BY48="D",1,0)))))))</f>
        <v>0</v>
      </c>
      <c r="CA48" s="15" t="str">
        <f t="shared" ref="CA48:CA62" si="426">TEXT(BZ48,"0.0")</f>
        <v>0.0</v>
      </c>
      <c r="CB48" s="19">
        <v>3</v>
      </c>
      <c r="CC48" s="68"/>
      <c r="CD48" s="28"/>
      <c r="CE48" s="39"/>
      <c r="CF48" s="28"/>
      <c r="CG48" s="20"/>
      <c r="CH48" s="20">
        <f t="shared" si="98"/>
        <v>0</v>
      </c>
      <c r="CI48" s="21">
        <f t="shared" ref="CI48:CI62" si="427">ROUND(MAX((CD48*0.4+CE48*0.6),(CD48*0.4+CF48*0.6),(CD48*0.4+CG48*0.6)),1)</f>
        <v>0</v>
      </c>
      <c r="CJ48" s="21" t="str">
        <f t="shared" ref="CJ48:CJ62" si="428">TEXT(CI48,"0.0")</f>
        <v>0.0</v>
      </c>
      <c r="CK48" s="13" t="str">
        <f t="shared" ref="CK48:CK62" si="429">IF(CI48&gt;=8.5,"A",IF(CI48&gt;=8,"B+",IF(CI48&gt;=7,"B",IF(CI48&gt;=6.5,"C+",IF(CI48&gt;=5.5,"C",IF(CI48&gt;=5,"D+",IF(CI48&gt;=4,"D","F")))))))</f>
        <v>F</v>
      </c>
      <c r="CL48" s="18">
        <f t="shared" ref="CL48:CL62" si="430">IF(CK48="A",4,IF(CK48="B+",3.5,IF(CK48="B",3,IF(CK48="C+",2.5,IF(CK48="C",2,IF(CK48="D+",1.5,IF(CK48="D",1,0)))))))</f>
        <v>0</v>
      </c>
      <c r="CM48" s="15" t="str">
        <f t="shared" ref="CM48:CM62" si="431">TEXT(CL48,"0.0")</f>
        <v>0.0</v>
      </c>
      <c r="CN48" s="19">
        <v>3</v>
      </c>
      <c r="CO48" s="68"/>
      <c r="CP48" s="69">
        <f t="shared" ref="CP48:CP62" si="432">AR48+AF48+BD48+BP48+CB48+CN48</f>
        <v>17</v>
      </c>
      <c r="CQ48" s="22">
        <f t="shared" ref="CQ48:CQ62" si="433">(AM48*AR48+AA48*AF48+AY48*BD48+BK48*BP48+BW48*CB48+CI48*CN48)/CP48</f>
        <v>0</v>
      </c>
      <c r="CR48" s="24" t="str">
        <f t="shared" ref="CR48:CR62" si="434">TEXT(CQ48,"0.00")</f>
        <v>0.00</v>
      </c>
      <c r="CS48" s="22">
        <f t="shared" ref="CS48:CS62" si="435">(AP48*AR48+AD48*AF48+BB48*BD48+BN48*BP48+BZ48*CB48+CL48*CN48)/CP48</f>
        <v>0</v>
      </c>
      <c r="CT48" s="24" t="str">
        <f t="shared" ref="CT48:CT62" si="436">TEXT(CS48,"0.00")</f>
        <v>0.00</v>
      </c>
      <c r="CU48" s="77" t="str">
        <f t="shared" ref="CU48:CU62" si="437">IF(OR(CV48&lt;CP48/2,CS48&lt;1.2),"Cảnh báo KQHT","Lên lớp")</f>
        <v>Cảnh báo KQHT</v>
      </c>
      <c r="CV48" s="77">
        <f t="shared" ref="CV48:CV62" si="438">CO48+CC48+BQ48+BE48+AG48+AS48</f>
        <v>0</v>
      </c>
      <c r="CW48" s="22" t="e">
        <f t="shared" ref="CW48:CW62" si="439">(AM48*AS48+AA48*AG48+AY48*BE48+BK48*BQ48+BW48*CC48+CI48*CO48)/CV48</f>
        <v>#DIV/0!</v>
      </c>
      <c r="CX48" s="77" t="e">
        <f t="shared" ref="CX48:CX62" si="440">TEXT(CW48,"0.00")</f>
        <v>#DIV/0!</v>
      </c>
      <c r="CY48" s="22" t="e">
        <f t="shared" ref="CY48:CY62" si="441">(AP48*AS48+AD48*AG48+BB48*BE48+BN48*BQ48+BZ48*CC48+CL48*CO48)/CV48</f>
        <v>#DIV/0!</v>
      </c>
      <c r="CZ48" s="77" t="e">
        <f t="shared" ref="CZ48:CZ62" si="442">TEXT(CY48,"0.00")</f>
        <v>#DIV/0!</v>
      </c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157"/>
      <c r="EI48" s="34"/>
      <c r="EJ48" s="157"/>
      <c r="EK48" s="34"/>
      <c r="EL48" s="34"/>
      <c r="EM48" s="34"/>
      <c r="EN48" s="34"/>
      <c r="EO48" s="34"/>
      <c r="EP48" s="34"/>
      <c r="EQ48" s="34"/>
    </row>
    <row r="49" spans="1:147" ht="18">
      <c r="A49" s="111"/>
      <c r="B49" s="112"/>
      <c r="C49" s="113"/>
      <c r="D49" s="114"/>
      <c r="E49" s="114"/>
      <c r="F49" s="115"/>
      <c r="G49" s="116"/>
      <c r="H49" s="116"/>
      <c r="I49" s="117"/>
      <c r="J49" s="12"/>
      <c r="K49" s="21" t="str">
        <f t="shared" si="394"/>
        <v>0.0</v>
      </c>
      <c r="L49" s="13" t="str">
        <f t="shared" si="395"/>
        <v>F</v>
      </c>
      <c r="M49" s="14">
        <f t="shared" si="396"/>
        <v>0</v>
      </c>
      <c r="N49" s="15" t="str">
        <f t="shared" si="397"/>
        <v>0.0</v>
      </c>
      <c r="O49" s="19">
        <v>4</v>
      </c>
      <c r="P49" s="12"/>
      <c r="Q49" s="21" t="str">
        <f t="shared" si="398"/>
        <v>0.0</v>
      </c>
      <c r="R49" s="13" t="str">
        <f t="shared" si="399"/>
        <v>F</v>
      </c>
      <c r="S49" s="14">
        <f t="shared" si="400"/>
        <v>0</v>
      </c>
      <c r="T49" s="15" t="str">
        <f t="shared" si="401"/>
        <v>0.0</v>
      </c>
      <c r="U49" s="19">
        <v>3</v>
      </c>
      <c r="V49" s="28"/>
      <c r="W49" s="26"/>
      <c r="X49" s="27"/>
      <c r="Y49" s="82"/>
      <c r="Z49" s="82">
        <f t="shared" si="93"/>
        <v>0</v>
      </c>
      <c r="AA49" s="21">
        <f t="shared" si="402"/>
        <v>0</v>
      </c>
      <c r="AB49" s="21" t="str">
        <f t="shared" si="403"/>
        <v>0.0</v>
      </c>
      <c r="AC49" s="13" t="str">
        <f t="shared" si="404"/>
        <v>F</v>
      </c>
      <c r="AD49" s="18">
        <f t="shared" si="405"/>
        <v>0</v>
      </c>
      <c r="AE49" s="15" t="str">
        <f t="shared" si="406"/>
        <v>0.0</v>
      </c>
      <c r="AF49" s="19">
        <v>4</v>
      </c>
      <c r="AG49" s="68"/>
      <c r="AH49" s="28"/>
      <c r="AI49" s="26"/>
      <c r="AJ49" s="27"/>
      <c r="AK49" s="82"/>
      <c r="AL49" s="82">
        <f t="shared" si="94"/>
        <v>0</v>
      </c>
      <c r="AM49" s="21">
        <f t="shared" si="407"/>
        <v>0</v>
      </c>
      <c r="AN49" s="21" t="str">
        <f t="shared" si="408"/>
        <v>0.0</v>
      </c>
      <c r="AO49" s="13" t="str">
        <f t="shared" si="409"/>
        <v>F</v>
      </c>
      <c r="AP49" s="18">
        <f t="shared" si="410"/>
        <v>0</v>
      </c>
      <c r="AQ49" s="15" t="str">
        <f t="shared" si="411"/>
        <v>0.0</v>
      </c>
      <c r="AR49" s="19">
        <v>2</v>
      </c>
      <c r="AS49" s="68"/>
      <c r="AT49" s="28"/>
      <c r="AU49" s="26"/>
      <c r="AV49" s="27"/>
      <c r="AW49" s="82"/>
      <c r="AX49" s="82">
        <f t="shared" si="95"/>
        <v>0</v>
      </c>
      <c r="AY49" s="21">
        <f t="shared" si="412"/>
        <v>0</v>
      </c>
      <c r="AZ49" s="21" t="str">
        <f t="shared" si="413"/>
        <v>0.0</v>
      </c>
      <c r="BA49" s="13" t="str">
        <f t="shared" si="414"/>
        <v>F</v>
      </c>
      <c r="BB49" s="18">
        <f t="shared" si="415"/>
        <v>0</v>
      </c>
      <c r="BC49" s="15" t="str">
        <f t="shared" si="416"/>
        <v>0.0</v>
      </c>
      <c r="BD49" s="19">
        <v>3</v>
      </c>
      <c r="BE49" s="68"/>
      <c r="BF49" s="28"/>
      <c r="BG49" s="26"/>
      <c r="BH49" s="27"/>
      <c r="BI49" s="82"/>
      <c r="BJ49" s="82">
        <f t="shared" si="96"/>
        <v>0</v>
      </c>
      <c r="BK49" s="21">
        <f t="shared" si="417"/>
        <v>0</v>
      </c>
      <c r="BL49" s="21" t="str">
        <f t="shared" si="418"/>
        <v>0.0</v>
      </c>
      <c r="BM49" s="13" t="str">
        <f t="shared" si="419"/>
        <v>F</v>
      </c>
      <c r="BN49" s="18">
        <f t="shared" si="420"/>
        <v>0</v>
      </c>
      <c r="BO49" s="15" t="str">
        <f t="shared" si="421"/>
        <v>0.0</v>
      </c>
      <c r="BP49" s="19">
        <v>2</v>
      </c>
      <c r="BQ49" s="68"/>
      <c r="BR49" s="28"/>
      <c r="BS49" s="26"/>
      <c r="BT49" s="27"/>
      <c r="BU49" s="82"/>
      <c r="BV49" s="82">
        <f t="shared" si="97"/>
        <v>0</v>
      </c>
      <c r="BW49" s="21">
        <f t="shared" si="422"/>
        <v>0</v>
      </c>
      <c r="BX49" s="21" t="str">
        <f t="shared" si="423"/>
        <v>0.0</v>
      </c>
      <c r="BY49" s="13" t="str">
        <f t="shared" si="424"/>
        <v>F</v>
      </c>
      <c r="BZ49" s="18">
        <f t="shared" si="425"/>
        <v>0</v>
      </c>
      <c r="CA49" s="15" t="str">
        <f t="shared" si="426"/>
        <v>0.0</v>
      </c>
      <c r="CB49" s="19">
        <v>3</v>
      </c>
      <c r="CC49" s="68"/>
      <c r="CD49" s="28"/>
      <c r="CE49" s="39"/>
      <c r="CF49" s="28"/>
      <c r="CG49" s="20"/>
      <c r="CH49" s="20">
        <f t="shared" si="98"/>
        <v>0</v>
      </c>
      <c r="CI49" s="21">
        <f t="shared" si="427"/>
        <v>0</v>
      </c>
      <c r="CJ49" s="21" t="str">
        <f t="shared" si="428"/>
        <v>0.0</v>
      </c>
      <c r="CK49" s="13" t="str">
        <f t="shared" si="429"/>
        <v>F</v>
      </c>
      <c r="CL49" s="18">
        <f t="shared" si="430"/>
        <v>0</v>
      </c>
      <c r="CM49" s="15" t="str">
        <f t="shared" si="431"/>
        <v>0.0</v>
      </c>
      <c r="CN49" s="19">
        <v>3</v>
      </c>
      <c r="CO49" s="68"/>
      <c r="CP49" s="69">
        <f t="shared" si="432"/>
        <v>17</v>
      </c>
      <c r="CQ49" s="22">
        <f t="shared" si="433"/>
        <v>0</v>
      </c>
      <c r="CR49" s="24" t="str">
        <f t="shared" si="434"/>
        <v>0.00</v>
      </c>
      <c r="CS49" s="22">
        <f t="shared" si="435"/>
        <v>0</v>
      </c>
      <c r="CT49" s="24" t="str">
        <f t="shared" si="436"/>
        <v>0.00</v>
      </c>
      <c r="CU49" s="77" t="str">
        <f t="shared" si="437"/>
        <v>Cảnh báo KQHT</v>
      </c>
      <c r="CV49" s="77">
        <f t="shared" si="438"/>
        <v>0</v>
      </c>
      <c r="CW49" s="22" t="e">
        <f t="shared" si="439"/>
        <v>#DIV/0!</v>
      </c>
      <c r="CX49" s="77" t="e">
        <f t="shared" si="440"/>
        <v>#DIV/0!</v>
      </c>
      <c r="CY49" s="22" t="e">
        <f t="shared" si="441"/>
        <v>#DIV/0!</v>
      </c>
      <c r="CZ49" s="77" t="e">
        <f t="shared" si="442"/>
        <v>#DIV/0!</v>
      </c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157"/>
      <c r="EI49" s="34"/>
      <c r="EJ49" s="157"/>
      <c r="EK49" s="34"/>
      <c r="EL49" s="34"/>
      <c r="EM49" s="34"/>
      <c r="EN49" s="34"/>
      <c r="EO49" s="34"/>
      <c r="EP49" s="34"/>
      <c r="EQ49" s="34"/>
    </row>
    <row r="50" spans="1:147" ht="18">
      <c r="A50" s="111"/>
      <c r="B50" s="112"/>
      <c r="C50" s="113"/>
      <c r="D50" s="114"/>
      <c r="E50" s="114"/>
      <c r="F50" s="115"/>
      <c r="G50" s="116"/>
      <c r="H50" s="116"/>
      <c r="I50" s="117"/>
      <c r="J50" s="12"/>
      <c r="K50" s="21" t="str">
        <f t="shared" si="394"/>
        <v>0.0</v>
      </c>
      <c r="L50" s="13" t="str">
        <f t="shared" si="395"/>
        <v>F</v>
      </c>
      <c r="M50" s="14">
        <f t="shared" si="396"/>
        <v>0</v>
      </c>
      <c r="N50" s="15" t="str">
        <f t="shared" si="397"/>
        <v>0.0</v>
      </c>
      <c r="O50" s="19">
        <v>5</v>
      </c>
      <c r="P50" s="12"/>
      <c r="Q50" s="21" t="str">
        <f t="shared" si="398"/>
        <v>0.0</v>
      </c>
      <c r="R50" s="13" t="str">
        <f t="shared" si="399"/>
        <v>F</v>
      </c>
      <c r="S50" s="14">
        <f t="shared" si="400"/>
        <v>0</v>
      </c>
      <c r="T50" s="15" t="str">
        <f t="shared" si="401"/>
        <v>0.0</v>
      </c>
      <c r="U50" s="19">
        <v>3</v>
      </c>
      <c r="V50" s="28"/>
      <c r="W50" s="26"/>
      <c r="X50" s="27"/>
      <c r="Y50" s="82"/>
      <c r="Z50" s="82">
        <f t="shared" si="93"/>
        <v>0</v>
      </c>
      <c r="AA50" s="21">
        <f t="shared" si="402"/>
        <v>0</v>
      </c>
      <c r="AB50" s="21" t="str">
        <f t="shared" si="403"/>
        <v>0.0</v>
      </c>
      <c r="AC50" s="13" t="str">
        <f t="shared" si="404"/>
        <v>F</v>
      </c>
      <c r="AD50" s="18">
        <f t="shared" si="405"/>
        <v>0</v>
      </c>
      <c r="AE50" s="15" t="str">
        <f t="shared" si="406"/>
        <v>0.0</v>
      </c>
      <c r="AF50" s="19">
        <v>4</v>
      </c>
      <c r="AG50" s="68"/>
      <c r="AH50" s="28"/>
      <c r="AI50" s="26"/>
      <c r="AJ50" s="27"/>
      <c r="AK50" s="82"/>
      <c r="AL50" s="82">
        <f t="shared" si="94"/>
        <v>0</v>
      </c>
      <c r="AM50" s="21">
        <f t="shared" si="407"/>
        <v>0</v>
      </c>
      <c r="AN50" s="21" t="str">
        <f t="shared" si="408"/>
        <v>0.0</v>
      </c>
      <c r="AO50" s="13" t="str">
        <f t="shared" si="409"/>
        <v>F</v>
      </c>
      <c r="AP50" s="18">
        <f t="shared" si="410"/>
        <v>0</v>
      </c>
      <c r="AQ50" s="15" t="str">
        <f t="shared" si="411"/>
        <v>0.0</v>
      </c>
      <c r="AR50" s="19">
        <v>2</v>
      </c>
      <c r="AS50" s="68"/>
      <c r="AT50" s="28"/>
      <c r="AU50" s="26"/>
      <c r="AV50" s="27"/>
      <c r="AW50" s="82"/>
      <c r="AX50" s="82">
        <f t="shared" si="95"/>
        <v>0</v>
      </c>
      <c r="AY50" s="21">
        <f t="shared" si="412"/>
        <v>0</v>
      </c>
      <c r="AZ50" s="21" t="str">
        <f t="shared" si="413"/>
        <v>0.0</v>
      </c>
      <c r="BA50" s="13" t="str">
        <f t="shared" si="414"/>
        <v>F</v>
      </c>
      <c r="BB50" s="18">
        <f t="shared" si="415"/>
        <v>0</v>
      </c>
      <c r="BC50" s="15" t="str">
        <f t="shared" si="416"/>
        <v>0.0</v>
      </c>
      <c r="BD50" s="19">
        <v>3</v>
      </c>
      <c r="BE50" s="68"/>
      <c r="BF50" s="28"/>
      <c r="BG50" s="26"/>
      <c r="BH50" s="27"/>
      <c r="BI50" s="82"/>
      <c r="BJ50" s="82">
        <f t="shared" si="96"/>
        <v>0</v>
      </c>
      <c r="BK50" s="21">
        <f t="shared" si="417"/>
        <v>0</v>
      </c>
      <c r="BL50" s="21" t="str">
        <f t="shared" si="418"/>
        <v>0.0</v>
      </c>
      <c r="BM50" s="13" t="str">
        <f t="shared" si="419"/>
        <v>F</v>
      </c>
      <c r="BN50" s="18">
        <f t="shared" si="420"/>
        <v>0</v>
      </c>
      <c r="BO50" s="15" t="str">
        <f t="shared" si="421"/>
        <v>0.0</v>
      </c>
      <c r="BP50" s="19">
        <v>2</v>
      </c>
      <c r="BQ50" s="68"/>
      <c r="BR50" s="28"/>
      <c r="BS50" s="26"/>
      <c r="BT50" s="27"/>
      <c r="BU50" s="82"/>
      <c r="BV50" s="82">
        <f t="shared" si="97"/>
        <v>0</v>
      </c>
      <c r="BW50" s="21">
        <f t="shared" si="422"/>
        <v>0</v>
      </c>
      <c r="BX50" s="21" t="str">
        <f t="shared" si="423"/>
        <v>0.0</v>
      </c>
      <c r="BY50" s="13" t="str">
        <f t="shared" si="424"/>
        <v>F</v>
      </c>
      <c r="BZ50" s="18">
        <f t="shared" si="425"/>
        <v>0</v>
      </c>
      <c r="CA50" s="15" t="str">
        <f t="shared" si="426"/>
        <v>0.0</v>
      </c>
      <c r="CB50" s="19">
        <v>3</v>
      </c>
      <c r="CC50" s="68"/>
      <c r="CD50" s="28"/>
      <c r="CE50" s="39"/>
      <c r="CF50" s="28"/>
      <c r="CG50" s="20"/>
      <c r="CH50" s="20">
        <f t="shared" si="98"/>
        <v>0</v>
      </c>
      <c r="CI50" s="21">
        <f t="shared" si="427"/>
        <v>0</v>
      </c>
      <c r="CJ50" s="21" t="str">
        <f t="shared" si="428"/>
        <v>0.0</v>
      </c>
      <c r="CK50" s="13" t="str">
        <f t="shared" si="429"/>
        <v>F</v>
      </c>
      <c r="CL50" s="18">
        <f t="shared" si="430"/>
        <v>0</v>
      </c>
      <c r="CM50" s="15" t="str">
        <f t="shared" si="431"/>
        <v>0.0</v>
      </c>
      <c r="CN50" s="19">
        <v>3</v>
      </c>
      <c r="CO50" s="68"/>
      <c r="CP50" s="69">
        <f t="shared" si="432"/>
        <v>17</v>
      </c>
      <c r="CQ50" s="22">
        <f t="shared" si="433"/>
        <v>0</v>
      </c>
      <c r="CR50" s="24" t="str">
        <f t="shared" si="434"/>
        <v>0.00</v>
      </c>
      <c r="CS50" s="22">
        <f t="shared" si="435"/>
        <v>0</v>
      </c>
      <c r="CT50" s="24" t="str">
        <f t="shared" si="436"/>
        <v>0.00</v>
      </c>
      <c r="CU50" s="77" t="str">
        <f t="shared" si="437"/>
        <v>Cảnh báo KQHT</v>
      </c>
      <c r="CV50" s="77">
        <f t="shared" si="438"/>
        <v>0</v>
      </c>
      <c r="CW50" s="22" t="e">
        <f t="shared" si="439"/>
        <v>#DIV/0!</v>
      </c>
      <c r="CX50" s="77" t="e">
        <f t="shared" si="440"/>
        <v>#DIV/0!</v>
      </c>
      <c r="CY50" s="22" t="e">
        <f t="shared" si="441"/>
        <v>#DIV/0!</v>
      </c>
      <c r="CZ50" s="77" t="e">
        <f t="shared" si="442"/>
        <v>#DIV/0!</v>
      </c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157"/>
      <c r="EI50" s="34"/>
      <c r="EJ50" s="157"/>
      <c r="EK50" s="34"/>
      <c r="EL50" s="34"/>
      <c r="EM50" s="34"/>
      <c r="EN50" s="34"/>
      <c r="EO50" s="34"/>
      <c r="EP50" s="34"/>
      <c r="EQ50" s="34"/>
    </row>
    <row r="51" spans="1:147" ht="18">
      <c r="A51" s="111"/>
      <c r="B51" s="112"/>
      <c r="C51" s="113"/>
      <c r="D51" s="114"/>
      <c r="E51" s="114"/>
      <c r="F51" s="115"/>
      <c r="G51" s="116"/>
      <c r="H51" s="116"/>
      <c r="I51" s="117"/>
      <c r="J51" s="12"/>
      <c r="K51" s="21" t="str">
        <f t="shared" si="394"/>
        <v>0.0</v>
      </c>
      <c r="L51" s="13" t="str">
        <f t="shared" si="395"/>
        <v>F</v>
      </c>
      <c r="M51" s="14">
        <f t="shared" si="396"/>
        <v>0</v>
      </c>
      <c r="N51" s="15" t="str">
        <f t="shared" si="397"/>
        <v>0.0</v>
      </c>
      <c r="O51" s="19">
        <v>6</v>
      </c>
      <c r="P51" s="12"/>
      <c r="Q51" s="21" t="str">
        <f t="shared" si="398"/>
        <v>0.0</v>
      </c>
      <c r="R51" s="13" t="str">
        <f t="shared" si="399"/>
        <v>F</v>
      </c>
      <c r="S51" s="14">
        <f t="shared" si="400"/>
        <v>0</v>
      </c>
      <c r="T51" s="15" t="str">
        <f t="shared" si="401"/>
        <v>0.0</v>
      </c>
      <c r="U51" s="19">
        <v>3</v>
      </c>
      <c r="V51" s="28"/>
      <c r="W51" s="26"/>
      <c r="X51" s="27"/>
      <c r="Y51" s="82"/>
      <c r="Z51" s="82">
        <f t="shared" si="93"/>
        <v>0</v>
      </c>
      <c r="AA51" s="21">
        <f t="shared" si="402"/>
        <v>0</v>
      </c>
      <c r="AB51" s="21" t="str">
        <f t="shared" si="403"/>
        <v>0.0</v>
      </c>
      <c r="AC51" s="13" t="str">
        <f t="shared" si="404"/>
        <v>F</v>
      </c>
      <c r="AD51" s="18">
        <f t="shared" si="405"/>
        <v>0</v>
      </c>
      <c r="AE51" s="15" t="str">
        <f t="shared" si="406"/>
        <v>0.0</v>
      </c>
      <c r="AF51" s="19">
        <v>4</v>
      </c>
      <c r="AG51" s="68"/>
      <c r="AH51" s="28"/>
      <c r="AI51" s="26"/>
      <c r="AJ51" s="27"/>
      <c r="AK51" s="82"/>
      <c r="AL51" s="82">
        <f t="shared" si="94"/>
        <v>0</v>
      </c>
      <c r="AM51" s="21">
        <f t="shared" si="407"/>
        <v>0</v>
      </c>
      <c r="AN51" s="21" t="str">
        <f t="shared" si="408"/>
        <v>0.0</v>
      </c>
      <c r="AO51" s="13" t="str">
        <f t="shared" si="409"/>
        <v>F</v>
      </c>
      <c r="AP51" s="18">
        <f t="shared" si="410"/>
        <v>0</v>
      </c>
      <c r="AQ51" s="15" t="str">
        <f t="shared" si="411"/>
        <v>0.0</v>
      </c>
      <c r="AR51" s="19">
        <v>2</v>
      </c>
      <c r="AS51" s="68"/>
      <c r="AT51" s="28"/>
      <c r="AU51" s="26"/>
      <c r="AV51" s="27"/>
      <c r="AW51" s="82"/>
      <c r="AX51" s="82">
        <f t="shared" si="95"/>
        <v>0</v>
      </c>
      <c r="AY51" s="21">
        <f t="shared" si="412"/>
        <v>0</v>
      </c>
      <c r="AZ51" s="21" t="str">
        <f t="shared" si="413"/>
        <v>0.0</v>
      </c>
      <c r="BA51" s="13" t="str">
        <f t="shared" si="414"/>
        <v>F</v>
      </c>
      <c r="BB51" s="18">
        <f t="shared" si="415"/>
        <v>0</v>
      </c>
      <c r="BC51" s="15" t="str">
        <f t="shared" si="416"/>
        <v>0.0</v>
      </c>
      <c r="BD51" s="19">
        <v>3</v>
      </c>
      <c r="BE51" s="68"/>
      <c r="BF51" s="28"/>
      <c r="BG51" s="26"/>
      <c r="BH51" s="27"/>
      <c r="BI51" s="82"/>
      <c r="BJ51" s="82">
        <f t="shared" si="96"/>
        <v>0</v>
      </c>
      <c r="BK51" s="21">
        <f t="shared" si="417"/>
        <v>0</v>
      </c>
      <c r="BL51" s="21" t="str">
        <f t="shared" si="418"/>
        <v>0.0</v>
      </c>
      <c r="BM51" s="13" t="str">
        <f t="shared" si="419"/>
        <v>F</v>
      </c>
      <c r="BN51" s="18">
        <f t="shared" si="420"/>
        <v>0</v>
      </c>
      <c r="BO51" s="15" t="str">
        <f t="shared" si="421"/>
        <v>0.0</v>
      </c>
      <c r="BP51" s="19">
        <v>2</v>
      </c>
      <c r="BQ51" s="68"/>
      <c r="BR51" s="28"/>
      <c r="BS51" s="26"/>
      <c r="BT51" s="27"/>
      <c r="BU51" s="82"/>
      <c r="BV51" s="82">
        <f t="shared" si="97"/>
        <v>0</v>
      </c>
      <c r="BW51" s="21">
        <f t="shared" si="422"/>
        <v>0</v>
      </c>
      <c r="BX51" s="21" t="str">
        <f t="shared" si="423"/>
        <v>0.0</v>
      </c>
      <c r="BY51" s="13" t="str">
        <f t="shared" si="424"/>
        <v>F</v>
      </c>
      <c r="BZ51" s="18">
        <f t="shared" si="425"/>
        <v>0</v>
      </c>
      <c r="CA51" s="15" t="str">
        <f t="shared" si="426"/>
        <v>0.0</v>
      </c>
      <c r="CB51" s="19">
        <v>3</v>
      </c>
      <c r="CC51" s="68"/>
      <c r="CD51" s="28"/>
      <c r="CE51" s="39"/>
      <c r="CF51" s="28"/>
      <c r="CG51" s="20"/>
      <c r="CH51" s="20">
        <f t="shared" si="98"/>
        <v>0</v>
      </c>
      <c r="CI51" s="21">
        <f t="shared" si="427"/>
        <v>0</v>
      </c>
      <c r="CJ51" s="21" t="str">
        <f t="shared" si="428"/>
        <v>0.0</v>
      </c>
      <c r="CK51" s="13" t="str">
        <f t="shared" si="429"/>
        <v>F</v>
      </c>
      <c r="CL51" s="18">
        <f t="shared" si="430"/>
        <v>0</v>
      </c>
      <c r="CM51" s="15" t="str">
        <f t="shared" si="431"/>
        <v>0.0</v>
      </c>
      <c r="CN51" s="19">
        <v>3</v>
      </c>
      <c r="CO51" s="68"/>
      <c r="CP51" s="69">
        <f t="shared" si="432"/>
        <v>17</v>
      </c>
      <c r="CQ51" s="22">
        <f t="shared" si="433"/>
        <v>0</v>
      </c>
      <c r="CR51" s="24" t="str">
        <f t="shared" si="434"/>
        <v>0.00</v>
      </c>
      <c r="CS51" s="22">
        <f t="shared" si="435"/>
        <v>0</v>
      </c>
      <c r="CT51" s="24" t="str">
        <f t="shared" si="436"/>
        <v>0.00</v>
      </c>
      <c r="CU51" s="77" t="str">
        <f t="shared" si="437"/>
        <v>Cảnh báo KQHT</v>
      </c>
      <c r="CV51" s="77">
        <f t="shared" si="438"/>
        <v>0</v>
      </c>
      <c r="CW51" s="22" t="e">
        <f t="shared" si="439"/>
        <v>#DIV/0!</v>
      </c>
      <c r="CX51" s="77" t="e">
        <f t="shared" si="440"/>
        <v>#DIV/0!</v>
      </c>
      <c r="CY51" s="22" t="e">
        <f t="shared" si="441"/>
        <v>#DIV/0!</v>
      </c>
      <c r="CZ51" s="77" t="e">
        <f t="shared" si="442"/>
        <v>#DIV/0!</v>
      </c>
    </row>
    <row r="52" spans="1:147" ht="18">
      <c r="A52" s="111"/>
      <c r="B52" s="112"/>
      <c r="C52" s="113"/>
      <c r="D52" s="114"/>
      <c r="E52" s="114"/>
      <c r="F52" s="115"/>
      <c r="G52" s="116"/>
      <c r="H52" s="116"/>
      <c r="I52" s="117"/>
      <c r="J52" s="12"/>
      <c r="K52" s="21" t="str">
        <f t="shared" si="394"/>
        <v>0.0</v>
      </c>
      <c r="L52" s="13" t="str">
        <f t="shared" si="395"/>
        <v>F</v>
      </c>
      <c r="M52" s="14">
        <f t="shared" si="396"/>
        <v>0</v>
      </c>
      <c r="N52" s="15" t="str">
        <f t="shared" si="397"/>
        <v>0.0</v>
      </c>
      <c r="O52" s="19">
        <v>7</v>
      </c>
      <c r="P52" s="12"/>
      <c r="Q52" s="21" t="str">
        <f t="shared" si="398"/>
        <v>0.0</v>
      </c>
      <c r="R52" s="13" t="str">
        <f t="shared" si="399"/>
        <v>F</v>
      </c>
      <c r="S52" s="14">
        <f t="shared" si="400"/>
        <v>0</v>
      </c>
      <c r="T52" s="15" t="str">
        <f t="shared" si="401"/>
        <v>0.0</v>
      </c>
      <c r="U52" s="19">
        <v>3</v>
      </c>
      <c r="V52" s="28"/>
      <c r="W52" s="26"/>
      <c r="X52" s="27"/>
      <c r="Y52" s="82"/>
      <c r="Z52" s="82">
        <f t="shared" si="93"/>
        <v>0</v>
      </c>
      <c r="AA52" s="21">
        <f t="shared" si="402"/>
        <v>0</v>
      </c>
      <c r="AB52" s="21" t="str">
        <f t="shared" si="403"/>
        <v>0.0</v>
      </c>
      <c r="AC52" s="13" t="str">
        <f t="shared" si="404"/>
        <v>F</v>
      </c>
      <c r="AD52" s="18">
        <f t="shared" si="405"/>
        <v>0</v>
      </c>
      <c r="AE52" s="15" t="str">
        <f t="shared" si="406"/>
        <v>0.0</v>
      </c>
      <c r="AF52" s="19">
        <v>4</v>
      </c>
      <c r="AG52" s="68"/>
      <c r="AH52" s="28"/>
      <c r="AI52" s="26"/>
      <c r="AJ52" s="27"/>
      <c r="AK52" s="82"/>
      <c r="AL52" s="82">
        <f t="shared" si="94"/>
        <v>0</v>
      </c>
      <c r="AM52" s="21">
        <f t="shared" si="407"/>
        <v>0</v>
      </c>
      <c r="AN52" s="21" t="str">
        <f t="shared" si="408"/>
        <v>0.0</v>
      </c>
      <c r="AO52" s="13" t="str">
        <f t="shared" si="409"/>
        <v>F</v>
      </c>
      <c r="AP52" s="18">
        <f t="shared" si="410"/>
        <v>0</v>
      </c>
      <c r="AQ52" s="15" t="str">
        <f t="shared" si="411"/>
        <v>0.0</v>
      </c>
      <c r="AR52" s="19">
        <v>2</v>
      </c>
      <c r="AS52" s="68"/>
      <c r="AT52" s="28"/>
      <c r="AU52" s="26"/>
      <c r="AV52" s="27"/>
      <c r="AW52" s="82"/>
      <c r="AX52" s="82">
        <f t="shared" si="95"/>
        <v>0</v>
      </c>
      <c r="AY52" s="21">
        <f t="shared" si="412"/>
        <v>0</v>
      </c>
      <c r="AZ52" s="21" t="str">
        <f t="shared" si="413"/>
        <v>0.0</v>
      </c>
      <c r="BA52" s="13" t="str">
        <f t="shared" si="414"/>
        <v>F</v>
      </c>
      <c r="BB52" s="18">
        <f t="shared" si="415"/>
        <v>0</v>
      </c>
      <c r="BC52" s="15" t="str">
        <f t="shared" si="416"/>
        <v>0.0</v>
      </c>
      <c r="BD52" s="19">
        <v>3</v>
      </c>
      <c r="BE52" s="68"/>
      <c r="BF52" s="28"/>
      <c r="BG52" s="26"/>
      <c r="BH52" s="27"/>
      <c r="BI52" s="82"/>
      <c r="BJ52" s="82">
        <f t="shared" si="96"/>
        <v>0</v>
      </c>
      <c r="BK52" s="21">
        <f t="shared" si="417"/>
        <v>0</v>
      </c>
      <c r="BL52" s="21" t="str">
        <f t="shared" si="418"/>
        <v>0.0</v>
      </c>
      <c r="BM52" s="13" t="str">
        <f t="shared" si="419"/>
        <v>F</v>
      </c>
      <c r="BN52" s="18">
        <f t="shared" si="420"/>
        <v>0</v>
      </c>
      <c r="BO52" s="15" t="str">
        <f t="shared" si="421"/>
        <v>0.0</v>
      </c>
      <c r="BP52" s="19">
        <v>2</v>
      </c>
      <c r="BQ52" s="68"/>
      <c r="BR52" s="28"/>
      <c r="BS52" s="26"/>
      <c r="BT52" s="27"/>
      <c r="BU52" s="82"/>
      <c r="BV52" s="82">
        <f t="shared" si="97"/>
        <v>0</v>
      </c>
      <c r="BW52" s="21">
        <f t="shared" si="422"/>
        <v>0</v>
      </c>
      <c r="BX52" s="21" t="str">
        <f t="shared" si="423"/>
        <v>0.0</v>
      </c>
      <c r="BY52" s="13" t="str">
        <f t="shared" si="424"/>
        <v>F</v>
      </c>
      <c r="BZ52" s="18">
        <f t="shared" si="425"/>
        <v>0</v>
      </c>
      <c r="CA52" s="15" t="str">
        <f t="shared" si="426"/>
        <v>0.0</v>
      </c>
      <c r="CB52" s="19">
        <v>3</v>
      </c>
      <c r="CC52" s="68"/>
      <c r="CD52" s="28"/>
      <c r="CE52" s="39"/>
      <c r="CF52" s="28"/>
      <c r="CG52" s="20"/>
      <c r="CH52" s="20">
        <f t="shared" si="98"/>
        <v>0</v>
      </c>
      <c r="CI52" s="21">
        <f t="shared" si="427"/>
        <v>0</v>
      </c>
      <c r="CJ52" s="21" t="str">
        <f t="shared" si="428"/>
        <v>0.0</v>
      </c>
      <c r="CK52" s="13" t="str">
        <f t="shared" si="429"/>
        <v>F</v>
      </c>
      <c r="CL52" s="18">
        <f t="shared" si="430"/>
        <v>0</v>
      </c>
      <c r="CM52" s="15" t="str">
        <f t="shared" si="431"/>
        <v>0.0</v>
      </c>
      <c r="CN52" s="19">
        <v>3</v>
      </c>
      <c r="CO52" s="68"/>
      <c r="CP52" s="69">
        <f t="shared" si="432"/>
        <v>17</v>
      </c>
      <c r="CQ52" s="22">
        <f t="shared" si="433"/>
        <v>0</v>
      </c>
      <c r="CR52" s="24" t="str">
        <f t="shared" si="434"/>
        <v>0.00</v>
      </c>
      <c r="CS52" s="22">
        <f t="shared" si="435"/>
        <v>0</v>
      </c>
      <c r="CT52" s="24" t="str">
        <f t="shared" si="436"/>
        <v>0.00</v>
      </c>
      <c r="CU52" s="77" t="str">
        <f t="shared" si="437"/>
        <v>Cảnh báo KQHT</v>
      </c>
      <c r="CV52" s="77">
        <f t="shared" si="438"/>
        <v>0</v>
      </c>
      <c r="CW52" s="22" t="e">
        <f t="shared" si="439"/>
        <v>#DIV/0!</v>
      </c>
      <c r="CX52" s="77" t="e">
        <f t="shared" si="440"/>
        <v>#DIV/0!</v>
      </c>
      <c r="CY52" s="22" t="e">
        <f t="shared" si="441"/>
        <v>#DIV/0!</v>
      </c>
      <c r="CZ52" s="77" t="e">
        <f t="shared" si="442"/>
        <v>#DIV/0!</v>
      </c>
    </row>
    <row r="53" spans="1:147" ht="18">
      <c r="A53" s="111"/>
      <c r="B53" s="112"/>
      <c r="C53" s="113"/>
      <c r="D53" s="114"/>
      <c r="E53" s="114"/>
      <c r="F53" s="115"/>
      <c r="G53" s="116"/>
      <c r="H53" s="116"/>
      <c r="I53" s="117"/>
      <c r="J53" s="12"/>
      <c r="K53" s="21" t="str">
        <f t="shared" si="394"/>
        <v>0.0</v>
      </c>
      <c r="L53" s="13" t="str">
        <f t="shared" si="395"/>
        <v>F</v>
      </c>
      <c r="M53" s="14">
        <f t="shared" si="396"/>
        <v>0</v>
      </c>
      <c r="N53" s="15" t="str">
        <f t="shared" si="397"/>
        <v>0.0</v>
      </c>
      <c r="O53" s="19">
        <v>8</v>
      </c>
      <c r="P53" s="12"/>
      <c r="Q53" s="21" t="str">
        <f t="shared" si="398"/>
        <v>0.0</v>
      </c>
      <c r="R53" s="13" t="str">
        <f t="shared" si="399"/>
        <v>F</v>
      </c>
      <c r="S53" s="14">
        <f t="shared" si="400"/>
        <v>0</v>
      </c>
      <c r="T53" s="15" t="str">
        <f t="shared" si="401"/>
        <v>0.0</v>
      </c>
      <c r="U53" s="19">
        <v>3</v>
      </c>
      <c r="V53" s="28"/>
      <c r="W53" s="26"/>
      <c r="X53" s="27"/>
      <c r="Y53" s="82"/>
      <c r="Z53" s="82">
        <f t="shared" ref="Z53:Z62" si="443">MAX(W53:Y53)</f>
        <v>0</v>
      </c>
      <c r="AA53" s="21">
        <f t="shared" si="402"/>
        <v>0</v>
      </c>
      <c r="AB53" s="21" t="str">
        <f t="shared" si="403"/>
        <v>0.0</v>
      </c>
      <c r="AC53" s="13" t="str">
        <f t="shared" si="404"/>
        <v>F</v>
      </c>
      <c r="AD53" s="18">
        <f t="shared" si="405"/>
        <v>0</v>
      </c>
      <c r="AE53" s="15" t="str">
        <f t="shared" si="406"/>
        <v>0.0</v>
      </c>
      <c r="AF53" s="19">
        <v>4</v>
      </c>
      <c r="AG53" s="68"/>
      <c r="AH53" s="28"/>
      <c r="AI53" s="26"/>
      <c r="AJ53" s="27"/>
      <c r="AK53" s="82"/>
      <c r="AL53" s="82">
        <f t="shared" ref="AL53:AL62" si="444">MAX(AI53:AK53)</f>
        <v>0</v>
      </c>
      <c r="AM53" s="21">
        <f t="shared" si="407"/>
        <v>0</v>
      </c>
      <c r="AN53" s="21" t="str">
        <f t="shared" si="408"/>
        <v>0.0</v>
      </c>
      <c r="AO53" s="13" t="str">
        <f t="shared" si="409"/>
        <v>F</v>
      </c>
      <c r="AP53" s="18">
        <f t="shared" si="410"/>
        <v>0</v>
      </c>
      <c r="AQ53" s="15" t="str">
        <f t="shared" si="411"/>
        <v>0.0</v>
      </c>
      <c r="AR53" s="19">
        <v>2</v>
      </c>
      <c r="AS53" s="68"/>
      <c r="AT53" s="28"/>
      <c r="AU53" s="26"/>
      <c r="AV53" s="27"/>
      <c r="AW53" s="82"/>
      <c r="AX53" s="82">
        <f t="shared" ref="AX53:AX62" si="445">MAX(AU53:AW53)</f>
        <v>0</v>
      </c>
      <c r="AY53" s="21">
        <f t="shared" si="412"/>
        <v>0</v>
      </c>
      <c r="AZ53" s="21" t="str">
        <f t="shared" si="413"/>
        <v>0.0</v>
      </c>
      <c r="BA53" s="13" t="str">
        <f t="shared" si="414"/>
        <v>F</v>
      </c>
      <c r="BB53" s="18">
        <f t="shared" si="415"/>
        <v>0</v>
      </c>
      <c r="BC53" s="15" t="str">
        <f t="shared" si="416"/>
        <v>0.0</v>
      </c>
      <c r="BD53" s="19">
        <v>3</v>
      </c>
      <c r="BE53" s="68"/>
      <c r="BF53" s="28"/>
      <c r="BG53" s="26"/>
      <c r="BH53" s="27"/>
      <c r="BI53" s="82"/>
      <c r="BJ53" s="82">
        <f t="shared" ref="BJ53:BJ62" si="446">MAX(BG53:BI53)</f>
        <v>0</v>
      </c>
      <c r="BK53" s="21">
        <f t="shared" si="417"/>
        <v>0</v>
      </c>
      <c r="BL53" s="21" t="str">
        <f t="shared" si="418"/>
        <v>0.0</v>
      </c>
      <c r="BM53" s="13" t="str">
        <f t="shared" si="419"/>
        <v>F</v>
      </c>
      <c r="BN53" s="18">
        <f t="shared" si="420"/>
        <v>0</v>
      </c>
      <c r="BO53" s="15" t="str">
        <f t="shared" si="421"/>
        <v>0.0</v>
      </c>
      <c r="BP53" s="19">
        <v>2</v>
      </c>
      <c r="BQ53" s="68"/>
      <c r="BR53" s="28"/>
      <c r="BS53" s="26"/>
      <c r="BT53" s="27"/>
      <c r="BU53" s="82"/>
      <c r="BV53" s="82">
        <f t="shared" ref="BV53:BV62" si="447">MAX(BS53:BU53)</f>
        <v>0</v>
      </c>
      <c r="BW53" s="21">
        <f t="shared" si="422"/>
        <v>0</v>
      </c>
      <c r="BX53" s="21" t="str">
        <f t="shared" si="423"/>
        <v>0.0</v>
      </c>
      <c r="BY53" s="13" t="str">
        <f t="shared" si="424"/>
        <v>F</v>
      </c>
      <c r="BZ53" s="18">
        <f t="shared" si="425"/>
        <v>0</v>
      </c>
      <c r="CA53" s="15" t="str">
        <f t="shared" si="426"/>
        <v>0.0</v>
      </c>
      <c r="CB53" s="19">
        <v>3</v>
      </c>
      <c r="CC53" s="68"/>
      <c r="CD53" s="28"/>
      <c r="CE53" s="39"/>
      <c r="CF53" s="28"/>
      <c r="CG53" s="20"/>
      <c r="CH53" s="20">
        <f t="shared" ref="CH53:CH62" si="448">MAX(CE53:CG53)</f>
        <v>0</v>
      </c>
      <c r="CI53" s="21">
        <f t="shared" si="427"/>
        <v>0</v>
      </c>
      <c r="CJ53" s="21" t="str">
        <f t="shared" si="428"/>
        <v>0.0</v>
      </c>
      <c r="CK53" s="13" t="str">
        <f t="shared" si="429"/>
        <v>F</v>
      </c>
      <c r="CL53" s="18">
        <f t="shared" si="430"/>
        <v>0</v>
      </c>
      <c r="CM53" s="15" t="str">
        <f t="shared" si="431"/>
        <v>0.0</v>
      </c>
      <c r="CN53" s="19">
        <v>3</v>
      </c>
      <c r="CO53" s="68"/>
      <c r="CP53" s="69">
        <f t="shared" si="432"/>
        <v>17</v>
      </c>
      <c r="CQ53" s="22">
        <f t="shared" si="433"/>
        <v>0</v>
      </c>
      <c r="CR53" s="24" t="str">
        <f t="shared" si="434"/>
        <v>0.00</v>
      </c>
      <c r="CS53" s="22">
        <f t="shared" si="435"/>
        <v>0</v>
      </c>
      <c r="CT53" s="24" t="str">
        <f t="shared" si="436"/>
        <v>0.00</v>
      </c>
      <c r="CU53" s="77" t="str">
        <f t="shared" si="437"/>
        <v>Cảnh báo KQHT</v>
      </c>
      <c r="CV53" s="77">
        <f t="shared" si="438"/>
        <v>0</v>
      </c>
      <c r="CW53" s="22" t="e">
        <f t="shared" si="439"/>
        <v>#DIV/0!</v>
      </c>
      <c r="CX53" s="77" t="e">
        <f t="shared" si="440"/>
        <v>#DIV/0!</v>
      </c>
      <c r="CY53" s="22" t="e">
        <f t="shared" si="441"/>
        <v>#DIV/0!</v>
      </c>
      <c r="CZ53" s="77" t="e">
        <f t="shared" si="442"/>
        <v>#DIV/0!</v>
      </c>
    </row>
    <row r="54" spans="1:147" ht="18">
      <c r="A54" s="111"/>
      <c r="B54" s="112"/>
      <c r="C54" s="113"/>
      <c r="D54" s="114"/>
      <c r="E54" s="114"/>
      <c r="F54" s="115"/>
      <c r="G54" s="116"/>
      <c r="H54" s="116"/>
      <c r="I54" s="117"/>
      <c r="J54" s="12"/>
      <c r="K54" s="21" t="str">
        <f t="shared" si="394"/>
        <v>0.0</v>
      </c>
      <c r="L54" s="13" t="str">
        <f t="shared" si="395"/>
        <v>F</v>
      </c>
      <c r="M54" s="14">
        <f t="shared" si="396"/>
        <v>0</v>
      </c>
      <c r="N54" s="15" t="str">
        <f t="shared" si="397"/>
        <v>0.0</v>
      </c>
      <c r="O54" s="19">
        <v>9</v>
      </c>
      <c r="P54" s="12"/>
      <c r="Q54" s="21" t="str">
        <f t="shared" si="398"/>
        <v>0.0</v>
      </c>
      <c r="R54" s="13" t="str">
        <f t="shared" si="399"/>
        <v>F</v>
      </c>
      <c r="S54" s="14">
        <f t="shared" si="400"/>
        <v>0</v>
      </c>
      <c r="T54" s="15" t="str">
        <f t="shared" si="401"/>
        <v>0.0</v>
      </c>
      <c r="U54" s="19">
        <v>3</v>
      </c>
      <c r="V54" s="28"/>
      <c r="W54" s="26"/>
      <c r="X54" s="27"/>
      <c r="Y54" s="82"/>
      <c r="Z54" s="82">
        <f t="shared" si="443"/>
        <v>0</v>
      </c>
      <c r="AA54" s="21">
        <f t="shared" si="402"/>
        <v>0</v>
      </c>
      <c r="AB54" s="21" t="str">
        <f t="shared" si="403"/>
        <v>0.0</v>
      </c>
      <c r="AC54" s="13" t="str">
        <f t="shared" si="404"/>
        <v>F</v>
      </c>
      <c r="AD54" s="18">
        <f t="shared" si="405"/>
        <v>0</v>
      </c>
      <c r="AE54" s="15" t="str">
        <f t="shared" si="406"/>
        <v>0.0</v>
      </c>
      <c r="AF54" s="19">
        <v>4</v>
      </c>
      <c r="AG54" s="68"/>
      <c r="AH54" s="28"/>
      <c r="AI54" s="26"/>
      <c r="AJ54" s="27"/>
      <c r="AK54" s="82"/>
      <c r="AL54" s="82">
        <f t="shared" si="444"/>
        <v>0</v>
      </c>
      <c r="AM54" s="21">
        <f t="shared" si="407"/>
        <v>0</v>
      </c>
      <c r="AN54" s="21" t="str">
        <f t="shared" si="408"/>
        <v>0.0</v>
      </c>
      <c r="AO54" s="13" t="str">
        <f t="shared" si="409"/>
        <v>F</v>
      </c>
      <c r="AP54" s="18">
        <f t="shared" si="410"/>
        <v>0</v>
      </c>
      <c r="AQ54" s="15" t="str">
        <f t="shared" si="411"/>
        <v>0.0</v>
      </c>
      <c r="AR54" s="19">
        <v>2</v>
      </c>
      <c r="AS54" s="68"/>
      <c r="AT54" s="28"/>
      <c r="AU54" s="26"/>
      <c r="AV54" s="27"/>
      <c r="AW54" s="82"/>
      <c r="AX54" s="82">
        <f t="shared" si="445"/>
        <v>0</v>
      </c>
      <c r="AY54" s="21">
        <f t="shared" si="412"/>
        <v>0</v>
      </c>
      <c r="AZ54" s="21" t="str">
        <f t="shared" si="413"/>
        <v>0.0</v>
      </c>
      <c r="BA54" s="13" t="str">
        <f t="shared" si="414"/>
        <v>F</v>
      </c>
      <c r="BB54" s="18">
        <f t="shared" si="415"/>
        <v>0</v>
      </c>
      <c r="BC54" s="15" t="str">
        <f t="shared" si="416"/>
        <v>0.0</v>
      </c>
      <c r="BD54" s="19">
        <v>3</v>
      </c>
      <c r="BE54" s="68"/>
      <c r="BF54" s="28"/>
      <c r="BG54" s="26"/>
      <c r="BH54" s="27"/>
      <c r="BI54" s="82"/>
      <c r="BJ54" s="82">
        <f t="shared" si="446"/>
        <v>0</v>
      </c>
      <c r="BK54" s="21">
        <f t="shared" si="417"/>
        <v>0</v>
      </c>
      <c r="BL54" s="21" t="str">
        <f t="shared" si="418"/>
        <v>0.0</v>
      </c>
      <c r="BM54" s="13" t="str">
        <f t="shared" si="419"/>
        <v>F</v>
      </c>
      <c r="BN54" s="18">
        <f t="shared" si="420"/>
        <v>0</v>
      </c>
      <c r="BO54" s="15" t="str">
        <f t="shared" si="421"/>
        <v>0.0</v>
      </c>
      <c r="BP54" s="19">
        <v>2</v>
      </c>
      <c r="BQ54" s="68"/>
      <c r="BR54" s="28"/>
      <c r="BS54" s="26"/>
      <c r="BT54" s="27"/>
      <c r="BU54" s="82"/>
      <c r="BV54" s="82">
        <f t="shared" si="447"/>
        <v>0</v>
      </c>
      <c r="BW54" s="21">
        <f t="shared" si="422"/>
        <v>0</v>
      </c>
      <c r="BX54" s="21" t="str">
        <f t="shared" si="423"/>
        <v>0.0</v>
      </c>
      <c r="BY54" s="13" t="str">
        <f t="shared" si="424"/>
        <v>F</v>
      </c>
      <c r="BZ54" s="18">
        <f t="shared" si="425"/>
        <v>0</v>
      </c>
      <c r="CA54" s="15" t="str">
        <f t="shared" si="426"/>
        <v>0.0</v>
      </c>
      <c r="CB54" s="19">
        <v>3</v>
      </c>
      <c r="CC54" s="68"/>
      <c r="CD54" s="28"/>
      <c r="CE54" s="39"/>
      <c r="CF54" s="28"/>
      <c r="CG54" s="20"/>
      <c r="CH54" s="20">
        <f t="shared" si="448"/>
        <v>0</v>
      </c>
      <c r="CI54" s="21">
        <f t="shared" si="427"/>
        <v>0</v>
      </c>
      <c r="CJ54" s="21" t="str">
        <f t="shared" si="428"/>
        <v>0.0</v>
      </c>
      <c r="CK54" s="13" t="str">
        <f t="shared" si="429"/>
        <v>F</v>
      </c>
      <c r="CL54" s="18">
        <f t="shared" si="430"/>
        <v>0</v>
      </c>
      <c r="CM54" s="15" t="str">
        <f t="shared" si="431"/>
        <v>0.0</v>
      </c>
      <c r="CN54" s="19">
        <v>3</v>
      </c>
      <c r="CO54" s="68"/>
      <c r="CP54" s="69">
        <f t="shared" si="432"/>
        <v>17</v>
      </c>
      <c r="CQ54" s="22">
        <f t="shared" si="433"/>
        <v>0</v>
      </c>
      <c r="CR54" s="24" t="str">
        <f t="shared" si="434"/>
        <v>0.00</v>
      </c>
      <c r="CS54" s="22">
        <f t="shared" si="435"/>
        <v>0</v>
      </c>
      <c r="CT54" s="24" t="str">
        <f t="shared" si="436"/>
        <v>0.00</v>
      </c>
      <c r="CU54" s="77" t="str">
        <f t="shared" si="437"/>
        <v>Cảnh báo KQHT</v>
      </c>
      <c r="CV54" s="77">
        <f t="shared" si="438"/>
        <v>0</v>
      </c>
      <c r="CW54" s="22" t="e">
        <f t="shared" si="439"/>
        <v>#DIV/0!</v>
      </c>
      <c r="CX54" s="77" t="e">
        <f t="shared" si="440"/>
        <v>#DIV/0!</v>
      </c>
      <c r="CY54" s="22" t="e">
        <f t="shared" si="441"/>
        <v>#DIV/0!</v>
      </c>
      <c r="CZ54" s="77" t="e">
        <f t="shared" si="442"/>
        <v>#DIV/0!</v>
      </c>
    </row>
    <row r="55" spans="1:147" ht="24.75">
      <c r="A55" s="111"/>
      <c r="B55" s="112"/>
      <c r="C55" s="113"/>
      <c r="D55" s="114"/>
      <c r="E55" s="114"/>
      <c r="F55" s="115"/>
      <c r="G55" s="116"/>
      <c r="H55" s="116"/>
      <c r="I55" s="117"/>
      <c r="J55" s="12"/>
      <c r="K55" s="21" t="str">
        <f t="shared" si="394"/>
        <v>0.0</v>
      </c>
      <c r="L55" s="13" t="str">
        <f t="shared" si="395"/>
        <v>F</v>
      </c>
      <c r="M55" s="14">
        <f t="shared" si="396"/>
        <v>0</v>
      </c>
      <c r="N55" s="15" t="str">
        <f t="shared" si="397"/>
        <v>0.0</v>
      </c>
      <c r="O55" s="19">
        <v>10</v>
      </c>
      <c r="P55" s="12"/>
      <c r="Q55" s="21" t="str">
        <f t="shared" si="398"/>
        <v>0.0</v>
      </c>
      <c r="R55" s="13" t="str">
        <f t="shared" si="399"/>
        <v>F</v>
      </c>
      <c r="S55" s="14">
        <f t="shared" si="400"/>
        <v>0</v>
      </c>
      <c r="T55" s="15" t="str">
        <f t="shared" si="401"/>
        <v>0.0</v>
      </c>
      <c r="U55" s="19">
        <v>3</v>
      </c>
      <c r="V55" s="28"/>
      <c r="W55" s="26"/>
      <c r="X55" s="27"/>
      <c r="Y55" s="82"/>
      <c r="Z55" s="82">
        <f t="shared" si="443"/>
        <v>0</v>
      </c>
      <c r="AA55" s="21">
        <f t="shared" si="402"/>
        <v>0</v>
      </c>
      <c r="AB55" s="21" t="str">
        <f t="shared" si="403"/>
        <v>0.0</v>
      </c>
      <c r="AC55" s="13" t="str">
        <f t="shared" si="404"/>
        <v>F</v>
      </c>
      <c r="AD55" s="18">
        <f t="shared" si="405"/>
        <v>0</v>
      </c>
      <c r="AE55" s="15" t="str">
        <f t="shared" si="406"/>
        <v>0.0</v>
      </c>
      <c r="AF55" s="19">
        <v>4</v>
      </c>
      <c r="AG55" s="68"/>
      <c r="AH55" s="28"/>
      <c r="AI55" s="26"/>
      <c r="AJ55" s="27"/>
      <c r="AK55" s="82"/>
      <c r="AL55" s="82">
        <f t="shared" si="444"/>
        <v>0</v>
      </c>
      <c r="AM55" s="21">
        <f t="shared" si="407"/>
        <v>0</v>
      </c>
      <c r="AN55" s="21" t="str">
        <f t="shared" si="408"/>
        <v>0.0</v>
      </c>
      <c r="AO55" s="13" t="str">
        <f t="shared" si="409"/>
        <v>F</v>
      </c>
      <c r="AP55" s="18">
        <f t="shared" si="410"/>
        <v>0</v>
      </c>
      <c r="AQ55" s="15" t="str">
        <f t="shared" si="411"/>
        <v>0.0</v>
      </c>
      <c r="AR55" s="19">
        <v>2</v>
      </c>
      <c r="AS55" s="68"/>
      <c r="AT55" s="28"/>
      <c r="AU55" s="26"/>
      <c r="AV55" s="27"/>
      <c r="AW55" s="82"/>
      <c r="AX55" s="82">
        <f t="shared" si="445"/>
        <v>0</v>
      </c>
      <c r="AY55" s="21">
        <f t="shared" si="412"/>
        <v>0</v>
      </c>
      <c r="AZ55" s="21" t="str">
        <f t="shared" si="413"/>
        <v>0.0</v>
      </c>
      <c r="BA55" s="13" t="str">
        <f t="shared" si="414"/>
        <v>F</v>
      </c>
      <c r="BB55" s="18">
        <f t="shared" si="415"/>
        <v>0</v>
      </c>
      <c r="BC55" s="15" t="str">
        <f t="shared" si="416"/>
        <v>0.0</v>
      </c>
      <c r="BD55" s="19">
        <v>3</v>
      </c>
      <c r="BE55" s="68"/>
      <c r="BF55" s="28"/>
      <c r="BG55" s="26"/>
      <c r="BH55" s="27"/>
      <c r="BI55" s="82"/>
      <c r="BJ55" s="82">
        <f t="shared" si="446"/>
        <v>0</v>
      </c>
      <c r="BK55" s="21">
        <f t="shared" si="417"/>
        <v>0</v>
      </c>
      <c r="BL55" s="21" t="str">
        <f t="shared" si="418"/>
        <v>0.0</v>
      </c>
      <c r="BM55" s="13" t="str">
        <f t="shared" si="419"/>
        <v>F</v>
      </c>
      <c r="BN55" s="18">
        <f t="shared" si="420"/>
        <v>0</v>
      </c>
      <c r="BO55" s="15" t="str">
        <f t="shared" si="421"/>
        <v>0.0</v>
      </c>
      <c r="BP55" s="19">
        <v>2</v>
      </c>
      <c r="BQ55" s="68"/>
      <c r="BR55" s="28"/>
      <c r="BS55" s="26"/>
      <c r="BT55" s="27"/>
      <c r="BU55" s="82"/>
      <c r="BV55" s="82">
        <f t="shared" si="447"/>
        <v>0</v>
      </c>
      <c r="BW55" s="21">
        <f t="shared" si="422"/>
        <v>0</v>
      </c>
      <c r="BX55" s="21" t="str">
        <f t="shared" si="423"/>
        <v>0.0</v>
      </c>
      <c r="BY55" s="13" t="str">
        <f t="shared" si="424"/>
        <v>F</v>
      </c>
      <c r="BZ55" s="18">
        <f t="shared" si="425"/>
        <v>0</v>
      </c>
      <c r="CA55" s="15" t="str">
        <f t="shared" si="426"/>
        <v>0.0</v>
      </c>
      <c r="CB55" s="19">
        <v>3</v>
      </c>
      <c r="CC55" s="68"/>
      <c r="CD55" s="28"/>
      <c r="CE55" s="39"/>
      <c r="CF55" s="28"/>
      <c r="CG55" s="20"/>
      <c r="CH55" s="20">
        <f t="shared" si="448"/>
        <v>0</v>
      </c>
      <c r="CI55" s="21">
        <f t="shared" si="427"/>
        <v>0</v>
      </c>
      <c r="CJ55" s="21" t="str">
        <f t="shared" si="428"/>
        <v>0.0</v>
      </c>
      <c r="CK55" s="13" t="str">
        <f t="shared" si="429"/>
        <v>F</v>
      </c>
      <c r="CL55" s="18">
        <f t="shared" si="430"/>
        <v>0</v>
      </c>
      <c r="CM55" s="15" t="str">
        <f t="shared" si="431"/>
        <v>0.0</v>
      </c>
      <c r="CN55" s="19">
        <v>3</v>
      </c>
      <c r="CO55" s="68"/>
      <c r="CP55" s="69">
        <f t="shared" si="432"/>
        <v>17</v>
      </c>
      <c r="CQ55" s="22">
        <f t="shared" si="433"/>
        <v>0</v>
      </c>
      <c r="CR55" s="24" t="str">
        <f t="shared" si="434"/>
        <v>0.00</v>
      </c>
      <c r="CS55" s="22">
        <f t="shared" si="435"/>
        <v>0</v>
      </c>
      <c r="CT55" s="24" t="str">
        <f t="shared" si="436"/>
        <v>0.00</v>
      </c>
      <c r="CU55" s="77" t="str">
        <f t="shared" si="437"/>
        <v>Cảnh báo KQHT</v>
      </c>
      <c r="CV55" s="77">
        <f t="shared" si="438"/>
        <v>0</v>
      </c>
      <c r="CW55" s="22" t="e">
        <f t="shared" si="439"/>
        <v>#DIV/0!</v>
      </c>
      <c r="CX55" s="77" t="e">
        <f t="shared" si="440"/>
        <v>#DIV/0!</v>
      </c>
      <c r="CY55" s="22" t="e">
        <f t="shared" si="441"/>
        <v>#DIV/0!</v>
      </c>
      <c r="CZ55" s="77" t="e">
        <f t="shared" si="442"/>
        <v>#DIV/0!</v>
      </c>
    </row>
    <row r="56" spans="1:147" ht="24.75">
      <c r="A56" s="111"/>
      <c r="B56" s="112"/>
      <c r="C56" s="113"/>
      <c r="D56" s="114"/>
      <c r="E56" s="114"/>
      <c r="F56" s="115"/>
      <c r="G56" s="116"/>
      <c r="H56" s="116"/>
      <c r="I56" s="117"/>
      <c r="J56" s="12"/>
      <c r="K56" s="21" t="str">
        <f t="shared" si="394"/>
        <v>0.0</v>
      </c>
      <c r="L56" s="13" t="str">
        <f t="shared" si="395"/>
        <v>F</v>
      </c>
      <c r="M56" s="14">
        <f t="shared" si="396"/>
        <v>0</v>
      </c>
      <c r="N56" s="15" t="str">
        <f t="shared" si="397"/>
        <v>0.0</v>
      </c>
      <c r="O56" s="19">
        <v>11</v>
      </c>
      <c r="P56" s="12"/>
      <c r="Q56" s="21" t="str">
        <f t="shared" si="398"/>
        <v>0.0</v>
      </c>
      <c r="R56" s="13" t="str">
        <f t="shared" si="399"/>
        <v>F</v>
      </c>
      <c r="S56" s="14">
        <f t="shared" si="400"/>
        <v>0</v>
      </c>
      <c r="T56" s="15" t="str">
        <f t="shared" si="401"/>
        <v>0.0</v>
      </c>
      <c r="U56" s="19">
        <v>3</v>
      </c>
      <c r="V56" s="28"/>
      <c r="W56" s="26"/>
      <c r="X56" s="27"/>
      <c r="Y56" s="82"/>
      <c r="Z56" s="82">
        <f t="shared" si="443"/>
        <v>0</v>
      </c>
      <c r="AA56" s="21">
        <f t="shared" si="402"/>
        <v>0</v>
      </c>
      <c r="AB56" s="21" t="str">
        <f t="shared" si="403"/>
        <v>0.0</v>
      </c>
      <c r="AC56" s="13" t="str">
        <f t="shared" si="404"/>
        <v>F</v>
      </c>
      <c r="AD56" s="18">
        <f t="shared" si="405"/>
        <v>0</v>
      </c>
      <c r="AE56" s="15" t="str">
        <f t="shared" si="406"/>
        <v>0.0</v>
      </c>
      <c r="AF56" s="19">
        <v>4</v>
      </c>
      <c r="AG56" s="68"/>
      <c r="AH56" s="28"/>
      <c r="AI56" s="26"/>
      <c r="AJ56" s="27"/>
      <c r="AK56" s="82"/>
      <c r="AL56" s="82">
        <f t="shared" si="444"/>
        <v>0</v>
      </c>
      <c r="AM56" s="21">
        <f t="shared" si="407"/>
        <v>0</v>
      </c>
      <c r="AN56" s="21" t="str">
        <f t="shared" si="408"/>
        <v>0.0</v>
      </c>
      <c r="AO56" s="13" t="str">
        <f t="shared" si="409"/>
        <v>F</v>
      </c>
      <c r="AP56" s="18">
        <f t="shared" si="410"/>
        <v>0</v>
      </c>
      <c r="AQ56" s="15" t="str">
        <f t="shared" si="411"/>
        <v>0.0</v>
      </c>
      <c r="AR56" s="19">
        <v>2</v>
      </c>
      <c r="AS56" s="68"/>
      <c r="AT56" s="28"/>
      <c r="AU56" s="26"/>
      <c r="AV56" s="27"/>
      <c r="AW56" s="82"/>
      <c r="AX56" s="82">
        <f t="shared" si="445"/>
        <v>0</v>
      </c>
      <c r="AY56" s="21">
        <f t="shared" si="412"/>
        <v>0</v>
      </c>
      <c r="AZ56" s="21" t="str">
        <f t="shared" si="413"/>
        <v>0.0</v>
      </c>
      <c r="BA56" s="13" t="str">
        <f t="shared" si="414"/>
        <v>F</v>
      </c>
      <c r="BB56" s="18">
        <f t="shared" si="415"/>
        <v>0</v>
      </c>
      <c r="BC56" s="15" t="str">
        <f t="shared" si="416"/>
        <v>0.0</v>
      </c>
      <c r="BD56" s="19">
        <v>3</v>
      </c>
      <c r="BE56" s="68"/>
      <c r="BF56" s="28"/>
      <c r="BG56" s="26"/>
      <c r="BH56" s="27"/>
      <c r="BI56" s="82"/>
      <c r="BJ56" s="82">
        <f t="shared" si="446"/>
        <v>0</v>
      </c>
      <c r="BK56" s="21">
        <f t="shared" si="417"/>
        <v>0</v>
      </c>
      <c r="BL56" s="21" t="str">
        <f t="shared" si="418"/>
        <v>0.0</v>
      </c>
      <c r="BM56" s="13" t="str">
        <f t="shared" si="419"/>
        <v>F</v>
      </c>
      <c r="BN56" s="18">
        <f t="shared" si="420"/>
        <v>0</v>
      </c>
      <c r="BO56" s="15" t="str">
        <f t="shared" si="421"/>
        <v>0.0</v>
      </c>
      <c r="BP56" s="19">
        <v>2</v>
      </c>
      <c r="BQ56" s="68"/>
      <c r="BR56" s="28"/>
      <c r="BS56" s="26"/>
      <c r="BT56" s="27"/>
      <c r="BU56" s="82"/>
      <c r="BV56" s="82">
        <f t="shared" si="447"/>
        <v>0</v>
      </c>
      <c r="BW56" s="21">
        <f t="shared" si="422"/>
        <v>0</v>
      </c>
      <c r="BX56" s="21" t="str">
        <f t="shared" si="423"/>
        <v>0.0</v>
      </c>
      <c r="BY56" s="13" t="str">
        <f t="shared" si="424"/>
        <v>F</v>
      </c>
      <c r="BZ56" s="18">
        <f t="shared" si="425"/>
        <v>0</v>
      </c>
      <c r="CA56" s="15" t="str">
        <f t="shared" si="426"/>
        <v>0.0</v>
      </c>
      <c r="CB56" s="19">
        <v>3</v>
      </c>
      <c r="CC56" s="68"/>
      <c r="CD56" s="28"/>
      <c r="CE56" s="39"/>
      <c r="CF56" s="28"/>
      <c r="CG56" s="20"/>
      <c r="CH56" s="20">
        <f t="shared" si="448"/>
        <v>0</v>
      </c>
      <c r="CI56" s="21">
        <f t="shared" si="427"/>
        <v>0</v>
      </c>
      <c r="CJ56" s="21" t="str">
        <f t="shared" si="428"/>
        <v>0.0</v>
      </c>
      <c r="CK56" s="13" t="str">
        <f t="shared" si="429"/>
        <v>F</v>
      </c>
      <c r="CL56" s="18">
        <f t="shared" si="430"/>
        <v>0</v>
      </c>
      <c r="CM56" s="15" t="str">
        <f t="shared" si="431"/>
        <v>0.0</v>
      </c>
      <c r="CN56" s="19">
        <v>3</v>
      </c>
      <c r="CO56" s="68"/>
      <c r="CP56" s="69">
        <f t="shared" si="432"/>
        <v>17</v>
      </c>
      <c r="CQ56" s="22">
        <f t="shared" si="433"/>
        <v>0</v>
      </c>
      <c r="CR56" s="24" t="str">
        <f t="shared" si="434"/>
        <v>0.00</v>
      </c>
      <c r="CS56" s="22">
        <f t="shared" si="435"/>
        <v>0</v>
      </c>
      <c r="CT56" s="24" t="str">
        <f t="shared" si="436"/>
        <v>0.00</v>
      </c>
      <c r="CU56" s="77" t="str">
        <f t="shared" si="437"/>
        <v>Cảnh báo KQHT</v>
      </c>
      <c r="CV56" s="77">
        <f t="shared" si="438"/>
        <v>0</v>
      </c>
      <c r="CW56" s="22" t="e">
        <f t="shared" si="439"/>
        <v>#DIV/0!</v>
      </c>
      <c r="CX56" s="77" t="e">
        <f t="shared" si="440"/>
        <v>#DIV/0!</v>
      </c>
      <c r="CY56" s="22" t="e">
        <f t="shared" si="441"/>
        <v>#DIV/0!</v>
      </c>
      <c r="CZ56" s="77" t="e">
        <f t="shared" si="442"/>
        <v>#DIV/0!</v>
      </c>
    </row>
    <row r="57" spans="1:147" ht="24.75">
      <c r="A57" s="111"/>
      <c r="B57" s="112"/>
      <c r="C57" s="113"/>
      <c r="D57" s="114"/>
      <c r="E57" s="114"/>
      <c r="F57" s="115"/>
      <c r="G57" s="116"/>
      <c r="H57" s="116"/>
      <c r="I57" s="117"/>
      <c r="J57" s="12"/>
      <c r="K57" s="21" t="str">
        <f t="shared" si="394"/>
        <v>0.0</v>
      </c>
      <c r="L57" s="13" t="str">
        <f t="shared" si="395"/>
        <v>F</v>
      </c>
      <c r="M57" s="14">
        <f t="shared" si="396"/>
        <v>0</v>
      </c>
      <c r="N57" s="15" t="str">
        <f t="shared" si="397"/>
        <v>0.0</v>
      </c>
      <c r="O57" s="19">
        <v>12</v>
      </c>
      <c r="P57" s="12"/>
      <c r="Q57" s="21" t="str">
        <f t="shared" si="398"/>
        <v>0.0</v>
      </c>
      <c r="R57" s="13" t="str">
        <f t="shared" si="399"/>
        <v>F</v>
      </c>
      <c r="S57" s="14">
        <f t="shared" si="400"/>
        <v>0</v>
      </c>
      <c r="T57" s="15" t="str">
        <f t="shared" si="401"/>
        <v>0.0</v>
      </c>
      <c r="U57" s="19">
        <v>3</v>
      </c>
      <c r="V57" s="28"/>
      <c r="W57" s="26"/>
      <c r="X57" s="27"/>
      <c r="Y57" s="82"/>
      <c r="Z57" s="82">
        <f t="shared" si="443"/>
        <v>0</v>
      </c>
      <c r="AA57" s="21">
        <f t="shared" si="402"/>
        <v>0</v>
      </c>
      <c r="AB57" s="21" t="str">
        <f t="shared" si="403"/>
        <v>0.0</v>
      </c>
      <c r="AC57" s="13" t="str">
        <f t="shared" si="404"/>
        <v>F</v>
      </c>
      <c r="AD57" s="18">
        <f t="shared" si="405"/>
        <v>0</v>
      </c>
      <c r="AE57" s="15" t="str">
        <f t="shared" si="406"/>
        <v>0.0</v>
      </c>
      <c r="AF57" s="19">
        <v>4</v>
      </c>
      <c r="AG57" s="68"/>
      <c r="AH57" s="28"/>
      <c r="AI57" s="26"/>
      <c r="AJ57" s="27"/>
      <c r="AK57" s="82"/>
      <c r="AL57" s="82">
        <f t="shared" si="444"/>
        <v>0</v>
      </c>
      <c r="AM57" s="21">
        <f t="shared" si="407"/>
        <v>0</v>
      </c>
      <c r="AN57" s="21" t="str">
        <f t="shared" si="408"/>
        <v>0.0</v>
      </c>
      <c r="AO57" s="13" t="str">
        <f t="shared" si="409"/>
        <v>F</v>
      </c>
      <c r="AP57" s="18">
        <f t="shared" si="410"/>
        <v>0</v>
      </c>
      <c r="AQ57" s="15" t="str">
        <f t="shared" si="411"/>
        <v>0.0</v>
      </c>
      <c r="AR57" s="19">
        <v>2</v>
      </c>
      <c r="AS57" s="68"/>
      <c r="AT57" s="28"/>
      <c r="AU57" s="26"/>
      <c r="AV57" s="27"/>
      <c r="AW57" s="82"/>
      <c r="AX57" s="82">
        <f t="shared" si="445"/>
        <v>0</v>
      </c>
      <c r="AY57" s="21">
        <f t="shared" si="412"/>
        <v>0</v>
      </c>
      <c r="AZ57" s="21" t="str">
        <f t="shared" si="413"/>
        <v>0.0</v>
      </c>
      <c r="BA57" s="13" t="str">
        <f t="shared" si="414"/>
        <v>F</v>
      </c>
      <c r="BB57" s="18">
        <f t="shared" si="415"/>
        <v>0</v>
      </c>
      <c r="BC57" s="15" t="str">
        <f t="shared" si="416"/>
        <v>0.0</v>
      </c>
      <c r="BD57" s="19">
        <v>3</v>
      </c>
      <c r="BE57" s="68"/>
      <c r="BF57" s="28"/>
      <c r="BG57" s="26"/>
      <c r="BH57" s="27"/>
      <c r="BI57" s="82"/>
      <c r="BJ57" s="82">
        <f t="shared" si="446"/>
        <v>0</v>
      </c>
      <c r="BK57" s="21">
        <f t="shared" si="417"/>
        <v>0</v>
      </c>
      <c r="BL57" s="21" t="str">
        <f t="shared" si="418"/>
        <v>0.0</v>
      </c>
      <c r="BM57" s="13" t="str">
        <f t="shared" si="419"/>
        <v>F</v>
      </c>
      <c r="BN57" s="18">
        <f t="shared" si="420"/>
        <v>0</v>
      </c>
      <c r="BO57" s="15" t="str">
        <f t="shared" si="421"/>
        <v>0.0</v>
      </c>
      <c r="BP57" s="19">
        <v>2</v>
      </c>
      <c r="BQ57" s="68"/>
      <c r="BR57" s="28"/>
      <c r="BS57" s="26"/>
      <c r="BT57" s="27"/>
      <c r="BU57" s="82"/>
      <c r="BV57" s="82">
        <f t="shared" si="447"/>
        <v>0</v>
      </c>
      <c r="BW57" s="21">
        <f t="shared" si="422"/>
        <v>0</v>
      </c>
      <c r="BX57" s="21" t="str">
        <f t="shared" si="423"/>
        <v>0.0</v>
      </c>
      <c r="BY57" s="13" t="str">
        <f t="shared" si="424"/>
        <v>F</v>
      </c>
      <c r="BZ57" s="18">
        <f t="shared" si="425"/>
        <v>0</v>
      </c>
      <c r="CA57" s="15" t="str">
        <f t="shared" si="426"/>
        <v>0.0</v>
      </c>
      <c r="CB57" s="19">
        <v>3</v>
      </c>
      <c r="CC57" s="68"/>
      <c r="CD57" s="28"/>
      <c r="CE57" s="39"/>
      <c r="CF57" s="28"/>
      <c r="CG57" s="20"/>
      <c r="CH57" s="20">
        <f t="shared" si="448"/>
        <v>0</v>
      </c>
      <c r="CI57" s="21">
        <f t="shared" si="427"/>
        <v>0</v>
      </c>
      <c r="CJ57" s="21" t="str">
        <f t="shared" si="428"/>
        <v>0.0</v>
      </c>
      <c r="CK57" s="13" t="str">
        <f t="shared" si="429"/>
        <v>F</v>
      </c>
      <c r="CL57" s="18">
        <f t="shared" si="430"/>
        <v>0</v>
      </c>
      <c r="CM57" s="15" t="str">
        <f t="shared" si="431"/>
        <v>0.0</v>
      </c>
      <c r="CN57" s="19">
        <v>3</v>
      </c>
      <c r="CO57" s="68"/>
      <c r="CP57" s="69">
        <f t="shared" si="432"/>
        <v>17</v>
      </c>
      <c r="CQ57" s="22">
        <f t="shared" si="433"/>
        <v>0</v>
      </c>
      <c r="CR57" s="24" t="str">
        <f t="shared" si="434"/>
        <v>0.00</v>
      </c>
      <c r="CS57" s="22">
        <f t="shared" si="435"/>
        <v>0</v>
      </c>
      <c r="CT57" s="24" t="str">
        <f t="shared" si="436"/>
        <v>0.00</v>
      </c>
      <c r="CU57" s="77" t="str">
        <f t="shared" si="437"/>
        <v>Cảnh báo KQHT</v>
      </c>
      <c r="CV57" s="77">
        <f t="shared" si="438"/>
        <v>0</v>
      </c>
      <c r="CW57" s="22" t="e">
        <f t="shared" si="439"/>
        <v>#DIV/0!</v>
      </c>
      <c r="CX57" s="77" t="e">
        <f t="shared" si="440"/>
        <v>#DIV/0!</v>
      </c>
      <c r="CY57" s="22" t="e">
        <f t="shared" si="441"/>
        <v>#DIV/0!</v>
      </c>
      <c r="CZ57" s="77" t="e">
        <f t="shared" si="442"/>
        <v>#DIV/0!</v>
      </c>
    </row>
    <row r="58" spans="1:147" ht="24.75">
      <c r="A58" s="111"/>
      <c r="B58" s="112"/>
      <c r="C58" s="113"/>
      <c r="D58" s="114"/>
      <c r="E58" s="114"/>
      <c r="F58" s="115"/>
      <c r="G58" s="116"/>
      <c r="H58" s="116"/>
      <c r="I58" s="117"/>
      <c r="J58" s="12"/>
      <c r="K58" s="21" t="str">
        <f t="shared" si="394"/>
        <v>0.0</v>
      </c>
      <c r="L58" s="13" t="str">
        <f t="shared" si="395"/>
        <v>F</v>
      </c>
      <c r="M58" s="14">
        <f t="shared" si="396"/>
        <v>0</v>
      </c>
      <c r="N58" s="15" t="str">
        <f t="shared" si="397"/>
        <v>0.0</v>
      </c>
      <c r="O58" s="19">
        <v>13</v>
      </c>
      <c r="P58" s="12"/>
      <c r="Q58" s="21" t="str">
        <f t="shared" si="398"/>
        <v>0.0</v>
      </c>
      <c r="R58" s="13" t="str">
        <f t="shared" si="399"/>
        <v>F</v>
      </c>
      <c r="S58" s="14">
        <f t="shared" si="400"/>
        <v>0</v>
      </c>
      <c r="T58" s="15" t="str">
        <f t="shared" si="401"/>
        <v>0.0</v>
      </c>
      <c r="U58" s="19">
        <v>3</v>
      </c>
      <c r="V58" s="28"/>
      <c r="W58" s="26"/>
      <c r="X58" s="27"/>
      <c r="Y58" s="82"/>
      <c r="Z58" s="82">
        <f t="shared" si="443"/>
        <v>0</v>
      </c>
      <c r="AA58" s="21">
        <f t="shared" si="402"/>
        <v>0</v>
      </c>
      <c r="AB58" s="21" t="str">
        <f t="shared" si="403"/>
        <v>0.0</v>
      </c>
      <c r="AC58" s="13" t="str">
        <f t="shared" si="404"/>
        <v>F</v>
      </c>
      <c r="AD58" s="18">
        <f t="shared" si="405"/>
        <v>0</v>
      </c>
      <c r="AE58" s="15" t="str">
        <f t="shared" si="406"/>
        <v>0.0</v>
      </c>
      <c r="AF58" s="19">
        <v>4</v>
      </c>
      <c r="AG58" s="68"/>
      <c r="AH58" s="28"/>
      <c r="AI58" s="26"/>
      <c r="AJ58" s="27"/>
      <c r="AK58" s="82"/>
      <c r="AL58" s="82">
        <f t="shared" si="444"/>
        <v>0</v>
      </c>
      <c r="AM58" s="21">
        <f t="shared" si="407"/>
        <v>0</v>
      </c>
      <c r="AN58" s="21" t="str">
        <f t="shared" si="408"/>
        <v>0.0</v>
      </c>
      <c r="AO58" s="13" t="str">
        <f t="shared" si="409"/>
        <v>F</v>
      </c>
      <c r="AP58" s="18">
        <f t="shared" si="410"/>
        <v>0</v>
      </c>
      <c r="AQ58" s="15" t="str">
        <f t="shared" si="411"/>
        <v>0.0</v>
      </c>
      <c r="AR58" s="19">
        <v>2</v>
      </c>
      <c r="AS58" s="68"/>
      <c r="AT58" s="28"/>
      <c r="AU58" s="26"/>
      <c r="AV58" s="27"/>
      <c r="AW58" s="82"/>
      <c r="AX58" s="82">
        <f t="shared" si="445"/>
        <v>0</v>
      </c>
      <c r="AY58" s="21">
        <f t="shared" si="412"/>
        <v>0</v>
      </c>
      <c r="AZ58" s="21" t="str">
        <f t="shared" si="413"/>
        <v>0.0</v>
      </c>
      <c r="BA58" s="13" t="str">
        <f t="shared" si="414"/>
        <v>F</v>
      </c>
      <c r="BB58" s="18">
        <f t="shared" si="415"/>
        <v>0</v>
      </c>
      <c r="BC58" s="15" t="str">
        <f t="shared" si="416"/>
        <v>0.0</v>
      </c>
      <c r="BD58" s="19">
        <v>3</v>
      </c>
      <c r="BE58" s="68"/>
      <c r="BF58" s="28"/>
      <c r="BG58" s="26"/>
      <c r="BH58" s="27"/>
      <c r="BI58" s="82"/>
      <c r="BJ58" s="82">
        <f t="shared" si="446"/>
        <v>0</v>
      </c>
      <c r="BK58" s="21">
        <f t="shared" si="417"/>
        <v>0</v>
      </c>
      <c r="BL58" s="21" t="str">
        <f t="shared" si="418"/>
        <v>0.0</v>
      </c>
      <c r="BM58" s="13" t="str">
        <f t="shared" si="419"/>
        <v>F</v>
      </c>
      <c r="BN58" s="18">
        <f t="shared" si="420"/>
        <v>0</v>
      </c>
      <c r="BO58" s="15" t="str">
        <f t="shared" si="421"/>
        <v>0.0</v>
      </c>
      <c r="BP58" s="19">
        <v>2</v>
      </c>
      <c r="BQ58" s="68"/>
      <c r="BR58" s="28"/>
      <c r="BS58" s="26"/>
      <c r="BT58" s="27"/>
      <c r="BU58" s="82"/>
      <c r="BV58" s="82">
        <f t="shared" si="447"/>
        <v>0</v>
      </c>
      <c r="BW58" s="21">
        <f t="shared" si="422"/>
        <v>0</v>
      </c>
      <c r="BX58" s="21" t="str">
        <f t="shared" si="423"/>
        <v>0.0</v>
      </c>
      <c r="BY58" s="13" t="str">
        <f t="shared" si="424"/>
        <v>F</v>
      </c>
      <c r="BZ58" s="18">
        <f t="shared" si="425"/>
        <v>0</v>
      </c>
      <c r="CA58" s="15" t="str">
        <f t="shared" si="426"/>
        <v>0.0</v>
      </c>
      <c r="CB58" s="19">
        <v>3</v>
      </c>
      <c r="CC58" s="68"/>
      <c r="CD58" s="28"/>
      <c r="CE58" s="39"/>
      <c r="CF58" s="28"/>
      <c r="CG58" s="20"/>
      <c r="CH58" s="20">
        <f t="shared" si="448"/>
        <v>0</v>
      </c>
      <c r="CI58" s="21">
        <f t="shared" si="427"/>
        <v>0</v>
      </c>
      <c r="CJ58" s="21" t="str">
        <f t="shared" si="428"/>
        <v>0.0</v>
      </c>
      <c r="CK58" s="13" t="str">
        <f t="shared" si="429"/>
        <v>F</v>
      </c>
      <c r="CL58" s="18">
        <f t="shared" si="430"/>
        <v>0</v>
      </c>
      <c r="CM58" s="15" t="str">
        <f t="shared" si="431"/>
        <v>0.0</v>
      </c>
      <c r="CN58" s="19">
        <v>3</v>
      </c>
      <c r="CO58" s="68"/>
      <c r="CP58" s="69">
        <f t="shared" si="432"/>
        <v>17</v>
      </c>
      <c r="CQ58" s="22">
        <f t="shared" si="433"/>
        <v>0</v>
      </c>
      <c r="CR58" s="24" t="str">
        <f t="shared" si="434"/>
        <v>0.00</v>
      </c>
      <c r="CS58" s="22">
        <f t="shared" si="435"/>
        <v>0</v>
      </c>
      <c r="CT58" s="24" t="str">
        <f t="shared" si="436"/>
        <v>0.00</v>
      </c>
      <c r="CU58" s="77" t="str">
        <f t="shared" si="437"/>
        <v>Cảnh báo KQHT</v>
      </c>
      <c r="CV58" s="77">
        <f t="shared" si="438"/>
        <v>0</v>
      </c>
      <c r="CW58" s="22" t="e">
        <f t="shared" si="439"/>
        <v>#DIV/0!</v>
      </c>
      <c r="CX58" s="77" t="e">
        <f t="shared" si="440"/>
        <v>#DIV/0!</v>
      </c>
      <c r="CY58" s="22" t="e">
        <f t="shared" si="441"/>
        <v>#DIV/0!</v>
      </c>
      <c r="CZ58" s="77" t="e">
        <f t="shared" si="442"/>
        <v>#DIV/0!</v>
      </c>
    </row>
    <row r="59" spans="1:147" ht="24.75">
      <c r="A59" s="111"/>
      <c r="B59" s="112"/>
      <c r="C59" s="113"/>
      <c r="D59" s="114"/>
      <c r="E59" s="114"/>
      <c r="F59" s="115"/>
      <c r="G59" s="116"/>
      <c r="H59" s="116"/>
      <c r="I59" s="117"/>
      <c r="J59" s="12"/>
      <c r="K59" s="21" t="str">
        <f t="shared" si="394"/>
        <v>0.0</v>
      </c>
      <c r="L59" s="13" t="str">
        <f t="shared" si="395"/>
        <v>F</v>
      </c>
      <c r="M59" s="14">
        <f t="shared" si="396"/>
        <v>0</v>
      </c>
      <c r="N59" s="15" t="str">
        <f t="shared" si="397"/>
        <v>0.0</v>
      </c>
      <c r="O59" s="19">
        <v>14</v>
      </c>
      <c r="P59" s="12"/>
      <c r="Q59" s="21" t="str">
        <f t="shared" si="398"/>
        <v>0.0</v>
      </c>
      <c r="R59" s="13" t="str">
        <f t="shared" si="399"/>
        <v>F</v>
      </c>
      <c r="S59" s="14">
        <f t="shared" si="400"/>
        <v>0</v>
      </c>
      <c r="T59" s="15" t="str">
        <f t="shared" si="401"/>
        <v>0.0</v>
      </c>
      <c r="U59" s="19">
        <v>3</v>
      </c>
      <c r="V59" s="28"/>
      <c r="W59" s="26"/>
      <c r="X59" s="27"/>
      <c r="Y59" s="82"/>
      <c r="Z59" s="82">
        <f t="shared" si="443"/>
        <v>0</v>
      </c>
      <c r="AA59" s="21">
        <f t="shared" si="402"/>
        <v>0</v>
      </c>
      <c r="AB59" s="21" t="str">
        <f t="shared" si="403"/>
        <v>0.0</v>
      </c>
      <c r="AC59" s="13" t="str">
        <f t="shared" si="404"/>
        <v>F</v>
      </c>
      <c r="AD59" s="18">
        <f t="shared" si="405"/>
        <v>0</v>
      </c>
      <c r="AE59" s="15" t="str">
        <f t="shared" si="406"/>
        <v>0.0</v>
      </c>
      <c r="AF59" s="19">
        <v>4</v>
      </c>
      <c r="AG59" s="68"/>
      <c r="AH59" s="28"/>
      <c r="AI59" s="26"/>
      <c r="AJ59" s="27"/>
      <c r="AK59" s="82"/>
      <c r="AL59" s="82">
        <f t="shared" si="444"/>
        <v>0</v>
      </c>
      <c r="AM59" s="21">
        <f t="shared" si="407"/>
        <v>0</v>
      </c>
      <c r="AN59" s="21" t="str">
        <f t="shared" si="408"/>
        <v>0.0</v>
      </c>
      <c r="AO59" s="13" t="str">
        <f t="shared" si="409"/>
        <v>F</v>
      </c>
      <c r="AP59" s="18">
        <f t="shared" si="410"/>
        <v>0</v>
      </c>
      <c r="AQ59" s="15" t="str">
        <f t="shared" si="411"/>
        <v>0.0</v>
      </c>
      <c r="AR59" s="19">
        <v>2</v>
      </c>
      <c r="AS59" s="68"/>
      <c r="AT59" s="28"/>
      <c r="AU59" s="26"/>
      <c r="AV59" s="27"/>
      <c r="AW59" s="82"/>
      <c r="AX59" s="82">
        <f t="shared" si="445"/>
        <v>0</v>
      </c>
      <c r="AY59" s="21">
        <f t="shared" si="412"/>
        <v>0</v>
      </c>
      <c r="AZ59" s="21" t="str">
        <f t="shared" si="413"/>
        <v>0.0</v>
      </c>
      <c r="BA59" s="13" t="str">
        <f t="shared" si="414"/>
        <v>F</v>
      </c>
      <c r="BB59" s="18">
        <f t="shared" si="415"/>
        <v>0</v>
      </c>
      <c r="BC59" s="15" t="str">
        <f t="shared" si="416"/>
        <v>0.0</v>
      </c>
      <c r="BD59" s="19">
        <v>3</v>
      </c>
      <c r="BE59" s="68"/>
      <c r="BF59" s="28"/>
      <c r="BG59" s="26"/>
      <c r="BH59" s="27"/>
      <c r="BI59" s="82"/>
      <c r="BJ59" s="82">
        <f t="shared" si="446"/>
        <v>0</v>
      </c>
      <c r="BK59" s="21">
        <f t="shared" si="417"/>
        <v>0</v>
      </c>
      <c r="BL59" s="21" t="str">
        <f t="shared" si="418"/>
        <v>0.0</v>
      </c>
      <c r="BM59" s="13" t="str">
        <f t="shared" si="419"/>
        <v>F</v>
      </c>
      <c r="BN59" s="18">
        <f t="shared" si="420"/>
        <v>0</v>
      </c>
      <c r="BO59" s="15" t="str">
        <f t="shared" si="421"/>
        <v>0.0</v>
      </c>
      <c r="BP59" s="19">
        <v>2</v>
      </c>
      <c r="BQ59" s="68"/>
      <c r="BR59" s="28"/>
      <c r="BS59" s="26"/>
      <c r="BT59" s="27"/>
      <c r="BU59" s="82"/>
      <c r="BV59" s="82">
        <f t="shared" si="447"/>
        <v>0</v>
      </c>
      <c r="BW59" s="21">
        <f t="shared" si="422"/>
        <v>0</v>
      </c>
      <c r="BX59" s="21" t="str">
        <f t="shared" si="423"/>
        <v>0.0</v>
      </c>
      <c r="BY59" s="13" t="str">
        <f t="shared" si="424"/>
        <v>F</v>
      </c>
      <c r="BZ59" s="18">
        <f t="shared" si="425"/>
        <v>0</v>
      </c>
      <c r="CA59" s="15" t="str">
        <f t="shared" si="426"/>
        <v>0.0</v>
      </c>
      <c r="CB59" s="19">
        <v>3</v>
      </c>
      <c r="CC59" s="68"/>
      <c r="CD59" s="28"/>
      <c r="CE59" s="39"/>
      <c r="CF59" s="28"/>
      <c r="CG59" s="20"/>
      <c r="CH59" s="20">
        <f t="shared" si="448"/>
        <v>0</v>
      </c>
      <c r="CI59" s="21">
        <f t="shared" si="427"/>
        <v>0</v>
      </c>
      <c r="CJ59" s="21" t="str">
        <f t="shared" si="428"/>
        <v>0.0</v>
      </c>
      <c r="CK59" s="13" t="str">
        <f t="shared" si="429"/>
        <v>F</v>
      </c>
      <c r="CL59" s="18">
        <f t="shared" si="430"/>
        <v>0</v>
      </c>
      <c r="CM59" s="15" t="str">
        <f t="shared" si="431"/>
        <v>0.0</v>
      </c>
      <c r="CN59" s="19">
        <v>3</v>
      </c>
      <c r="CO59" s="68"/>
      <c r="CP59" s="69">
        <f t="shared" si="432"/>
        <v>17</v>
      </c>
      <c r="CQ59" s="22">
        <f t="shared" si="433"/>
        <v>0</v>
      </c>
      <c r="CR59" s="24" t="str">
        <f t="shared" si="434"/>
        <v>0.00</v>
      </c>
      <c r="CS59" s="22">
        <f t="shared" si="435"/>
        <v>0</v>
      </c>
      <c r="CT59" s="24" t="str">
        <f t="shared" si="436"/>
        <v>0.00</v>
      </c>
      <c r="CU59" s="77" t="str">
        <f t="shared" si="437"/>
        <v>Cảnh báo KQHT</v>
      </c>
      <c r="CV59" s="77">
        <f t="shared" si="438"/>
        <v>0</v>
      </c>
      <c r="CW59" s="22" t="e">
        <f t="shared" si="439"/>
        <v>#DIV/0!</v>
      </c>
      <c r="CX59" s="77" t="e">
        <f t="shared" si="440"/>
        <v>#DIV/0!</v>
      </c>
      <c r="CY59" s="22" t="e">
        <f t="shared" si="441"/>
        <v>#DIV/0!</v>
      </c>
      <c r="CZ59" s="77" t="e">
        <f t="shared" si="442"/>
        <v>#DIV/0!</v>
      </c>
    </row>
    <row r="60" spans="1:147" ht="24.75">
      <c r="A60" s="111"/>
      <c r="B60" s="112"/>
      <c r="C60" s="113"/>
      <c r="D60" s="114"/>
      <c r="E60" s="114"/>
      <c r="F60" s="115"/>
      <c r="G60" s="116"/>
      <c r="H60" s="116"/>
      <c r="I60" s="117"/>
      <c r="J60" s="12"/>
      <c r="K60" s="21" t="str">
        <f t="shared" si="394"/>
        <v>0.0</v>
      </c>
      <c r="L60" s="13" t="str">
        <f t="shared" si="395"/>
        <v>F</v>
      </c>
      <c r="M60" s="14">
        <f t="shared" si="396"/>
        <v>0</v>
      </c>
      <c r="N60" s="15" t="str">
        <f t="shared" si="397"/>
        <v>0.0</v>
      </c>
      <c r="O60" s="19">
        <v>15</v>
      </c>
      <c r="P60" s="12"/>
      <c r="Q60" s="21" t="str">
        <f t="shared" si="398"/>
        <v>0.0</v>
      </c>
      <c r="R60" s="13" t="str">
        <f t="shared" si="399"/>
        <v>F</v>
      </c>
      <c r="S60" s="14">
        <f t="shared" si="400"/>
        <v>0</v>
      </c>
      <c r="T60" s="15" t="str">
        <f t="shared" si="401"/>
        <v>0.0</v>
      </c>
      <c r="U60" s="19">
        <v>3</v>
      </c>
      <c r="V60" s="28"/>
      <c r="W60" s="26"/>
      <c r="X60" s="27"/>
      <c r="Y60" s="82"/>
      <c r="Z60" s="82">
        <f t="shared" si="443"/>
        <v>0</v>
      </c>
      <c r="AA60" s="21">
        <f t="shared" si="402"/>
        <v>0</v>
      </c>
      <c r="AB60" s="21" t="str">
        <f t="shared" si="403"/>
        <v>0.0</v>
      </c>
      <c r="AC60" s="13" t="str">
        <f t="shared" si="404"/>
        <v>F</v>
      </c>
      <c r="AD60" s="18">
        <f t="shared" si="405"/>
        <v>0</v>
      </c>
      <c r="AE60" s="15" t="str">
        <f t="shared" si="406"/>
        <v>0.0</v>
      </c>
      <c r="AF60" s="19">
        <v>4</v>
      </c>
      <c r="AG60" s="68"/>
      <c r="AH60" s="28"/>
      <c r="AI60" s="26"/>
      <c r="AJ60" s="27"/>
      <c r="AK60" s="82"/>
      <c r="AL60" s="82">
        <f t="shared" si="444"/>
        <v>0</v>
      </c>
      <c r="AM60" s="21">
        <f t="shared" si="407"/>
        <v>0</v>
      </c>
      <c r="AN60" s="21" t="str">
        <f t="shared" si="408"/>
        <v>0.0</v>
      </c>
      <c r="AO60" s="13" t="str">
        <f t="shared" si="409"/>
        <v>F</v>
      </c>
      <c r="AP60" s="18">
        <f t="shared" si="410"/>
        <v>0</v>
      </c>
      <c r="AQ60" s="15" t="str">
        <f t="shared" si="411"/>
        <v>0.0</v>
      </c>
      <c r="AR60" s="19">
        <v>2</v>
      </c>
      <c r="AS60" s="68"/>
      <c r="AT60" s="28"/>
      <c r="AU60" s="26"/>
      <c r="AV60" s="27"/>
      <c r="AW60" s="82"/>
      <c r="AX60" s="82">
        <f t="shared" si="445"/>
        <v>0</v>
      </c>
      <c r="AY60" s="21">
        <f t="shared" si="412"/>
        <v>0</v>
      </c>
      <c r="AZ60" s="21" t="str">
        <f t="shared" si="413"/>
        <v>0.0</v>
      </c>
      <c r="BA60" s="13" t="str">
        <f t="shared" si="414"/>
        <v>F</v>
      </c>
      <c r="BB60" s="18">
        <f t="shared" si="415"/>
        <v>0</v>
      </c>
      <c r="BC60" s="15" t="str">
        <f t="shared" si="416"/>
        <v>0.0</v>
      </c>
      <c r="BD60" s="19">
        <v>3</v>
      </c>
      <c r="BE60" s="68"/>
      <c r="BF60" s="28"/>
      <c r="BG60" s="26"/>
      <c r="BH60" s="27"/>
      <c r="BI60" s="82"/>
      <c r="BJ60" s="82">
        <f t="shared" si="446"/>
        <v>0</v>
      </c>
      <c r="BK60" s="21">
        <f t="shared" si="417"/>
        <v>0</v>
      </c>
      <c r="BL60" s="21" t="str">
        <f t="shared" si="418"/>
        <v>0.0</v>
      </c>
      <c r="BM60" s="13" t="str">
        <f t="shared" si="419"/>
        <v>F</v>
      </c>
      <c r="BN60" s="18">
        <f t="shared" si="420"/>
        <v>0</v>
      </c>
      <c r="BO60" s="15" t="str">
        <f t="shared" si="421"/>
        <v>0.0</v>
      </c>
      <c r="BP60" s="19">
        <v>2</v>
      </c>
      <c r="BQ60" s="68"/>
      <c r="BR60" s="28"/>
      <c r="BS60" s="26"/>
      <c r="BT60" s="27"/>
      <c r="BU60" s="82"/>
      <c r="BV60" s="82">
        <f t="shared" si="447"/>
        <v>0</v>
      </c>
      <c r="BW60" s="21">
        <f t="shared" si="422"/>
        <v>0</v>
      </c>
      <c r="BX60" s="21" t="str">
        <f t="shared" si="423"/>
        <v>0.0</v>
      </c>
      <c r="BY60" s="13" t="str">
        <f t="shared" si="424"/>
        <v>F</v>
      </c>
      <c r="BZ60" s="18">
        <f t="shared" si="425"/>
        <v>0</v>
      </c>
      <c r="CA60" s="15" t="str">
        <f t="shared" si="426"/>
        <v>0.0</v>
      </c>
      <c r="CB60" s="19">
        <v>3</v>
      </c>
      <c r="CC60" s="68"/>
      <c r="CD60" s="28"/>
      <c r="CE60" s="39"/>
      <c r="CF60" s="28"/>
      <c r="CG60" s="20"/>
      <c r="CH60" s="20">
        <f t="shared" si="448"/>
        <v>0</v>
      </c>
      <c r="CI60" s="21">
        <f t="shared" si="427"/>
        <v>0</v>
      </c>
      <c r="CJ60" s="21" t="str">
        <f t="shared" si="428"/>
        <v>0.0</v>
      </c>
      <c r="CK60" s="13" t="str">
        <f t="shared" si="429"/>
        <v>F</v>
      </c>
      <c r="CL60" s="18">
        <f t="shared" si="430"/>
        <v>0</v>
      </c>
      <c r="CM60" s="15" t="str">
        <f t="shared" si="431"/>
        <v>0.0</v>
      </c>
      <c r="CN60" s="19">
        <v>3</v>
      </c>
      <c r="CO60" s="68"/>
      <c r="CP60" s="69">
        <f t="shared" si="432"/>
        <v>17</v>
      </c>
      <c r="CQ60" s="22">
        <f t="shared" si="433"/>
        <v>0</v>
      </c>
      <c r="CR60" s="24" t="str">
        <f t="shared" si="434"/>
        <v>0.00</v>
      </c>
      <c r="CS60" s="22">
        <f t="shared" si="435"/>
        <v>0</v>
      </c>
      <c r="CT60" s="24" t="str">
        <f t="shared" si="436"/>
        <v>0.00</v>
      </c>
      <c r="CU60" s="77" t="str">
        <f t="shared" si="437"/>
        <v>Cảnh báo KQHT</v>
      </c>
      <c r="CV60" s="77">
        <f t="shared" si="438"/>
        <v>0</v>
      </c>
      <c r="CW60" s="22" t="e">
        <f t="shared" si="439"/>
        <v>#DIV/0!</v>
      </c>
      <c r="CX60" s="77" t="e">
        <f t="shared" si="440"/>
        <v>#DIV/0!</v>
      </c>
      <c r="CY60" s="22" t="e">
        <f t="shared" si="441"/>
        <v>#DIV/0!</v>
      </c>
      <c r="CZ60" s="77" t="e">
        <f t="shared" si="442"/>
        <v>#DIV/0!</v>
      </c>
    </row>
    <row r="61" spans="1:147" ht="24.75">
      <c r="A61" s="111"/>
      <c r="B61" s="112"/>
      <c r="C61" s="113"/>
      <c r="D61" s="114"/>
      <c r="E61" s="114"/>
      <c r="F61" s="115"/>
      <c r="G61" s="116"/>
      <c r="H61" s="116"/>
      <c r="I61" s="117"/>
      <c r="J61" s="12"/>
      <c r="K61" s="21" t="str">
        <f t="shared" si="394"/>
        <v>0.0</v>
      </c>
      <c r="L61" s="13" t="str">
        <f t="shared" si="395"/>
        <v>F</v>
      </c>
      <c r="M61" s="14">
        <f t="shared" si="396"/>
        <v>0</v>
      </c>
      <c r="N61" s="15" t="str">
        <f t="shared" si="397"/>
        <v>0.0</v>
      </c>
      <c r="O61" s="19">
        <v>16</v>
      </c>
      <c r="P61" s="12"/>
      <c r="Q61" s="21" t="str">
        <f t="shared" si="398"/>
        <v>0.0</v>
      </c>
      <c r="R61" s="13" t="str">
        <f t="shared" si="399"/>
        <v>F</v>
      </c>
      <c r="S61" s="14">
        <f t="shared" si="400"/>
        <v>0</v>
      </c>
      <c r="T61" s="15" t="str">
        <f t="shared" si="401"/>
        <v>0.0</v>
      </c>
      <c r="U61" s="19">
        <v>3</v>
      </c>
      <c r="V61" s="28"/>
      <c r="W61" s="26"/>
      <c r="X61" s="27"/>
      <c r="Y61" s="82"/>
      <c r="Z61" s="82">
        <f t="shared" si="443"/>
        <v>0</v>
      </c>
      <c r="AA61" s="21">
        <f t="shared" si="402"/>
        <v>0</v>
      </c>
      <c r="AB61" s="21" t="str">
        <f t="shared" si="403"/>
        <v>0.0</v>
      </c>
      <c r="AC61" s="13" t="str">
        <f t="shared" si="404"/>
        <v>F</v>
      </c>
      <c r="AD61" s="18">
        <f t="shared" si="405"/>
        <v>0</v>
      </c>
      <c r="AE61" s="15" t="str">
        <f t="shared" si="406"/>
        <v>0.0</v>
      </c>
      <c r="AF61" s="19">
        <v>4</v>
      </c>
      <c r="AG61" s="68"/>
      <c r="AH61" s="28"/>
      <c r="AI61" s="26"/>
      <c r="AJ61" s="27"/>
      <c r="AK61" s="82"/>
      <c r="AL61" s="82">
        <f t="shared" si="444"/>
        <v>0</v>
      </c>
      <c r="AM61" s="21">
        <f t="shared" si="407"/>
        <v>0</v>
      </c>
      <c r="AN61" s="21" t="str">
        <f t="shared" si="408"/>
        <v>0.0</v>
      </c>
      <c r="AO61" s="13" t="str">
        <f t="shared" si="409"/>
        <v>F</v>
      </c>
      <c r="AP61" s="18">
        <f t="shared" si="410"/>
        <v>0</v>
      </c>
      <c r="AQ61" s="15" t="str">
        <f t="shared" si="411"/>
        <v>0.0</v>
      </c>
      <c r="AR61" s="19">
        <v>2</v>
      </c>
      <c r="AS61" s="68"/>
      <c r="AT61" s="28"/>
      <c r="AU61" s="26"/>
      <c r="AV61" s="27"/>
      <c r="AW61" s="82"/>
      <c r="AX61" s="82">
        <f t="shared" si="445"/>
        <v>0</v>
      </c>
      <c r="AY61" s="21">
        <f t="shared" si="412"/>
        <v>0</v>
      </c>
      <c r="AZ61" s="21" t="str">
        <f t="shared" si="413"/>
        <v>0.0</v>
      </c>
      <c r="BA61" s="13" t="str">
        <f t="shared" si="414"/>
        <v>F</v>
      </c>
      <c r="BB61" s="18">
        <f t="shared" si="415"/>
        <v>0</v>
      </c>
      <c r="BC61" s="15" t="str">
        <f t="shared" si="416"/>
        <v>0.0</v>
      </c>
      <c r="BD61" s="19">
        <v>3</v>
      </c>
      <c r="BE61" s="68"/>
      <c r="BF61" s="28"/>
      <c r="BG61" s="26"/>
      <c r="BH61" s="27"/>
      <c r="BI61" s="82"/>
      <c r="BJ61" s="82">
        <f t="shared" si="446"/>
        <v>0</v>
      </c>
      <c r="BK61" s="21">
        <f t="shared" si="417"/>
        <v>0</v>
      </c>
      <c r="BL61" s="21" t="str">
        <f t="shared" si="418"/>
        <v>0.0</v>
      </c>
      <c r="BM61" s="13" t="str">
        <f t="shared" si="419"/>
        <v>F</v>
      </c>
      <c r="BN61" s="18">
        <f t="shared" si="420"/>
        <v>0</v>
      </c>
      <c r="BO61" s="15" t="str">
        <f t="shared" si="421"/>
        <v>0.0</v>
      </c>
      <c r="BP61" s="19">
        <v>2</v>
      </c>
      <c r="BQ61" s="68"/>
      <c r="BR61" s="28"/>
      <c r="BS61" s="26"/>
      <c r="BT61" s="27"/>
      <c r="BU61" s="82"/>
      <c r="BV61" s="82">
        <f t="shared" si="447"/>
        <v>0</v>
      </c>
      <c r="BW61" s="21">
        <f t="shared" si="422"/>
        <v>0</v>
      </c>
      <c r="BX61" s="21" t="str">
        <f t="shared" si="423"/>
        <v>0.0</v>
      </c>
      <c r="BY61" s="13" t="str">
        <f t="shared" si="424"/>
        <v>F</v>
      </c>
      <c r="BZ61" s="18">
        <f t="shared" si="425"/>
        <v>0</v>
      </c>
      <c r="CA61" s="15" t="str">
        <f t="shared" si="426"/>
        <v>0.0</v>
      </c>
      <c r="CB61" s="19">
        <v>3</v>
      </c>
      <c r="CC61" s="68"/>
      <c r="CD61" s="28"/>
      <c r="CE61" s="39"/>
      <c r="CF61" s="28"/>
      <c r="CG61" s="20"/>
      <c r="CH61" s="20">
        <f t="shared" si="448"/>
        <v>0</v>
      </c>
      <c r="CI61" s="21">
        <f t="shared" si="427"/>
        <v>0</v>
      </c>
      <c r="CJ61" s="21" t="str">
        <f t="shared" si="428"/>
        <v>0.0</v>
      </c>
      <c r="CK61" s="13" t="str">
        <f t="shared" si="429"/>
        <v>F</v>
      </c>
      <c r="CL61" s="18">
        <f t="shared" si="430"/>
        <v>0</v>
      </c>
      <c r="CM61" s="15" t="str">
        <f t="shared" si="431"/>
        <v>0.0</v>
      </c>
      <c r="CN61" s="19">
        <v>3</v>
      </c>
      <c r="CO61" s="68"/>
      <c r="CP61" s="69">
        <f t="shared" si="432"/>
        <v>17</v>
      </c>
      <c r="CQ61" s="22">
        <f t="shared" si="433"/>
        <v>0</v>
      </c>
      <c r="CR61" s="24" t="str">
        <f t="shared" si="434"/>
        <v>0.00</v>
      </c>
      <c r="CS61" s="22">
        <f t="shared" si="435"/>
        <v>0</v>
      </c>
      <c r="CT61" s="24" t="str">
        <f t="shared" si="436"/>
        <v>0.00</v>
      </c>
      <c r="CU61" s="77" t="str">
        <f t="shared" si="437"/>
        <v>Cảnh báo KQHT</v>
      </c>
      <c r="CV61" s="77">
        <f t="shared" si="438"/>
        <v>0</v>
      </c>
      <c r="CW61" s="22" t="e">
        <f t="shared" si="439"/>
        <v>#DIV/0!</v>
      </c>
      <c r="CX61" s="77" t="e">
        <f t="shared" si="440"/>
        <v>#DIV/0!</v>
      </c>
      <c r="CY61" s="22" t="e">
        <f t="shared" si="441"/>
        <v>#DIV/0!</v>
      </c>
      <c r="CZ61" s="77" t="e">
        <f t="shared" si="442"/>
        <v>#DIV/0!</v>
      </c>
    </row>
    <row r="62" spans="1:147" ht="24.75">
      <c r="A62" s="111"/>
      <c r="B62" s="112"/>
      <c r="C62" s="113"/>
      <c r="D62" s="114"/>
      <c r="E62" s="114"/>
      <c r="F62" s="115"/>
      <c r="G62" s="116"/>
      <c r="H62" s="116"/>
      <c r="I62" s="117"/>
      <c r="J62" s="12"/>
      <c r="K62" s="21" t="str">
        <f t="shared" si="394"/>
        <v>0.0</v>
      </c>
      <c r="L62" s="13" t="str">
        <f t="shared" si="395"/>
        <v>F</v>
      </c>
      <c r="M62" s="14">
        <f t="shared" si="396"/>
        <v>0</v>
      </c>
      <c r="N62" s="15" t="str">
        <f t="shared" si="397"/>
        <v>0.0</v>
      </c>
      <c r="O62" s="19">
        <v>17</v>
      </c>
      <c r="P62" s="12"/>
      <c r="Q62" s="21" t="str">
        <f t="shared" si="398"/>
        <v>0.0</v>
      </c>
      <c r="R62" s="13" t="str">
        <f t="shared" si="399"/>
        <v>F</v>
      </c>
      <c r="S62" s="14">
        <f t="shared" si="400"/>
        <v>0</v>
      </c>
      <c r="T62" s="15" t="str">
        <f t="shared" si="401"/>
        <v>0.0</v>
      </c>
      <c r="U62" s="19">
        <v>3</v>
      </c>
      <c r="V62" s="28"/>
      <c r="W62" s="26"/>
      <c r="X62" s="27"/>
      <c r="Y62" s="82"/>
      <c r="Z62" s="82">
        <f t="shared" si="443"/>
        <v>0</v>
      </c>
      <c r="AA62" s="21">
        <f t="shared" si="402"/>
        <v>0</v>
      </c>
      <c r="AB62" s="21" t="str">
        <f t="shared" si="403"/>
        <v>0.0</v>
      </c>
      <c r="AC62" s="13" t="str">
        <f t="shared" si="404"/>
        <v>F</v>
      </c>
      <c r="AD62" s="18">
        <f t="shared" si="405"/>
        <v>0</v>
      </c>
      <c r="AE62" s="15" t="str">
        <f t="shared" si="406"/>
        <v>0.0</v>
      </c>
      <c r="AF62" s="19">
        <v>4</v>
      </c>
      <c r="AG62" s="68"/>
      <c r="AH62" s="28"/>
      <c r="AI62" s="26"/>
      <c r="AJ62" s="27"/>
      <c r="AK62" s="82"/>
      <c r="AL62" s="82">
        <f t="shared" si="444"/>
        <v>0</v>
      </c>
      <c r="AM62" s="21">
        <f t="shared" si="407"/>
        <v>0</v>
      </c>
      <c r="AN62" s="21" t="str">
        <f t="shared" si="408"/>
        <v>0.0</v>
      </c>
      <c r="AO62" s="13" t="str">
        <f t="shared" si="409"/>
        <v>F</v>
      </c>
      <c r="AP62" s="18">
        <f t="shared" si="410"/>
        <v>0</v>
      </c>
      <c r="AQ62" s="15" t="str">
        <f t="shared" si="411"/>
        <v>0.0</v>
      </c>
      <c r="AR62" s="19">
        <v>2</v>
      </c>
      <c r="AS62" s="68"/>
      <c r="AT62" s="28"/>
      <c r="AU62" s="26"/>
      <c r="AV62" s="27"/>
      <c r="AW62" s="82"/>
      <c r="AX62" s="82">
        <f t="shared" si="445"/>
        <v>0</v>
      </c>
      <c r="AY62" s="21">
        <f t="shared" si="412"/>
        <v>0</v>
      </c>
      <c r="AZ62" s="21" t="str">
        <f t="shared" si="413"/>
        <v>0.0</v>
      </c>
      <c r="BA62" s="13" t="str">
        <f t="shared" si="414"/>
        <v>F</v>
      </c>
      <c r="BB62" s="18">
        <f t="shared" si="415"/>
        <v>0</v>
      </c>
      <c r="BC62" s="15" t="str">
        <f t="shared" si="416"/>
        <v>0.0</v>
      </c>
      <c r="BD62" s="19">
        <v>3</v>
      </c>
      <c r="BE62" s="68"/>
      <c r="BF62" s="28"/>
      <c r="BG62" s="26"/>
      <c r="BH62" s="27"/>
      <c r="BI62" s="82"/>
      <c r="BJ62" s="82">
        <f t="shared" si="446"/>
        <v>0</v>
      </c>
      <c r="BK62" s="21">
        <f t="shared" si="417"/>
        <v>0</v>
      </c>
      <c r="BL62" s="21" t="str">
        <f t="shared" si="418"/>
        <v>0.0</v>
      </c>
      <c r="BM62" s="13" t="str">
        <f t="shared" si="419"/>
        <v>F</v>
      </c>
      <c r="BN62" s="18">
        <f t="shared" si="420"/>
        <v>0</v>
      </c>
      <c r="BO62" s="15" t="str">
        <f t="shared" si="421"/>
        <v>0.0</v>
      </c>
      <c r="BP62" s="19">
        <v>2</v>
      </c>
      <c r="BQ62" s="68"/>
      <c r="BR62" s="28"/>
      <c r="BS62" s="26"/>
      <c r="BT62" s="27"/>
      <c r="BU62" s="82"/>
      <c r="BV62" s="82">
        <f t="shared" si="447"/>
        <v>0</v>
      </c>
      <c r="BW62" s="21">
        <f t="shared" si="422"/>
        <v>0</v>
      </c>
      <c r="BX62" s="21" t="str">
        <f t="shared" si="423"/>
        <v>0.0</v>
      </c>
      <c r="BY62" s="13" t="str">
        <f t="shared" si="424"/>
        <v>F</v>
      </c>
      <c r="BZ62" s="18">
        <f t="shared" si="425"/>
        <v>0</v>
      </c>
      <c r="CA62" s="15" t="str">
        <f t="shared" si="426"/>
        <v>0.0</v>
      </c>
      <c r="CB62" s="19">
        <v>3</v>
      </c>
      <c r="CC62" s="68"/>
      <c r="CD62" s="28"/>
      <c r="CE62" s="39"/>
      <c r="CF62" s="28"/>
      <c r="CG62" s="20"/>
      <c r="CH62" s="20">
        <f t="shared" si="448"/>
        <v>0</v>
      </c>
      <c r="CI62" s="21">
        <f t="shared" si="427"/>
        <v>0</v>
      </c>
      <c r="CJ62" s="21" t="str">
        <f t="shared" si="428"/>
        <v>0.0</v>
      </c>
      <c r="CK62" s="13" t="str">
        <f t="shared" si="429"/>
        <v>F</v>
      </c>
      <c r="CL62" s="18">
        <f t="shared" si="430"/>
        <v>0</v>
      </c>
      <c r="CM62" s="15" t="str">
        <f t="shared" si="431"/>
        <v>0.0</v>
      </c>
      <c r="CN62" s="19">
        <v>3</v>
      </c>
      <c r="CO62" s="68"/>
      <c r="CP62" s="69">
        <f t="shared" si="432"/>
        <v>17</v>
      </c>
      <c r="CQ62" s="22">
        <f t="shared" si="433"/>
        <v>0</v>
      </c>
      <c r="CR62" s="24" t="str">
        <f t="shared" si="434"/>
        <v>0.00</v>
      </c>
      <c r="CS62" s="22">
        <f t="shared" si="435"/>
        <v>0</v>
      </c>
      <c r="CT62" s="24" t="str">
        <f t="shared" si="436"/>
        <v>0.00</v>
      </c>
      <c r="CU62" s="77" t="str">
        <f t="shared" si="437"/>
        <v>Cảnh báo KQHT</v>
      </c>
      <c r="CV62" s="77">
        <f t="shared" si="438"/>
        <v>0</v>
      </c>
      <c r="CW62" s="22" t="e">
        <f t="shared" si="439"/>
        <v>#DIV/0!</v>
      </c>
      <c r="CX62" s="77" t="e">
        <f t="shared" si="440"/>
        <v>#DIV/0!</v>
      </c>
      <c r="CY62" s="22" t="e">
        <f t="shared" si="441"/>
        <v>#DIV/0!</v>
      </c>
      <c r="CZ62" s="77" t="e">
        <f t="shared" si="442"/>
        <v>#DIV/0!</v>
      </c>
    </row>
    <row r="63" spans="1:147">
      <c r="A63" s="111"/>
      <c r="B63" s="112"/>
      <c r="C63" s="113"/>
      <c r="D63" s="114"/>
      <c r="E63" s="114"/>
      <c r="F63" s="115"/>
      <c r="G63" s="116"/>
      <c r="H63" s="116"/>
      <c r="I63" s="117"/>
      <c r="J63" s="123"/>
      <c r="K63" s="118"/>
      <c r="L63" s="119"/>
      <c r="M63" s="120"/>
      <c r="N63" s="121"/>
      <c r="O63" s="122"/>
      <c r="P63" s="123"/>
      <c r="Q63" s="118"/>
      <c r="R63" s="119"/>
      <c r="S63" s="120"/>
      <c r="T63" s="121"/>
      <c r="U63" s="122"/>
      <c r="V63" s="124"/>
      <c r="W63" s="125"/>
      <c r="X63" s="126"/>
      <c r="Y63" s="127"/>
      <c r="Z63" s="127"/>
      <c r="AA63" s="118"/>
      <c r="AB63" s="118"/>
      <c r="AC63" s="119"/>
      <c r="AD63" s="128"/>
      <c r="AE63" s="121"/>
      <c r="AF63" s="122"/>
      <c r="AG63" s="129"/>
      <c r="AH63" s="124"/>
      <c r="AI63" s="125"/>
      <c r="AJ63" s="126"/>
      <c r="AK63" s="127"/>
      <c r="AL63" s="127"/>
      <c r="AM63" s="118"/>
      <c r="AN63" s="118"/>
      <c r="AO63" s="119"/>
      <c r="AP63" s="128"/>
      <c r="AQ63" s="121"/>
      <c r="AR63" s="122"/>
      <c r="AS63" s="129"/>
      <c r="AT63" s="124"/>
      <c r="AU63" s="125"/>
      <c r="AV63" s="126"/>
      <c r="AW63" s="127"/>
      <c r="AX63" s="127"/>
      <c r="AY63" s="118"/>
      <c r="AZ63" s="118"/>
      <c r="BA63" s="119"/>
      <c r="BB63" s="128"/>
      <c r="BC63" s="121"/>
      <c r="BD63" s="122"/>
      <c r="BE63" s="129"/>
      <c r="BF63" s="124"/>
      <c r="BG63" s="125"/>
      <c r="BH63" s="126"/>
      <c r="BI63" s="127"/>
      <c r="BJ63" s="127"/>
      <c r="BK63" s="118"/>
      <c r="BL63" s="118"/>
      <c r="BM63" s="119"/>
      <c r="BN63" s="128"/>
      <c r="BO63" s="121"/>
      <c r="BP63" s="122"/>
      <c r="BQ63" s="129"/>
      <c r="BR63" s="124"/>
      <c r="BS63" s="125"/>
      <c r="BT63" s="126"/>
      <c r="BU63" s="127"/>
      <c r="BV63" s="127"/>
      <c r="BW63" s="118"/>
      <c r="BX63" s="118"/>
      <c r="BY63" s="119"/>
      <c r="BZ63" s="128"/>
      <c r="CA63" s="121"/>
      <c r="CB63" s="122"/>
      <c r="CC63" s="129"/>
      <c r="CD63" s="124"/>
      <c r="CE63" s="130"/>
      <c r="CF63" s="124"/>
      <c r="CG63" s="131"/>
      <c r="CH63" s="131"/>
      <c r="CI63" s="118"/>
      <c r="CJ63" s="118"/>
      <c r="CK63" s="119"/>
      <c r="CL63" s="128"/>
      <c r="CM63" s="121"/>
      <c r="CN63" s="122"/>
      <c r="CO63" s="129"/>
      <c r="CP63" s="132"/>
      <c r="CQ63" s="133"/>
      <c r="CR63" s="134"/>
      <c r="CS63" s="133"/>
      <c r="CT63" s="134"/>
      <c r="CU63" s="135"/>
      <c r="CV63" s="135"/>
      <c r="CW63" s="133"/>
      <c r="CX63" s="135"/>
      <c r="CY63" s="133"/>
      <c r="CZ63" s="135"/>
    </row>
    <row r="64" spans="1:147"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1:180">
      <c r="C65" s="1" t="s">
        <v>819</v>
      </c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</row>
    <row r="66" spans="1:180" s="4" customFormat="1" ht="18">
      <c r="A66" s="2"/>
      <c r="B66" s="5" t="s">
        <v>575</v>
      </c>
      <c r="C66" s="6" t="s">
        <v>591</v>
      </c>
      <c r="D66" s="7" t="s">
        <v>592</v>
      </c>
      <c r="E66" s="8" t="s">
        <v>593</v>
      </c>
      <c r="F66" s="4" t="s">
        <v>952</v>
      </c>
      <c r="G66" s="10" t="s">
        <v>285</v>
      </c>
      <c r="H66" s="36" t="s">
        <v>89</v>
      </c>
      <c r="I66" s="36" t="s">
        <v>571</v>
      </c>
      <c r="J66" s="25"/>
      <c r="K66" s="21" t="str">
        <f t="shared" ref="K66:K78" si="449">TEXT(J66,"0.0")</f>
        <v>0.0</v>
      </c>
      <c r="L66" s="13" t="str">
        <f t="shared" ref="L66:L78" si="450">IF(J66&gt;=8.5,"A",IF(J66&gt;=8,"B+",IF(J66&gt;=7,"B",IF(J66&gt;=6.5,"C+",IF(J66&gt;=5.5,"C",IF(J66&gt;=5,"D+",IF(J66&gt;=4,"D","F")))))))</f>
        <v>F</v>
      </c>
      <c r="M66" s="14">
        <f t="shared" ref="M66:M78" si="451">IF(L66="A",4,IF(L66="B+",3.5,IF(L66="B",3,IF(L66="C+",2.5,IF(L66="C",2,IF(L66="D+",1.5,IF(L66="D",1,0)))))))</f>
        <v>0</v>
      </c>
      <c r="N66" s="15" t="str">
        <f t="shared" ref="N66:N78" si="452">TEXT(M66,"0.0")</f>
        <v>0.0</v>
      </c>
      <c r="O66" s="19">
        <v>2</v>
      </c>
      <c r="P66" s="12"/>
      <c r="Q66" s="21" t="str">
        <f t="shared" ref="Q66:Q78" si="453">TEXT(P66,"0.0")</f>
        <v>0.0</v>
      </c>
      <c r="R66" s="13" t="str">
        <f t="shared" ref="R66:R78" si="454">IF(P66&gt;=8.5,"A",IF(P66&gt;=8,"B+",IF(P66&gt;=7,"B",IF(P66&gt;=6.5,"C+",IF(P66&gt;=5.5,"C",IF(P66&gt;=5,"D+",IF(P66&gt;=4,"D","F")))))))</f>
        <v>F</v>
      </c>
      <c r="S66" s="14">
        <f t="shared" ref="S66:S78" si="455">IF(R66="A",4,IF(R66="B+",3.5,IF(R66="B",3,IF(R66="C+",2.5,IF(R66="C",2,IF(R66="D+",1.5,IF(R66="D",1,0)))))))</f>
        <v>0</v>
      </c>
      <c r="T66" s="15" t="str">
        <f t="shared" ref="T66:T78" si="456">TEXT(S66,"0.0")</f>
        <v>0.0</v>
      </c>
      <c r="U66" s="19">
        <v>3</v>
      </c>
      <c r="V66" s="28"/>
      <c r="W66" s="26"/>
      <c r="X66" s="27"/>
      <c r="Y66" s="82"/>
      <c r="Z66" s="82"/>
      <c r="AA66" s="21">
        <f t="shared" ref="AA66:AA78" si="457">ROUND(MAX((V66*0.4+W66*0.6),(V66*0.4+X66*0.6),(V66*0.4+Y66*0.6)),1)</f>
        <v>0</v>
      </c>
      <c r="AB66" s="21" t="str">
        <f t="shared" ref="AB66:AB78" si="458">TEXT(AA66,"0.0")</f>
        <v>0.0</v>
      </c>
      <c r="AC66" s="13" t="str">
        <f t="shared" ref="AC66:AC78" si="459">IF(AA66&gt;=8.5,"A",IF(AA66&gt;=8,"B+",IF(AA66&gt;=7,"B",IF(AA66&gt;=6.5,"C+",IF(AA66&gt;=5.5,"C",IF(AA66&gt;=5,"D+",IF(AA66&gt;=4,"D","F")))))))</f>
        <v>F</v>
      </c>
      <c r="AD66" s="18">
        <f t="shared" ref="AD66:AD78" si="460">IF(AC66="A",4,IF(AC66="B+",3.5,IF(AC66="B",3,IF(AC66="C+",2.5,IF(AC66="C",2,IF(AC66="D+",1.5,IF(AC66="D",1,0)))))))</f>
        <v>0</v>
      </c>
      <c r="AE66" s="15" t="str">
        <f t="shared" ref="AE66:AE78" si="461">TEXT(AD66,"0.0")</f>
        <v>0.0</v>
      </c>
      <c r="AF66" s="19">
        <v>4</v>
      </c>
      <c r="AG66" s="68">
        <v>4</v>
      </c>
      <c r="AH66" s="28"/>
      <c r="AI66" s="26"/>
      <c r="AJ66" s="27"/>
      <c r="AK66" s="82"/>
      <c r="AL66" s="82"/>
      <c r="AM66" s="21">
        <f t="shared" ref="AM66:AM78" si="462">ROUND(MAX((AH66*0.4+AI66*0.6),(AH66*0.4+AJ66*0.6),(AH66*0.4+AK66*0.6)),1)</f>
        <v>0</v>
      </c>
      <c r="AN66" s="21" t="str">
        <f t="shared" ref="AN66:AN78" si="463">TEXT(AM66,"0.0")</f>
        <v>0.0</v>
      </c>
      <c r="AO66" s="13" t="str">
        <f t="shared" ref="AO66:AO78" si="464">IF(AM66&gt;=8.5,"A",IF(AM66&gt;=8,"B+",IF(AM66&gt;=7,"B",IF(AM66&gt;=6.5,"C+",IF(AM66&gt;=5.5,"C",IF(AM66&gt;=5,"D+",IF(AM66&gt;=4,"D","F")))))))</f>
        <v>F</v>
      </c>
      <c r="AP66" s="18">
        <f t="shared" ref="AP66:AP78" si="465">IF(AO66="A",4,IF(AO66="B+",3.5,IF(AO66="B",3,IF(AO66="C+",2.5,IF(AO66="C",2,IF(AO66="D+",1.5,IF(AO66="D",1,0)))))))</f>
        <v>0</v>
      </c>
      <c r="AQ66" s="15" t="str">
        <f t="shared" ref="AQ66:AQ78" si="466">TEXT(AP66,"0.0")</f>
        <v>0.0</v>
      </c>
      <c r="AR66" s="19">
        <v>2</v>
      </c>
      <c r="AS66" s="68">
        <v>2</v>
      </c>
      <c r="AT66" s="28"/>
      <c r="AU66" s="26"/>
      <c r="AV66" s="27"/>
      <c r="AW66" s="82"/>
      <c r="AX66" s="82"/>
      <c r="AY66" s="21">
        <f t="shared" ref="AY66:AY78" si="467">ROUND(MAX((AT66*0.4+AU66*0.6),(AT66*0.4+AV66*0.6),(AT66*0.4+AW66*0.6)),1)</f>
        <v>0</v>
      </c>
      <c r="AZ66" s="21" t="str">
        <f t="shared" ref="AZ66:AZ78" si="468">TEXT(AY66,"0.0")</f>
        <v>0.0</v>
      </c>
      <c r="BA66" s="13" t="str">
        <f t="shared" ref="BA66:BA78" si="469">IF(AY66&gt;=8.5,"A",IF(AY66&gt;=8,"B+",IF(AY66&gt;=7,"B",IF(AY66&gt;=6.5,"C+",IF(AY66&gt;=5.5,"C",IF(AY66&gt;=5,"D+",IF(AY66&gt;=4,"D","F")))))))</f>
        <v>F</v>
      </c>
      <c r="BB66" s="18">
        <f t="shared" ref="BB66:BB78" si="470">IF(BA66="A",4,IF(BA66="B+",3.5,IF(BA66="B",3,IF(BA66="C+",2.5,IF(BA66="C",2,IF(BA66="D+",1.5,IF(BA66="D",1,0)))))))</f>
        <v>0</v>
      </c>
      <c r="BC66" s="15" t="str">
        <f t="shared" ref="BC66:BC78" si="471">TEXT(BB66,"0.0")</f>
        <v>0.0</v>
      </c>
      <c r="BD66" s="19">
        <v>3</v>
      </c>
      <c r="BE66" s="68">
        <v>3</v>
      </c>
      <c r="BF66" s="28"/>
      <c r="BG66" s="26"/>
      <c r="BH66" s="27"/>
      <c r="BI66" s="82"/>
      <c r="BJ66" s="82"/>
      <c r="BK66" s="21">
        <f t="shared" ref="BK66:BK78" si="472">ROUND(MAX((BF66*0.4+BG66*0.6),(BF66*0.4+BH66*0.6),(BF66*0.4+BI66*0.6)),1)</f>
        <v>0</v>
      </c>
      <c r="BL66" s="21" t="str">
        <f t="shared" ref="BL66:BL78" si="473">TEXT(BK66,"0.0")</f>
        <v>0.0</v>
      </c>
      <c r="BM66" s="13" t="str">
        <f t="shared" ref="BM66:BM78" si="474">IF(BK66&gt;=8.5,"A",IF(BK66&gt;=8,"B+",IF(BK66&gt;=7,"B",IF(BK66&gt;=6.5,"C+",IF(BK66&gt;=5.5,"C",IF(BK66&gt;=5,"D+",IF(BK66&gt;=4,"D","F")))))))</f>
        <v>F</v>
      </c>
      <c r="BN66" s="18">
        <f t="shared" ref="BN66:BN78" si="475">IF(BM66="A",4,IF(BM66="B+",3.5,IF(BM66="B",3,IF(BM66="C+",2.5,IF(BM66="C",2,IF(BM66="D+",1.5,IF(BM66="D",1,0)))))))</f>
        <v>0</v>
      </c>
      <c r="BO66" s="15" t="str">
        <f t="shared" ref="BO66:BO78" si="476">TEXT(BN66,"0.0")</f>
        <v>0.0</v>
      </c>
      <c r="BP66" s="19">
        <v>2</v>
      </c>
      <c r="BQ66" s="68">
        <v>2</v>
      </c>
      <c r="BR66" s="28"/>
      <c r="BS66" s="26"/>
      <c r="BT66" s="27"/>
      <c r="BU66" s="82"/>
      <c r="BV66" s="82"/>
      <c r="BW66" s="21">
        <f t="shared" ref="BW66:BW78" si="477">ROUND(MAX((BR66*0.4+BS66*0.6),(BR66*0.4+BT66*0.6),(BR66*0.4+BU66*0.6)),1)</f>
        <v>0</v>
      </c>
      <c r="BX66" s="21" t="str">
        <f t="shared" ref="BX66:BX78" si="478">TEXT(BW66,"0.0")</f>
        <v>0.0</v>
      </c>
      <c r="BY66" s="13" t="str">
        <f t="shared" ref="BY66:BY78" si="479">IF(BW66&gt;=8.5,"A",IF(BW66&gt;=8,"B+",IF(BW66&gt;=7,"B",IF(BW66&gt;=6.5,"C+",IF(BW66&gt;=5.5,"C",IF(BW66&gt;=5,"D+",IF(BW66&gt;=4,"D","F")))))))</f>
        <v>F</v>
      </c>
      <c r="BZ66" s="18">
        <f t="shared" ref="BZ66:BZ78" si="480">IF(BY66="A",4,IF(BY66="B+",3.5,IF(BY66="B",3,IF(BY66="C+",2.5,IF(BY66="C",2,IF(BY66="D+",1.5,IF(BY66="D",1,0)))))))</f>
        <v>0</v>
      </c>
      <c r="CA66" s="15" t="str">
        <f t="shared" ref="CA66:CA78" si="481">TEXT(BZ66,"0.0")</f>
        <v>0.0</v>
      </c>
      <c r="CB66" s="19">
        <v>3</v>
      </c>
      <c r="CC66" s="68">
        <v>3</v>
      </c>
      <c r="CD66" s="28"/>
      <c r="CE66" s="39"/>
      <c r="CF66" s="28"/>
      <c r="CG66" s="20"/>
      <c r="CH66" s="20"/>
      <c r="CI66" s="21">
        <f t="shared" ref="CI66:CI78" si="482">ROUND(MAX((CD66*0.4+CE66*0.6),(CD66*0.4+CF66*0.6),(CD66*0.4+CG66*0.6)),1)</f>
        <v>0</v>
      </c>
      <c r="CJ66" s="21" t="str">
        <f t="shared" ref="CJ66:CJ78" si="483">TEXT(CI66,"0.0")</f>
        <v>0.0</v>
      </c>
      <c r="CK66" s="13" t="str">
        <f t="shared" ref="CK66:CK78" si="484">IF(CI66&gt;=8.5,"A",IF(CI66&gt;=8,"B+",IF(CI66&gt;=7,"B",IF(CI66&gt;=6.5,"C+",IF(CI66&gt;=5.5,"C",IF(CI66&gt;=5,"D+",IF(CI66&gt;=4,"D","F")))))))</f>
        <v>F</v>
      </c>
      <c r="CL66" s="18">
        <f t="shared" ref="CL66:CL78" si="485">IF(CK66="A",4,IF(CK66="B+",3.5,IF(CK66="B",3,IF(CK66="C+",2.5,IF(CK66="C",2,IF(CK66="D+",1.5,IF(CK66="D",1,0)))))))</f>
        <v>0</v>
      </c>
      <c r="CM66" s="15" t="str">
        <f t="shared" ref="CM66:CM78" si="486">TEXT(CL66,"0.0")</f>
        <v>0.0</v>
      </c>
      <c r="CN66" s="19">
        <v>3</v>
      </c>
      <c r="CO66" s="68">
        <v>3</v>
      </c>
      <c r="CP66" s="69">
        <f t="shared" ref="CP66:CP78" si="487">AR66+AF66+BD66+BP66+CB66+CN66</f>
        <v>17</v>
      </c>
      <c r="CQ66" s="22">
        <f t="shared" ref="CQ66:CQ78" si="488">(AM66*AR66+AA66*AF66+AY66*BD66+BK66*BP66+BW66*CB66+CI66*CN66)/CP66</f>
        <v>0</v>
      </c>
      <c r="CR66" s="24" t="str">
        <f t="shared" ref="CR66:CR78" si="489">TEXT(CQ66,"0.00")</f>
        <v>0.00</v>
      </c>
      <c r="CS66" s="22">
        <f t="shared" ref="CS66:CS78" si="490">(AP66*AR66+AD66*AF66+BB66*BD66+BN66*BP66+BZ66*CB66+CL66*CN66)/CP66</f>
        <v>0</v>
      </c>
      <c r="CT66" s="24" t="str">
        <f t="shared" ref="CT66:CT78" si="491">TEXT(CS66,"0.00")</f>
        <v>0.00</v>
      </c>
      <c r="CU66" s="77" t="str">
        <f t="shared" ref="CU66:CU78" si="492">IF(OR(CV66&lt;CP66/2,CS66&lt;1.2),"Cảnh báo KQHT","Lên lớp")</f>
        <v>Cảnh báo KQHT</v>
      </c>
      <c r="CV66" s="77">
        <f t="shared" ref="CV66:CV78" si="493">CO66+CC66+BQ66+BE66+AG66+AS66</f>
        <v>17</v>
      </c>
      <c r="CW66" s="22">
        <f t="shared" ref="CW66:CW78" si="494">(AM66*AS66+AA66*AG66+AY66*BE66+BK66*BQ66+BW66*CC66+CI66*CO66)/CV66</f>
        <v>0</v>
      </c>
      <c r="CX66" s="77" t="str">
        <f t="shared" ref="CX66:CX78" si="495">TEXT(CW66,"0.00")</f>
        <v>0.00</v>
      </c>
      <c r="CY66" s="22">
        <f t="shared" ref="CY66:CY78" si="496">(AP66*AS66+AD66*AG66+BB66*BE66+BN66*BQ66+BZ66*CC66+CL66*CO66)/CV66</f>
        <v>0</v>
      </c>
      <c r="CZ66" s="77" t="str">
        <f t="shared" ref="CZ66:CZ78" si="497">TEXT(CY66,"0.00")</f>
        <v>0.00</v>
      </c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156"/>
      <c r="EI66" s="40"/>
      <c r="EJ66" s="156"/>
      <c r="EK66" s="40"/>
      <c r="EL66" s="40"/>
      <c r="EM66" s="40"/>
      <c r="EN66" s="40"/>
      <c r="EO66" s="40"/>
      <c r="EP66" s="40"/>
      <c r="EQ66" s="40"/>
      <c r="ER66" s="157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</row>
    <row r="67" spans="1:180" s="4" customFormat="1" ht="18">
      <c r="A67" s="2"/>
      <c r="B67" s="5" t="s">
        <v>575</v>
      </c>
      <c r="C67" s="6" t="s">
        <v>602</v>
      </c>
      <c r="D67" s="7" t="s">
        <v>278</v>
      </c>
      <c r="E67" s="8" t="s">
        <v>51</v>
      </c>
      <c r="F67" s="4" t="s">
        <v>952</v>
      </c>
      <c r="G67" s="10" t="s">
        <v>708</v>
      </c>
      <c r="H67" s="36" t="s">
        <v>89</v>
      </c>
      <c r="I67" s="36" t="s">
        <v>571</v>
      </c>
      <c r="J67" s="25"/>
      <c r="K67" s="21" t="str">
        <f t="shared" si="449"/>
        <v>0.0</v>
      </c>
      <c r="L67" s="13" t="str">
        <f t="shared" si="450"/>
        <v>F</v>
      </c>
      <c r="M67" s="14">
        <f t="shared" si="451"/>
        <v>0</v>
      </c>
      <c r="N67" s="15" t="str">
        <f t="shared" si="452"/>
        <v>0.0</v>
      </c>
      <c r="O67" s="19">
        <v>2</v>
      </c>
      <c r="P67" s="12"/>
      <c r="Q67" s="21" t="str">
        <f t="shared" si="453"/>
        <v>0.0</v>
      </c>
      <c r="R67" s="13" t="str">
        <f t="shared" si="454"/>
        <v>F</v>
      </c>
      <c r="S67" s="14">
        <f t="shared" si="455"/>
        <v>0</v>
      </c>
      <c r="T67" s="15" t="str">
        <f t="shared" si="456"/>
        <v>0.0</v>
      </c>
      <c r="U67" s="19">
        <v>3</v>
      </c>
      <c r="V67" s="28"/>
      <c r="W67" s="26"/>
      <c r="X67" s="27"/>
      <c r="Y67" s="82"/>
      <c r="Z67" s="82"/>
      <c r="AA67" s="21">
        <f t="shared" si="457"/>
        <v>0</v>
      </c>
      <c r="AB67" s="21" t="str">
        <f t="shared" si="458"/>
        <v>0.0</v>
      </c>
      <c r="AC67" s="13" t="str">
        <f t="shared" si="459"/>
        <v>F</v>
      </c>
      <c r="AD67" s="18">
        <f t="shared" si="460"/>
        <v>0</v>
      </c>
      <c r="AE67" s="15" t="str">
        <f t="shared" si="461"/>
        <v>0.0</v>
      </c>
      <c r="AF67" s="19">
        <v>4</v>
      </c>
      <c r="AG67" s="68">
        <v>4</v>
      </c>
      <c r="AH67" s="28"/>
      <c r="AI67" s="26"/>
      <c r="AJ67" s="27"/>
      <c r="AK67" s="82"/>
      <c r="AL67" s="82"/>
      <c r="AM67" s="21">
        <f t="shared" si="462"/>
        <v>0</v>
      </c>
      <c r="AN67" s="21" t="str">
        <f t="shared" si="463"/>
        <v>0.0</v>
      </c>
      <c r="AO67" s="13" t="str">
        <f t="shared" si="464"/>
        <v>F</v>
      </c>
      <c r="AP67" s="18">
        <f t="shared" si="465"/>
        <v>0</v>
      </c>
      <c r="AQ67" s="15" t="str">
        <f t="shared" si="466"/>
        <v>0.0</v>
      </c>
      <c r="AR67" s="19">
        <v>2</v>
      </c>
      <c r="AS67" s="68">
        <v>2</v>
      </c>
      <c r="AT67" s="28"/>
      <c r="AU67" s="26"/>
      <c r="AV67" s="27"/>
      <c r="AW67" s="82"/>
      <c r="AX67" s="82"/>
      <c r="AY67" s="21">
        <f t="shared" si="467"/>
        <v>0</v>
      </c>
      <c r="AZ67" s="21" t="str">
        <f t="shared" si="468"/>
        <v>0.0</v>
      </c>
      <c r="BA67" s="13" t="str">
        <f t="shared" si="469"/>
        <v>F</v>
      </c>
      <c r="BB67" s="18">
        <f t="shared" si="470"/>
        <v>0</v>
      </c>
      <c r="BC67" s="15" t="str">
        <f t="shared" si="471"/>
        <v>0.0</v>
      </c>
      <c r="BD67" s="19">
        <v>3</v>
      </c>
      <c r="BE67" s="68">
        <v>3</v>
      </c>
      <c r="BF67" s="28"/>
      <c r="BG67" s="26"/>
      <c r="BH67" s="27"/>
      <c r="BI67" s="82"/>
      <c r="BJ67" s="82"/>
      <c r="BK67" s="21">
        <f t="shared" si="472"/>
        <v>0</v>
      </c>
      <c r="BL67" s="21" t="str">
        <f t="shared" si="473"/>
        <v>0.0</v>
      </c>
      <c r="BM67" s="13" t="str">
        <f t="shared" si="474"/>
        <v>F</v>
      </c>
      <c r="BN67" s="18">
        <f t="shared" si="475"/>
        <v>0</v>
      </c>
      <c r="BO67" s="15" t="str">
        <f t="shared" si="476"/>
        <v>0.0</v>
      </c>
      <c r="BP67" s="19">
        <v>2</v>
      </c>
      <c r="BQ67" s="68">
        <v>2</v>
      </c>
      <c r="BR67" s="28"/>
      <c r="BS67" s="26"/>
      <c r="BT67" s="27"/>
      <c r="BU67" s="82"/>
      <c r="BV67" s="82"/>
      <c r="BW67" s="21">
        <f t="shared" si="477"/>
        <v>0</v>
      </c>
      <c r="BX67" s="21" t="str">
        <f t="shared" si="478"/>
        <v>0.0</v>
      </c>
      <c r="BY67" s="13" t="str">
        <f t="shared" si="479"/>
        <v>F</v>
      </c>
      <c r="BZ67" s="18">
        <f t="shared" si="480"/>
        <v>0</v>
      </c>
      <c r="CA67" s="15" t="str">
        <f t="shared" si="481"/>
        <v>0.0</v>
      </c>
      <c r="CB67" s="19">
        <v>3</v>
      </c>
      <c r="CC67" s="68">
        <v>3</v>
      </c>
      <c r="CD67" s="28"/>
      <c r="CE67" s="39"/>
      <c r="CF67" s="28"/>
      <c r="CG67" s="20"/>
      <c r="CH67" s="20"/>
      <c r="CI67" s="21">
        <f t="shared" si="482"/>
        <v>0</v>
      </c>
      <c r="CJ67" s="21" t="str">
        <f t="shared" si="483"/>
        <v>0.0</v>
      </c>
      <c r="CK67" s="13" t="str">
        <f t="shared" si="484"/>
        <v>F</v>
      </c>
      <c r="CL67" s="18">
        <f t="shared" si="485"/>
        <v>0</v>
      </c>
      <c r="CM67" s="15" t="str">
        <f t="shared" si="486"/>
        <v>0.0</v>
      </c>
      <c r="CN67" s="19">
        <v>3</v>
      </c>
      <c r="CO67" s="68">
        <v>3</v>
      </c>
      <c r="CP67" s="69">
        <f t="shared" si="487"/>
        <v>17</v>
      </c>
      <c r="CQ67" s="22">
        <f t="shared" si="488"/>
        <v>0</v>
      </c>
      <c r="CR67" s="24" t="str">
        <f t="shared" si="489"/>
        <v>0.00</v>
      </c>
      <c r="CS67" s="22">
        <f t="shared" si="490"/>
        <v>0</v>
      </c>
      <c r="CT67" s="24" t="str">
        <f t="shared" si="491"/>
        <v>0.00</v>
      </c>
      <c r="CU67" s="77" t="str">
        <f t="shared" si="492"/>
        <v>Cảnh báo KQHT</v>
      </c>
      <c r="CV67" s="77">
        <f t="shared" si="493"/>
        <v>17</v>
      </c>
      <c r="CW67" s="22">
        <f t="shared" si="494"/>
        <v>0</v>
      </c>
      <c r="CX67" s="77" t="str">
        <f t="shared" si="495"/>
        <v>0.00</v>
      </c>
      <c r="CY67" s="22">
        <f t="shared" si="496"/>
        <v>0</v>
      </c>
      <c r="CZ67" s="77" t="str">
        <f t="shared" si="497"/>
        <v>0.00</v>
      </c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156"/>
      <c r="EI67" s="40"/>
      <c r="EJ67" s="156"/>
      <c r="EK67" s="40"/>
      <c r="EL67" s="40"/>
      <c r="EM67" s="40"/>
      <c r="EN67" s="40"/>
      <c r="EO67" s="40"/>
      <c r="EP67" s="40"/>
      <c r="EQ67" s="40"/>
      <c r="ER67" s="157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</row>
    <row r="68" spans="1:180" s="4" customFormat="1" ht="18">
      <c r="A68" s="2"/>
      <c r="B68" s="5" t="s">
        <v>575</v>
      </c>
      <c r="C68" s="6" t="s">
        <v>637</v>
      </c>
      <c r="D68" s="7" t="s">
        <v>638</v>
      </c>
      <c r="E68" s="8" t="s">
        <v>84</v>
      </c>
      <c r="F68" s="4" t="s">
        <v>952</v>
      </c>
      <c r="G68" s="10" t="s">
        <v>725</v>
      </c>
      <c r="H68" s="36" t="s">
        <v>89</v>
      </c>
      <c r="I68" s="36" t="s">
        <v>199</v>
      </c>
      <c r="J68" s="25"/>
      <c r="K68" s="21" t="str">
        <f t="shared" si="449"/>
        <v>0.0</v>
      </c>
      <c r="L68" s="13" t="str">
        <f t="shared" si="450"/>
        <v>F</v>
      </c>
      <c r="M68" s="14">
        <f t="shared" si="451"/>
        <v>0</v>
      </c>
      <c r="N68" s="15" t="str">
        <f t="shared" si="452"/>
        <v>0.0</v>
      </c>
      <c r="O68" s="19">
        <v>2</v>
      </c>
      <c r="P68" s="12"/>
      <c r="Q68" s="21" t="str">
        <f t="shared" si="453"/>
        <v>0.0</v>
      </c>
      <c r="R68" s="13" t="str">
        <f t="shared" si="454"/>
        <v>F</v>
      </c>
      <c r="S68" s="14">
        <f t="shared" si="455"/>
        <v>0</v>
      </c>
      <c r="T68" s="15" t="str">
        <f t="shared" si="456"/>
        <v>0.0</v>
      </c>
      <c r="U68" s="19">
        <v>3</v>
      </c>
      <c r="V68" s="28"/>
      <c r="W68" s="26"/>
      <c r="X68" s="27"/>
      <c r="Y68" s="82"/>
      <c r="Z68" s="82"/>
      <c r="AA68" s="21">
        <f t="shared" si="457"/>
        <v>0</v>
      </c>
      <c r="AB68" s="21" t="str">
        <f t="shared" si="458"/>
        <v>0.0</v>
      </c>
      <c r="AC68" s="13" t="str">
        <f t="shared" si="459"/>
        <v>F</v>
      </c>
      <c r="AD68" s="18">
        <f t="shared" si="460"/>
        <v>0</v>
      </c>
      <c r="AE68" s="15" t="str">
        <f t="shared" si="461"/>
        <v>0.0</v>
      </c>
      <c r="AF68" s="19">
        <v>4</v>
      </c>
      <c r="AG68" s="68">
        <v>4</v>
      </c>
      <c r="AH68" s="28"/>
      <c r="AI68" s="26"/>
      <c r="AJ68" s="27"/>
      <c r="AK68" s="82"/>
      <c r="AL68" s="82"/>
      <c r="AM68" s="21">
        <f t="shared" si="462"/>
        <v>0</v>
      </c>
      <c r="AN68" s="21" t="str">
        <f t="shared" si="463"/>
        <v>0.0</v>
      </c>
      <c r="AO68" s="13" t="str">
        <f t="shared" si="464"/>
        <v>F</v>
      </c>
      <c r="AP68" s="18">
        <f t="shared" si="465"/>
        <v>0</v>
      </c>
      <c r="AQ68" s="15" t="str">
        <f t="shared" si="466"/>
        <v>0.0</v>
      </c>
      <c r="AR68" s="19">
        <v>2</v>
      </c>
      <c r="AS68" s="68">
        <v>2</v>
      </c>
      <c r="AT68" s="28"/>
      <c r="AU68" s="26"/>
      <c r="AV68" s="27"/>
      <c r="AW68" s="82"/>
      <c r="AX68" s="82"/>
      <c r="AY68" s="21">
        <f t="shared" si="467"/>
        <v>0</v>
      </c>
      <c r="AZ68" s="21" t="str">
        <f t="shared" si="468"/>
        <v>0.0</v>
      </c>
      <c r="BA68" s="13" t="str">
        <f t="shared" si="469"/>
        <v>F</v>
      </c>
      <c r="BB68" s="18">
        <f t="shared" si="470"/>
        <v>0</v>
      </c>
      <c r="BC68" s="15" t="str">
        <f t="shared" si="471"/>
        <v>0.0</v>
      </c>
      <c r="BD68" s="19">
        <v>3</v>
      </c>
      <c r="BE68" s="68">
        <v>3</v>
      </c>
      <c r="BF68" s="28"/>
      <c r="BG68" s="26"/>
      <c r="BH68" s="27"/>
      <c r="BI68" s="82"/>
      <c r="BJ68" s="82"/>
      <c r="BK68" s="21">
        <f t="shared" si="472"/>
        <v>0</v>
      </c>
      <c r="BL68" s="21" t="str">
        <f t="shared" si="473"/>
        <v>0.0</v>
      </c>
      <c r="BM68" s="13" t="str">
        <f t="shared" si="474"/>
        <v>F</v>
      </c>
      <c r="BN68" s="18">
        <f t="shared" si="475"/>
        <v>0</v>
      </c>
      <c r="BO68" s="15" t="str">
        <f t="shared" si="476"/>
        <v>0.0</v>
      </c>
      <c r="BP68" s="19">
        <v>2</v>
      </c>
      <c r="BQ68" s="68">
        <v>2</v>
      </c>
      <c r="BR68" s="28"/>
      <c r="BS68" s="26"/>
      <c r="BT68" s="27"/>
      <c r="BU68" s="82"/>
      <c r="BV68" s="82"/>
      <c r="BW68" s="21">
        <f t="shared" si="477"/>
        <v>0</v>
      </c>
      <c r="BX68" s="21" t="str">
        <f t="shared" si="478"/>
        <v>0.0</v>
      </c>
      <c r="BY68" s="13" t="str">
        <f t="shared" si="479"/>
        <v>F</v>
      </c>
      <c r="BZ68" s="18">
        <f t="shared" si="480"/>
        <v>0</v>
      </c>
      <c r="CA68" s="15" t="str">
        <f t="shared" si="481"/>
        <v>0.0</v>
      </c>
      <c r="CB68" s="19">
        <v>3</v>
      </c>
      <c r="CC68" s="68">
        <v>3</v>
      </c>
      <c r="CD68" s="28"/>
      <c r="CE68" s="39"/>
      <c r="CF68" s="28"/>
      <c r="CG68" s="20"/>
      <c r="CH68" s="20"/>
      <c r="CI68" s="21">
        <f t="shared" si="482"/>
        <v>0</v>
      </c>
      <c r="CJ68" s="21" t="str">
        <f t="shared" si="483"/>
        <v>0.0</v>
      </c>
      <c r="CK68" s="13" t="str">
        <f t="shared" si="484"/>
        <v>F</v>
      </c>
      <c r="CL68" s="18">
        <f t="shared" si="485"/>
        <v>0</v>
      </c>
      <c r="CM68" s="15" t="str">
        <f t="shared" si="486"/>
        <v>0.0</v>
      </c>
      <c r="CN68" s="19">
        <v>3</v>
      </c>
      <c r="CO68" s="68">
        <v>3</v>
      </c>
      <c r="CP68" s="69">
        <f t="shared" si="487"/>
        <v>17</v>
      </c>
      <c r="CQ68" s="22">
        <f t="shared" si="488"/>
        <v>0</v>
      </c>
      <c r="CR68" s="24" t="str">
        <f t="shared" si="489"/>
        <v>0.00</v>
      </c>
      <c r="CS68" s="22">
        <f t="shared" si="490"/>
        <v>0</v>
      </c>
      <c r="CT68" s="24" t="str">
        <f t="shared" si="491"/>
        <v>0.00</v>
      </c>
      <c r="CU68" s="77" t="str">
        <f t="shared" si="492"/>
        <v>Cảnh báo KQHT</v>
      </c>
      <c r="CV68" s="77">
        <f t="shared" si="493"/>
        <v>17</v>
      </c>
      <c r="CW68" s="22">
        <f t="shared" si="494"/>
        <v>0</v>
      </c>
      <c r="CX68" s="77" t="str">
        <f t="shared" si="495"/>
        <v>0.00</v>
      </c>
      <c r="CY68" s="22">
        <f t="shared" si="496"/>
        <v>0</v>
      </c>
      <c r="CZ68" s="77" t="str">
        <f t="shared" si="497"/>
        <v>0.00</v>
      </c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156"/>
      <c r="EI68" s="40"/>
      <c r="EJ68" s="156"/>
      <c r="EK68" s="40"/>
      <c r="EL68" s="40"/>
      <c r="EM68" s="40"/>
      <c r="EN68" s="40"/>
      <c r="EO68" s="40"/>
      <c r="EP68" s="40"/>
      <c r="EQ68" s="40"/>
      <c r="ER68" s="157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</row>
    <row r="69" spans="1:180" s="4" customFormat="1" ht="18">
      <c r="A69" s="2">
        <v>3</v>
      </c>
      <c r="B69" s="5" t="s">
        <v>575</v>
      </c>
      <c r="C69" s="6" t="s">
        <v>579</v>
      </c>
      <c r="D69" s="7" t="s">
        <v>580</v>
      </c>
      <c r="E69" s="8" t="s">
        <v>158</v>
      </c>
      <c r="F69" s="23" t="s">
        <v>951</v>
      </c>
      <c r="G69" s="98" t="s">
        <v>753</v>
      </c>
      <c r="H69" s="36" t="s">
        <v>89</v>
      </c>
      <c r="I69" s="36" t="s">
        <v>199</v>
      </c>
      <c r="J69" s="25"/>
      <c r="K69" s="21" t="str">
        <f t="shared" si="449"/>
        <v>0.0</v>
      </c>
      <c r="L69" s="13" t="str">
        <f t="shared" si="450"/>
        <v>F</v>
      </c>
      <c r="M69" s="14">
        <f t="shared" si="451"/>
        <v>0</v>
      </c>
      <c r="N69" s="15" t="str">
        <f t="shared" si="452"/>
        <v>0.0</v>
      </c>
      <c r="O69" s="19">
        <v>2</v>
      </c>
      <c r="P69" s="12"/>
      <c r="Q69" s="21" t="str">
        <f t="shared" si="453"/>
        <v>0.0</v>
      </c>
      <c r="R69" s="13" t="str">
        <f t="shared" si="454"/>
        <v>F</v>
      </c>
      <c r="S69" s="14">
        <f t="shared" si="455"/>
        <v>0</v>
      </c>
      <c r="T69" s="15" t="str">
        <f t="shared" si="456"/>
        <v>0.0</v>
      </c>
      <c r="U69" s="19">
        <v>3</v>
      </c>
      <c r="V69" s="28">
        <v>8.8000000000000007</v>
      </c>
      <c r="W69" s="26">
        <v>8</v>
      </c>
      <c r="X69" s="27"/>
      <c r="Y69" s="82"/>
      <c r="Z69" s="82"/>
      <c r="AA69" s="21">
        <f t="shared" si="457"/>
        <v>8.3000000000000007</v>
      </c>
      <c r="AB69" s="21" t="str">
        <f t="shared" si="458"/>
        <v>8.3</v>
      </c>
      <c r="AC69" s="13" t="str">
        <f t="shared" si="459"/>
        <v>B+</v>
      </c>
      <c r="AD69" s="18">
        <f t="shared" si="460"/>
        <v>3.5</v>
      </c>
      <c r="AE69" s="15" t="str">
        <f t="shared" si="461"/>
        <v>3.5</v>
      </c>
      <c r="AF69" s="19">
        <v>4</v>
      </c>
      <c r="AG69" s="68">
        <v>4</v>
      </c>
      <c r="AH69" s="28">
        <v>9</v>
      </c>
      <c r="AI69" s="26">
        <v>6</v>
      </c>
      <c r="AJ69" s="27"/>
      <c r="AK69" s="82"/>
      <c r="AL69" s="82"/>
      <c r="AM69" s="21">
        <f t="shared" si="462"/>
        <v>7.2</v>
      </c>
      <c r="AN69" s="21" t="str">
        <f t="shared" si="463"/>
        <v>7.2</v>
      </c>
      <c r="AO69" s="13" t="str">
        <f t="shared" si="464"/>
        <v>B</v>
      </c>
      <c r="AP69" s="18">
        <f t="shared" si="465"/>
        <v>3</v>
      </c>
      <c r="AQ69" s="15" t="str">
        <f t="shared" si="466"/>
        <v>3.0</v>
      </c>
      <c r="AR69" s="19">
        <v>2</v>
      </c>
      <c r="AS69" s="68">
        <v>2</v>
      </c>
      <c r="AT69" s="28">
        <v>8.8000000000000007</v>
      </c>
      <c r="AU69" s="26">
        <v>9</v>
      </c>
      <c r="AV69" s="27"/>
      <c r="AW69" s="82"/>
      <c r="AX69" s="82"/>
      <c r="AY69" s="21">
        <f t="shared" si="467"/>
        <v>8.9</v>
      </c>
      <c r="AZ69" s="21" t="str">
        <f t="shared" si="468"/>
        <v>8.9</v>
      </c>
      <c r="BA69" s="13" t="str">
        <f t="shared" si="469"/>
        <v>A</v>
      </c>
      <c r="BB69" s="18">
        <f t="shared" si="470"/>
        <v>4</v>
      </c>
      <c r="BC69" s="15" t="str">
        <f t="shared" si="471"/>
        <v>4.0</v>
      </c>
      <c r="BD69" s="19">
        <v>3</v>
      </c>
      <c r="BE69" s="68">
        <v>3</v>
      </c>
      <c r="BF69" s="28">
        <v>8.3000000000000007</v>
      </c>
      <c r="BG69" s="26">
        <v>7</v>
      </c>
      <c r="BH69" s="27"/>
      <c r="BI69" s="82"/>
      <c r="BJ69" s="82"/>
      <c r="BK69" s="21">
        <f t="shared" si="472"/>
        <v>7.5</v>
      </c>
      <c r="BL69" s="21" t="str">
        <f t="shared" si="473"/>
        <v>7.5</v>
      </c>
      <c r="BM69" s="13" t="str">
        <f t="shared" si="474"/>
        <v>B</v>
      </c>
      <c r="BN69" s="18">
        <f t="shared" si="475"/>
        <v>3</v>
      </c>
      <c r="BO69" s="15" t="str">
        <f t="shared" si="476"/>
        <v>3.0</v>
      </c>
      <c r="BP69" s="19">
        <v>2</v>
      </c>
      <c r="BQ69" s="68">
        <v>2</v>
      </c>
      <c r="BR69" s="28">
        <v>6.9</v>
      </c>
      <c r="BS69" s="26">
        <v>9</v>
      </c>
      <c r="BT69" s="27"/>
      <c r="BU69" s="82"/>
      <c r="BV69" s="82"/>
      <c r="BW69" s="21">
        <f t="shared" si="477"/>
        <v>8.1999999999999993</v>
      </c>
      <c r="BX69" s="21" t="str">
        <f t="shared" si="478"/>
        <v>8.2</v>
      </c>
      <c r="BY69" s="13" t="str">
        <f t="shared" si="479"/>
        <v>B+</v>
      </c>
      <c r="BZ69" s="18">
        <f t="shared" si="480"/>
        <v>3.5</v>
      </c>
      <c r="CA69" s="15" t="str">
        <f t="shared" si="481"/>
        <v>3.5</v>
      </c>
      <c r="CB69" s="19">
        <v>3</v>
      </c>
      <c r="CC69" s="68">
        <v>3</v>
      </c>
      <c r="CD69" s="39">
        <v>8.1999999999999993</v>
      </c>
      <c r="CE69" s="28">
        <v>8</v>
      </c>
      <c r="CF69" s="28"/>
      <c r="CG69" s="20"/>
      <c r="CH69" s="20"/>
      <c r="CI69" s="21">
        <f t="shared" si="482"/>
        <v>8.1</v>
      </c>
      <c r="CJ69" s="21" t="str">
        <f t="shared" si="483"/>
        <v>8.1</v>
      </c>
      <c r="CK69" s="13" t="str">
        <f t="shared" si="484"/>
        <v>B+</v>
      </c>
      <c r="CL69" s="18">
        <f t="shared" si="485"/>
        <v>3.5</v>
      </c>
      <c r="CM69" s="15" t="str">
        <f t="shared" si="486"/>
        <v>3.5</v>
      </c>
      <c r="CN69" s="19">
        <v>3</v>
      </c>
      <c r="CO69" s="68">
        <v>3</v>
      </c>
      <c r="CP69" s="69">
        <f t="shared" si="487"/>
        <v>17</v>
      </c>
      <c r="CQ69" s="22">
        <f t="shared" si="488"/>
        <v>8.1294117647058819</v>
      </c>
      <c r="CR69" s="24" t="str">
        <f t="shared" si="489"/>
        <v>8.13</v>
      </c>
      <c r="CS69" s="22">
        <f t="shared" si="490"/>
        <v>3.4705882352941178</v>
      </c>
      <c r="CT69" s="24" t="str">
        <f t="shared" si="491"/>
        <v>3.47</v>
      </c>
      <c r="CU69" s="77" t="str">
        <f t="shared" si="492"/>
        <v>Lên lớp</v>
      </c>
      <c r="CV69" s="77">
        <f t="shared" si="493"/>
        <v>17</v>
      </c>
      <c r="CW69" s="22">
        <f t="shared" si="494"/>
        <v>8.1294117647058819</v>
      </c>
      <c r="CX69" s="77" t="str">
        <f t="shared" si="495"/>
        <v>8.13</v>
      </c>
      <c r="CY69" s="22">
        <f t="shared" si="496"/>
        <v>3.4705882352941178</v>
      </c>
      <c r="CZ69" s="77" t="str">
        <f t="shared" si="497"/>
        <v>3.47</v>
      </c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156"/>
      <c r="EI69" s="40"/>
      <c r="EJ69" s="156"/>
      <c r="EK69" s="40"/>
      <c r="EL69" s="40"/>
      <c r="EM69" s="40"/>
      <c r="EN69" s="40"/>
      <c r="EO69" s="40"/>
      <c r="EP69" s="40"/>
      <c r="EQ69" s="40"/>
      <c r="ER69" s="157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</row>
    <row r="70" spans="1:180" s="4" customFormat="1" ht="18">
      <c r="A70" s="2">
        <v>21</v>
      </c>
      <c r="B70" s="5" t="s">
        <v>575</v>
      </c>
      <c r="C70" s="6" t="s">
        <v>615</v>
      </c>
      <c r="D70" s="7" t="s">
        <v>616</v>
      </c>
      <c r="E70" s="8" t="s">
        <v>168</v>
      </c>
      <c r="F70" s="3"/>
      <c r="G70" s="10" t="s">
        <v>715</v>
      </c>
      <c r="H70" s="36" t="s">
        <v>89</v>
      </c>
      <c r="I70" s="36" t="s">
        <v>316</v>
      </c>
      <c r="J70" s="25"/>
      <c r="K70" s="21" t="str">
        <f t="shared" si="449"/>
        <v>0.0</v>
      </c>
      <c r="L70" s="13" t="str">
        <f t="shared" si="450"/>
        <v>F</v>
      </c>
      <c r="M70" s="14">
        <f t="shared" si="451"/>
        <v>0</v>
      </c>
      <c r="N70" s="15" t="str">
        <f t="shared" si="452"/>
        <v>0.0</v>
      </c>
      <c r="O70" s="19">
        <v>2</v>
      </c>
      <c r="P70" s="12"/>
      <c r="Q70" s="21" t="str">
        <f t="shared" si="453"/>
        <v>0.0</v>
      </c>
      <c r="R70" s="13" t="str">
        <f t="shared" si="454"/>
        <v>F</v>
      </c>
      <c r="S70" s="14">
        <f t="shared" si="455"/>
        <v>0</v>
      </c>
      <c r="T70" s="15" t="str">
        <f t="shared" si="456"/>
        <v>0.0</v>
      </c>
      <c r="U70" s="19">
        <v>3</v>
      </c>
      <c r="V70" s="42"/>
      <c r="W70" s="99"/>
      <c r="X70" s="30"/>
      <c r="Y70" s="30"/>
      <c r="Z70" s="30"/>
      <c r="AA70" s="21">
        <f t="shared" si="457"/>
        <v>0</v>
      </c>
      <c r="AB70" s="21" t="str">
        <f t="shared" si="458"/>
        <v>0.0</v>
      </c>
      <c r="AC70" s="13" t="str">
        <f t="shared" si="459"/>
        <v>F</v>
      </c>
      <c r="AD70" s="18">
        <f t="shared" si="460"/>
        <v>0</v>
      </c>
      <c r="AE70" s="15" t="str">
        <f t="shared" si="461"/>
        <v>0.0</v>
      </c>
      <c r="AF70" s="19">
        <v>4</v>
      </c>
      <c r="AG70" s="68">
        <v>4</v>
      </c>
      <c r="AH70" s="42"/>
      <c r="AI70" s="99"/>
      <c r="AJ70" s="30"/>
      <c r="AK70" s="30"/>
      <c r="AL70" s="30"/>
      <c r="AM70" s="21">
        <f t="shared" si="462"/>
        <v>0</v>
      </c>
      <c r="AN70" s="21" t="str">
        <f t="shared" si="463"/>
        <v>0.0</v>
      </c>
      <c r="AO70" s="13" t="str">
        <f t="shared" si="464"/>
        <v>F</v>
      </c>
      <c r="AP70" s="18">
        <f t="shared" si="465"/>
        <v>0</v>
      </c>
      <c r="AQ70" s="15" t="str">
        <f t="shared" si="466"/>
        <v>0.0</v>
      </c>
      <c r="AR70" s="19">
        <v>2</v>
      </c>
      <c r="AS70" s="68">
        <v>2</v>
      </c>
      <c r="AT70" s="42">
        <v>0</v>
      </c>
      <c r="AU70" s="99"/>
      <c r="AV70" s="30"/>
      <c r="AW70" s="30"/>
      <c r="AX70" s="30"/>
      <c r="AY70" s="21">
        <f t="shared" si="467"/>
        <v>0</v>
      </c>
      <c r="AZ70" s="21" t="str">
        <f t="shared" si="468"/>
        <v>0.0</v>
      </c>
      <c r="BA70" s="13" t="str">
        <f t="shared" si="469"/>
        <v>F</v>
      </c>
      <c r="BB70" s="18">
        <f t="shared" si="470"/>
        <v>0</v>
      </c>
      <c r="BC70" s="15" t="str">
        <f t="shared" si="471"/>
        <v>0.0</v>
      </c>
      <c r="BD70" s="19">
        <v>3</v>
      </c>
      <c r="BE70" s="68">
        <v>3</v>
      </c>
      <c r="BF70" s="28">
        <v>0</v>
      </c>
      <c r="BG70" s="26"/>
      <c r="BH70" s="27"/>
      <c r="BI70" s="27"/>
      <c r="BJ70" s="27"/>
      <c r="BK70" s="21">
        <f t="shared" si="472"/>
        <v>0</v>
      </c>
      <c r="BL70" s="21" t="str">
        <f t="shared" si="473"/>
        <v>0.0</v>
      </c>
      <c r="BM70" s="13" t="str">
        <f t="shared" si="474"/>
        <v>F</v>
      </c>
      <c r="BN70" s="18">
        <f t="shared" si="475"/>
        <v>0</v>
      </c>
      <c r="BO70" s="15" t="str">
        <f t="shared" si="476"/>
        <v>0.0</v>
      </c>
      <c r="BP70" s="19">
        <v>2</v>
      </c>
      <c r="BQ70" s="68">
        <v>2</v>
      </c>
      <c r="BR70" s="28"/>
      <c r="BS70" s="26"/>
      <c r="BT70" s="27"/>
      <c r="BU70" s="82"/>
      <c r="BV70" s="82"/>
      <c r="BW70" s="21">
        <f t="shared" si="477"/>
        <v>0</v>
      </c>
      <c r="BX70" s="21" t="str">
        <f t="shared" si="478"/>
        <v>0.0</v>
      </c>
      <c r="BY70" s="13" t="str">
        <f t="shared" si="479"/>
        <v>F</v>
      </c>
      <c r="BZ70" s="18">
        <f t="shared" si="480"/>
        <v>0</v>
      </c>
      <c r="CA70" s="15" t="str">
        <f t="shared" si="481"/>
        <v>0.0</v>
      </c>
      <c r="CB70" s="19">
        <v>3</v>
      </c>
      <c r="CC70" s="68">
        <v>3</v>
      </c>
      <c r="CD70" s="39">
        <v>3.2</v>
      </c>
      <c r="CE70" s="28"/>
      <c r="CF70" s="28"/>
      <c r="CG70" s="20"/>
      <c r="CH70" s="20"/>
      <c r="CI70" s="21">
        <f t="shared" si="482"/>
        <v>1.3</v>
      </c>
      <c r="CJ70" s="21" t="str">
        <f t="shared" si="483"/>
        <v>1.3</v>
      </c>
      <c r="CK70" s="13" t="str">
        <f t="shared" si="484"/>
        <v>F</v>
      </c>
      <c r="CL70" s="18">
        <f t="shared" si="485"/>
        <v>0</v>
      </c>
      <c r="CM70" s="15" t="str">
        <f t="shared" si="486"/>
        <v>0.0</v>
      </c>
      <c r="CN70" s="19">
        <v>3</v>
      </c>
      <c r="CO70" s="68">
        <v>3</v>
      </c>
      <c r="CP70" s="69">
        <f t="shared" si="487"/>
        <v>17</v>
      </c>
      <c r="CQ70" s="22">
        <f t="shared" si="488"/>
        <v>0.22941176470588237</v>
      </c>
      <c r="CR70" s="24" t="str">
        <f t="shared" si="489"/>
        <v>0.23</v>
      </c>
      <c r="CS70" s="22">
        <f t="shared" si="490"/>
        <v>0</v>
      </c>
      <c r="CT70" s="24" t="str">
        <f t="shared" si="491"/>
        <v>0.00</v>
      </c>
      <c r="CU70" s="77" t="str">
        <f t="shared" si="492"/>
        <v>Cảnh báo KQHT</v>
      </c>
      <c r="CV70" s="77">
        <f t="shared" si="493"/>
        <v>17</v>
      </c>
      <c r="CW70" s="22">
        <f t="shared" si="494"/>
        <v>0.22941176470588237</v>
      </c>
      <c r="CX70" s="77" t="str">
        <f t="shared" si="495"/>
        <v>0.23</v>
      </c>
      <c r="CY70" s="22">
        <f t="shared" si="496"/>
        <v>0</v>
      </c>
      <c r="CZ70" s="77" t="str">
        <f t="shared" si="497"/>
        <v>0.00</v>
      </c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156"/>
      <c r="EI70" s="40"/>
      <c r="EJ70" s="156"/>
      <c r="EK70" s="40"/>
      <c r="EL70" s="40"/>
      <c r="EM70" s="40"/>
      <c r="EN70" s="40"/>
      <c r="EO70" s="40"/>
      <c r="EP70" s="40"/>
      <c r="EQ70" s="40"/>
      <c r="ER70" s="157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</row>
    <row r="71" spans="1:180" s="4" customFormat="1" ht="18">
      <c r="A71" s="2">
        <v>28</v>
      </c>
      <c r="B71" s="5" t="s">
        <v>575</v>
      </c>
      <c r="C71" s="6" t="s">
        <v>630</v>
      </c>
      <c r="D71" s="7" t="s">
        <v>631</v>
      </c>
      <c r="E71" s="8" t="s">
        <v>99</v>
      </c>
      <c r="F71" s="3"/>
      <c r="G71" s="10" t="s">
        <v>722</v>
      </c>
      <c r="H71" s="36" t="s">
        <v>89</v>
      </c>
      <c r="I71" s="41" t="s">
        <v>199</v>
      </c>
      <c r="J71" s="25"/>
      <c r="K71" s="21" t="str">
        <f t="shared" si="449"/>
        <v>0.0</v>
      </c>
      <c r="L71" s="13" t="str">
        <f t="shared" si="450"/>
        <v>F</v>
      </c>
      <c r="M71" s="14">
        <f t="shared" si="451"/>
        <v>0</v>
      </c>
      <c r="N71" s="15" t="str">
        <f t="shared" si="452"/>
        <v>0.0</v>
      </c>
      <c r="O71" s="19">
        <v>2</v>
      </c>
      <c r="P71" s="12"/>
      <c r="Q71" s="21" t="str">
        <f t="shared" si="453"/>
        <v>0.0</v>
      </c>
      <c r="R71" s="13" t="str">
        <f t="shared" si="454"/>
        <v>F</v>
      </c>
      <c r="S71" s="14">
        <f t="shared" si="455"/>
        <v>0</v>
      </c>
      <c r="T71" s="15" t="str">
        <f t="shared" si="456"/>
        <v>0.0</v>
      </c>
      <c r="U71" s="19">
        <v>3</v>
      </c>
      <c r="V71" s="42"/>
      <c r="W71" s="99"/>
      <c r="X71" s="30"/>
      <c r="Y71" s="30"/>
      <c r="Z71" s="30"/>
      <c r="AA71" s="21">
        <f t="shared" si="457"/>
        <v>0</v>
      </c>
      <c r="AB71" s="21" t="str">
        <f t="shared" si="458"/>
        <v>0.0</v>
      </c>
      <c r="AC71" s="13" t="str">
        <f t="shared" si="459"/>
        <v>F</v>
      </c>
      <c r="AD71" s="18">
        <f t="shared" si="460"/>
        <v>0</v>
      </c>
      <c r="AE71" s="15" t="str">
        <f t="shared" si="461"/>
        <v>0.0</v>
      </c>
      <c r="AF71" s="19">
        <v>4</v>
      </c>
      <c r="AG71" s="68">
        <v>4</v>
      </c>
      <c r="AH71" s="42"/>
      <c r="AI71" s="99"/>
      <c r="AJ71" s="30"/>
      <c r="AK71" s="30"/>
      <c r="AL71" s="30"/>
      <c r="AM71" s="21">
        <f t="shared" si="462"/>
        <v>0</v>
      </c>
      <c r="AN71" s="21" t="str">
        <f t="shared" si="463"/>
        <v>0.0</v>
      </c>
      <c r="AO71" s="13" t="str">
        <f t="shared" si="464"/>
        <v>F</v>
      </c>
      <c r="AP71" s="18">
        <f t="shared" si="465"/>
        <v>0</v>
      </c>
      <c r="AQ71" s="15" t="str">
        <f t="shared" si="466"/>
        <v>0.0</v>
      </c>
      <c r="AR71" s="19">
        <v>2</v>
      </c>
      <c r="AS71" s="68">
        <v>2</v>
      </c>
      <c r="AT71" s="42">
        <v>0</v>
      </c>
      <c r="AU71" s="99"/>
      <c r="AV71" s="30"/>
      <c r="AW71" s="30"/>
      <c r="AX71" s="30"/>
      <c r="AY71" s="21">
        <f t="shared" si="467"/>
        <v>0</v>
      </c>
      <c r="AZ71" s="21" t="str">
        <f t="shared" si="468"/>
        <v>0.0</v>
      </c>
      <c r="BA71" s="13" t="str">
        <f t="shared" si="469"/>
        <v>F</v>
      </c>
      <c r="BB71" s="18">
        <f t="shared" si="470"/>
        <v>0</v>
      </c>
      <c r="BC71" s="15" t="str">
        <f t="shared" si="471"/>
        <v>0.0</v>
      </c>
      <c r="BD71" s="19">
        <v>3</v>
      </c>
      <c r="BE71" s="68">
        <v>3</v>
      </c>
      <c r="BF71" s="28">
        <v>1.3</v>
      </c>
      <c r="BG71" s="26"/>
      <c r="BH71" s="27"/>
      <c r="BI71" s="27"/>
      <c r="BJ71" s="27"/>
      <c r="BK71" s="21">
        <f t="shared" si="472"/>
        <v>0.5</v>
      </c>
      <c r="BL71" s="21" t="str">
        <f t="shared" si="473"/>
        <v>0.5</v>
      </c>
      <c r="BM71" s="13" t="str">
        <f t="shared" si="474"/>
        <v>F</v>
      </c>
      <c r="BN71" s="18">
        <f t="shared" si="475"/>
        <v>0</v>
      </c>
      <c r="BO71" s="15" t="str">
        <f t="shared" si="476"/>
        <v>0.0</v>
      </c>
      <c r="BP71" s="19">
        <v>2</v>
      </c>
      <c r="BQ71" s="68">
        <v>2</v>
      </c>
      <c r="BR71" s="42">
        <v>1.1000000000000001</v>
      </c>
      <c r="BS71" s="99"/>
      <c r="BT71" s="30"/>
      <c r="BU71" s="30"/>
      <c r="BV71" s="30"/>
      <c r="BW71" s="21">
        <f t="shared" si="477"/>
        <v>0.4</v>
      </c>
      <c r="BX71" s="21" t="str">
        <f t="shared" si="478"/>
        <v>0.4</v>
      </c>
      <c r="BY71" s="13" t="str">
        <f t="shared" si="479"/>
        <v>F</v>
      </c>
      <c r="BZ71" s="18">
        <f t="shared" si="480"/>
        <v>0</v>
      </c>
      <c r="CA71" s="15" t="str">
        <f t="shared" si="481"/>
        <v>0.0</v>
      </c>
      <c r="CB71" s="19">
        <v>3</v>
      </c>
      <c r="CC71" s="68">
        <v>3</v>
      </c>
      <c r="CD71" s="39">
        <v>4.7</v>
      </c>
      <c r="CE71" s="28"/>
      <c r="CF71" s="28"/>
      <c r="CG71" s="20"/>
      <c r="CH71" s="20"/>
      <c r="CI71" s="21">
        <f t="shared" si="482"/>
        <v>1.9</v>
      </c>
      <c r="CJ71" s="21" t="str">
        <f t="shared" si="483"/>
        <v>1.9</v>
      </c>
      <c r="CK71" s="13" t="str">
        <f t="shared" si="484"/>
        <v>F</v>
      </c>
      <c r="CL71" s="18">
        <f t="shared" si="485"/>
        <v>0</v>
      </c>
      <c r="CM71" s="15" t="str">
        <f t="shared" si="486"/>
        <v>0.0</v>
      </c>
      <c r="CN71" s="19">
        <v>3</v>
      </c>
      <c r="CO71" s="68">
        <v>3</v>
      </c>
      <c r="CP71" s="69">
        <f t="shared" si="487"/>
        <v>17</v>
      </c>
      <c r="CQ71" s="22">
        <f t="shared" si="488"/>
        <v>0.46470588235294114</v>
      </c>
      <c r="CR71" s="24" t="str">
        <f t="shared" si="489"/>
        <v>0.46</v>
      </c>
      <c r="CS71" s="22">
        <f t="shared" si="490"/>
        <v>0</v>
      </c>
      <c r="CT71" s="24" t="str">
        <f t="shared" si="491"/>
        <v>0.00</v>
      </c>
      <c r="CU71" s="77" t="str">
        <f t="shared" si="492"/>
        <v>Cảnh báo KQHT</v>
      </c>
      <c r="CV71" s="77">
        <f t="shared" si="493"/>
        <v>17</v>
      </c>
      <c r="CW71" s="22">
        <f t="shared" si="494"/>
        <v>0.46470588235294114</v>
      </c>
      <c r="CX71" s="77" t="str">
        <f t="shared" si="495"/>
        <v>0.46</v>
      </c>
      <c r="CY71" s="22">
        <f t="shared" si="496"/>
        <v>0</v>
      </c>
      <c r="CZ71" s="77" t="str">
        <f t="shared" si="497"/>
        <v>0.00</v>
      </c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156"/>
      <c r="EI71" s="40"/>
      <c r="EJ71" s="156"/>
      <c r="EK71" s="40"/>
      <c r="EL71" s="40"/>
      <c r="EM71" s="40"/>
      <c r="EN71" s="40"/>
      <c r="EO71" s="40"/>
      <c r="EP71" s="40"/>
      <c r="EQ71" s="40"/>
      <c r="ER71" s="157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</row>
    <row r="72" spans="1:180" s="4" customFormat="1" ht="18">
      <c r="A72" s="2">
        <v>38</v>
      </c>
      <c r="B72" s="5" t="s">
        <v>575</v>
      </c>
      <c r="C72" s="6" t="s">
        <v>651</v>
      </c>
      <c r="D72" s="7" t="s">
        <v>652</v>
      </c>
      <c r="E72" s="8" t="s">
        <v>64</v>
      </c>
      <c r="F72" s="44"/>
      <c r="G72" s="3" t="s">
        <v>732</v>
      </c>
      <c r="H72" s="36" t="s">
        <v>89</v>
      </c>
      <c r="I72" s="11" t="s">
        <v>199</v>
      </c>
      <c r="J72" s="12"/>
      <c r="K72" s="21" t="str">
        <f t="shared" si="449"/>
        <v>0.0</v>
      </c>
      <c r="L72" s="13" t="str">
        <f t="shared" si="450"/>
        <v>F</v>
      </c>
      <c r="M72" s="14">
        <f t="shared" si="451"/>
        <v>0</v>
      </c>
      <c r="N72" s="15" t="str">
        <f t="shared" si="452"/>
        <v>0.0</v>
      </c>
      <c r="O72" s="19">
        <v>2</v>
      </c>
      <c r="P72" s="12"/>
      <c r="Q72" s="21" t="str">
        <f t="shared" si="453"/>
        <v>0.0</v>
      </c>
      <c r="R72" s="13" t="str">
        <f t="shared" si="454"/>
        <v>F</v>
      </c>
      <c r="S72" s="14">
        <f t="shared" si="455"/>
        <v>0</v>
      </c>
      <c r="T72" s="15" t="str">
        <f t="shared" si="456"/>
        <v>0.0</v>
      </c>
      <c r="U72" s="19">
        <v>3</v>
      </c>
      <c r="V72" s="42">
        <v>2</v>
      </c>
      <c r="W72" s="99"/>
      <c r="X72" s="30"/>
      <c r="Y72" s="30"/>
      <c r="Z72" s="30"/>
      <c r="AA72" s="21">
        <f t="shared" si="457"/>
        <v>0.8</v>
      </c>
      <c r="AB72" s="21" t="str">
        <f t="shared" si="458"/>
        <v>0.8</v>
      </c>
      <c r="AC72" s="13" t="str">
        <f t="shared" si="459"/>
        <v>F</v>
      </c>
      <c r="AD72" s="18">
        <f t="shared" si="460"/>
        <v>0</v>
      </c>
      <c r="AE72" s="15" t="str">
        <f t="shared" si="461"/>
        <v>0.0</v>
      </c>
      <c r="AF72" s="19">
        <v>4</v>
      </c>
      <c r="AG72" s="68">
        <v>4</v>
      </c>
      <c r="AH72" s="42"/>
      <c r="AI72" s="99"/>
      <c r="AJ72" s="30"/>
      <c r="AK72" s="30"/>
      <c r="AL72" s="30"/>
      <c r="AM72" s="21">
        <f t="shared" si="462"/>
        <v>0</v>
      </c>
      <c r="AN72" s="21" t="str">
        <f t="shared" si="463"/>
        <v>0.0</v>
      </c>
      <c r="AO72" s="13" t="str">
        <f t="shared" si="464"/>
        <v>F</v>
      </c>
      <c r="AP72" s="18">
        <f t="shared" si="465"/>
        <v>0</v>
      </c>
      <c r="AQ72" s="15" t="str">
        <f t="shared" si="466"/>
        <v>0.0</v>
      </c>
      <c r="AR72" s="19">
        <v>2</v>
      </c>
      <c r="AS72" s="68">
        <v>2</v>
      </c>
      <c r="AT72" s="42">
        <v>0</v>
      </c>
      <c r="AU72" s="99"/>
      <c r="AV72" s="30"/>
      <c r="AW72" s="30"/>
      <c r="AX72" s="30"/>
      <c r="AY72" s="21">
        <f t="shared" si="467"/>
        <v>0</v>
      </c>
      <c r="AZ72" s="21" t="str">
        <f t="shared" si="468"/>
        <v>0.0</v>
      </c>
      <c r="BA72" s="13" t="str">
        <f t="shared" si="469"/>
        <v>F</v>
      </c>
      <c r="BB72" s="18">
        <f t="shared" si="470"/>
        <v>0</v>
      </c>
      <c r="BC72" s="15" t="str">
        <f t="shared" si="471"/>
        <v>0.0</v>
      </c>
      <c r="BD72" s="19">
        <v>3</v>
      </c>
      <c r="BE72" s="68">
        <v>3</v>
      </c>
      <c r="BF72" s="28">
        <v>0.6</v>
      </c>
      <c r="BG72" s="26"/>
      <c r="BH72" s="27"/>
      <c r="BI72" s="27"/>
      <c r="BJ72" s="27"/>
      <c r="BK72" s="21">
        <f t="shared" si="472"/>
        <v>0.2</v>
      </c>
      <c r="BL72" s="21" t="str">
        <f t="shared" si="473"/>
        <v>0.2</v>
      </c>
      <c r="BM72" s="13" t="str">
        <f t="shared" si="474"/>
        <v>F</v>
      </c>
      <c r="BN72" s="18">
        <f t="shared" si="475"/>
        <v>0</v>
      </c>
      <c r="BO72" s="15" t="str">
        <f t="shared" si="476"/>
        <v>0.0</v>
      </c>
      <c r="BP72" s="19">
        <v>2</v>
      </c>
      <c r="BQ72" s="68">
        <v>2</v>
      </c>
      <c r="BR72" s="42">
        <v>0.7</v>
      </c>
      <c r="BS72" s="99"/>
      <c r="BT72" s="30"/>
      <c r="BU72" s="30"/>
      <c r="BV72" s="30"/>
      <c r="BW72" s="21">
        <f t="shared" si="477"/>
        <v>0.3</v>
      </c>
      <c r="BX72" s="21" t="str">
        <f t="shared" si="478"/>
        <v>0.3</v>
      </c>
      <c r="BY72" s="13" t="str">
        <f t="shared" si="479"/>
        <v>F</v>
      </c>
      <c r="BZ72" s="18">
        <f t="shared" si="480"/>
        <v>0</v>
      </c>
      <c r="CA72" s="15" t="str">
        <f t="shared" si="481"/>
        <v>0.0</v>
      </c>
      <c r="CB72" s="19">
        <v>3</v>
      </c>
      <c r="CC72" s="68">
        <v>3</v>
      </c>
      <c r="CD72" s="39">
        <v>4.7</v>
      </c>
      <c r="CE72" s="28"/>
      <c r="CF72" s="28"/>
      <c r="CG72" s="20"/>
      <c r="CH72" s="20"/>
      <c r="CI72" s="21">
        <f t="shared" si="482"/>
        <v>1.9</v>
      </c>
      <c r="CJ72" s="21" t="str">
        <f t="shared" si="483"/>
        <v>1.9</v>
      </c>
      <c r="CK72" s="13" t="str">
        <f t="shared" si="484"/>
        <v>F</v>
      </c>
      <c r="CL72" s="18">
        <f t="shared" si="485"/>
        <v>0</v>
      </c>
      <c r="CM72" s="15" t="str">
        <f t="shared" si="486"/>
        <v>0.0</v>
      </c>
      <c r="CN72" s="19">
        <v>3</v>
      </c>
      <c r="CO72" s="68">
        <v>3</v>
      </c>
      <c r="CP72" s="69">
        <f t="shared" si="487"/>
        <v>17</v>
      </c>
      <c r="CQ72" s="22">
        <f t="shared" si="488"/>
        <v>0.6</v>
      </c>
      <c r="CR72" s="24" t="str">
        <f t="shared" si="489"/>
        <v>0.60</v>
      </c>
      <c r="CS72" s="22">
        <f t="shared" si="490"/>
        <v>0</v>
      </c>
      <c r="CT72" s="24" t="str">
        <f t="shared" si="491"/>
        <v>0.00</v>
      </c>
      <c r="CU72" s="77" t="str">
        <f t="shared" si="492"/>
        <v>Cảnh báo KQHT</v>
      </c>
      <c r="CV72" s="77">
        <f t="shared" si="493"/>
        <v>17</v>
      </c>
      <c r="CW72" s="22">
        <f t="shared" si="494"/>
        <v>0.6</v>
      </c>
      <c r="CX72" s="77" t="str">
        <f t="shared" si="495"/>
        <v>0.60</v>
      </c>
      <c r="CY72" s="22">
        <f t="shared" si="496"/>
        <v>0</v>
      </c>
      <c r="CZ72" s="77" t="str">
        <f t="shared" si="497"/>
        <v>0.00</v>
      </c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156"/>
      <c r="EI72" s="40"/>
      <c r="EJ72" s="156"/>
      <c r="EK72" s="40"/>
      <c r="EL72" s="40"/>
      <c r="EM72" s="40"/>
      <c r="EN72" s="40"/>
      <c r="EO72" s="40"/>
      <c r="EP72" s="40"/>
      <c r="EQ72" s="40"/>
      <c r="ER72" s="157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</row>
    <row r="73" spans="1:180" s="4" customFormat="1" ht="18">
      <c r="A73" s="2">
        <v>42</v>
      </c>
      <c r="B73" s="5" t="s">
        <v>575</v>
      </c>
      <c r="C73" s="6" t="s">
        <v>659</v>
      </c>
      <c r="D73" s="7" t="s">
        <v>60</v>
      </c>
      <c r="E73" s="8" t="s">
        <v>336</v>
      </c>
      <c r="F73" s="44"/>
      <c r="G73" s="3" t="s">
        <v>734</v>
      </c>
      <c r="H73" s="36" t="s">
        <v>89</v>
      </c>
      <c r="I73" s="11" t="s">
        <v>574</v>
      </c>
      <c r="J73" s="12"/>
      <c r="K73" s="21" t="str">
        <f t="shared" si="449"/>
        <v>0.0</v>
      </c>
      <c r="L73" s="13" t="str">
        <f t="shared" si="450"/>
        <v>F</v>
      </c>
      <c r="M73" s="14">
        <f t="shared" si="451"/>
        <v>0</v>
      </c>
      <c r="N73" s="15" t="str">
        <f t="shared" si="452"/>
        <v>0.0</v>
      </c>
      <c r="O73" s="19">
        <v>2</v>
      </c>
      <c r="P73" s="12"/>
      <c r="Q73" s="21" t="str">
        <f t="shared" si="453"/>
        <v>0.0</v>
      </c>
      <c r="R73" s="13" t="str">
        <f t="shared" si="454"/>
        <v>F</v>
      </c>
      <c r="S73" s="14">
        <f t="shared" si="455"/>
        <v>0</v>
      </c>
      <c r="T73" s="15" t="str">
        <f t="shared" si="456"/>
        <v>0.0</v>
      </c>
      <c r="U73" s="19">
        <v>3</v>
      </c>
      <c r="V73" s="42">
        <v>0.3</v>
      </c>
      <c r="W73" s="99"/>
      <c r="X73" s="30"/>
      <c r="Y73" s="30"/>
      <c r="Z73" s="30"/>
      <c r="AA73" s="21">
        <f t="shared" si="457"/>
        <v>0.1</v>
      </c>
      <c r="AB73" s="21" t="str">
        <f t="shared" si="458"/>
        <v>0.1</v>
      </c>
      <c r="AC73" s="13" t="str">
        <f t="shared" si="459"/>
        <v>F</v>
      </c>
      <c r="AD73" s="18">
        <f t="shared" si="460"/>
        <v>0</v>
      </c>
      <c r="AE73" s="15" t="str">
        <f t="shared" si="461"/>
        <v>0.0</v>
      </c>
      <c r="AF73" s="19">
        <v>4</v>
      </c>
      <c r="AG73" s="68">
        <v>4</v>
      </c>
      <c r="AH73" s="42"/>
      <c r="AI73" s="99"/>
      <c r="AJ73" s="30"/>
      <c r="AK73" s="30"/>
      <c r="AL73" s="30"/>
      <c r="AM73" s="21">
        <f t="shared" si="462"/>
        <v>0</v>
      </c>
      <c r="AN73" s="21" t="str">
        <f t="shared" si="463"/>
        <v>0.0</v>
      </c>
      <c r="AO73" s="13" t="str">
        <f t="shared" si="464"/>
        <v>F</v>
      </c>
      <c r="AP73" s="18">
        <f t="shared" si="465"/>
        <v>0</v>
      </c>
      <c r="AQ73" s="15" t="str">
        <f t="shared" si="466"/>
        <v>0.0</v>
      </c>
      <c r="AR73" s="19">
        <v>2</v>
      </c>
      <c r="AS73" s="68">
        <v>2</v>
      </c>
      <c r="AT73" s="28">
        <v>0</v>
      </c>
      <c r="AU73" s="26"/>
      <c r="AV73" s="27"/>
      <c r="AW73" s="27"/>
      <c r="AX73" s="27"/>
      <c r="AY73" s="21">
        <f t="shared" si="467"/>
        <v>0</v>
      </c>
      <c r="AZ73" s="21" t="str">
        <f t="shared" si="468"/>
        <v>0.0</v>
      </c>
      <c r="BA73" s="13" t="str">
        <f t="shared" si="469"/>
        <v>F</v>
      </c>
      <c r="BB73" s="18">
        <f t="shared" si="470"/>
        <v>0</v>
      </c>
      <c r="BC73" s="15" t="str">
        <f t="shared" si="471"/>
        <v>0.0</v>
      </c>
      <c r="BD73" s="19">
        <v>3</v>
      </c>
      <c r="BE73" s="68">
        <v>3</v>
      </c>
      <c r="BF73" s="28">
        <v>0</v>
      </c>
      <c r="BG73" s="26"/>
      <c r="BH73" s="27"/>
      <c r="BI73" s="27"/>
      <c r="BJ73" s="27"/>
      <c r="BK73" s="21">
        <f t="shared" si="472"/>
        <v>0</v>
      </c>
      <c r="BL73" s="21" t="str">
        <f t="shared" si="473"/>
        <v>0.0</v>
      </c>
      <c r="BM73" s="13" t="str">
        <f t="shared" si="474"/>
        <v>F</v>
      </c>
      <c r="BN73" s="18">
        <f t="shared" si="475"/>
        <v>0</v>
      </c>
      <c r="BO73" s="15" t="str">
        <f t="shared" si="476"/>
        <v>0.0</v>
      </c>
      <c r="BP73" s="19">
        <v>2</v>
      </c>
      <c r="BQ73" s="68">
        <v>2</v>
      </c>
      <c r="BR73" s="28"/>
      <c r="BS73" s="26"/>
      <c r="BT73" s="27"/>
      <c r="BU73" s="82"/>
      <c r="BV73" s="82"/>
      <c r="BW73" s="21">
        <f t="shared" si="477"/>
        <v>0</v>
      </c>
      <c r="BX73" s="21" t="str">
        <f t="shared" si="478"/>
        <v>0.0</v>
      </c>
      <c r="BY73" s="13" t="str">
        <f t="shared" si="479"/>
        <v>F</v>
      </c>
      <c r="BZ73" s="18">
        <f t="shared" si="480"/>
        <v>0</v>
      </c>
      <c r="CA73" s="15" t="str">
        <f t="shared" si="481"/>
        <v>0.0</v>
      </c>
      <c r="CB73" s="19">
        <v>3</v>
      </c>
      <c r="CC73" s="68">
        <v>3</v>
      </c>
      <c r="CD73" s="39"/>
      <c r="CE73" s="28"/>
      <c r="CF73" s="28"/>
      <c r="CG73" s="20"/>
      <c r="CH73" s="20"/>
      <c r="CI73" s="21">
        <f t="shared" si="482"/>
        <v>0</v>
      </c>
      <c r="CJ73" s="21" t="str">
        <f t="shared" si="483"/>
        <v>0.0</v>
      </c>
      <c r="CK73" s="13" t="str">
        <f t="shared" si="484"/>
        <v>F</v>
      </c>
      <c r="CL73" s="18">
        <f t="shared" si="485"/>
        <v>0</v>
      </c>
      <c r="CM73" s="15" t="str">
        <f t="shared" si="486"/>
        <v>0.0</v>
      </c>
      <c r="CN73" s="19">
        <v>3</v>
      </c>
      <c r="CO73" s="68">
        <v>3</v>
      </c>
      <c r="CP73" s="69">
        <f t="shared" si="487"/>
        <v>17</v>
      </c>
      <c r="CQ73" s="22">
        <f t="shared" si="488"/>
        <v>2.3529411764705882E-2</v>
      </c>
      <c r="CR73" s="24" t="str">
        <f t="shared" si="489"/>
        <v>0.02</v>
      </c>
      <c r="CS73" s="22">
        <f t="shared" si="490"/>
        <v>0</v>
      </c>
      <c r="CT73" s="24" t="str">
        <f t="shared" si="491"/>
        <v>0.00</v>
      </c>
      <c r="CU73" s="77" t="str">
        <f t="shared" si="492"/>
        <v>Cảnh báo KQHT</v>
      </c>
      <c r="CV73" s="77">
        <f t="shared" si="493"/>
        <v>17</v>
      </c>
      <c r="CW73" s="22">
        <f t="shared" si="494"/>
        <v>2.3529411764705882E-2</v>
      </c>
      <c r="CX73" s="77" t="str">
        <f t="shared" si="495"/>
        <v>0.02</v>
      </c>
      <c r="CY73" s="22">
        <f t="shared" si="496"/>
        <v>0</v>
      </c>
      <c r="CZ73" s="77" t="str">
        <f t="shared" si="497"/>
        <v>0.00</v>
      </c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156"/>
      <c r="EI73" s="40"/>
      <c r="EJ73" s="156"/>
      <c r="EK73" s="40"/>
      <c r="EL73" s="40"/>
      <c r="EM73" s="40"/>
      <c r="EN73" s="40"/>
      <c r="EO73" s="40"/>
      <c r="EP73" s="40"/>
      <c r="EQ73" s="40"/>
      <c r="ER73" s="157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</row>
    <row r="74" spans="1:180" ht="18">
      <c r="A74" s="2">
        <v>48</v>
      </c>
      <c r="B74" s="5" t="s">
        <v>575</v>
      </c>
      <c r="C74" s="6" t="s">
        <v>673</v>
      </c>
      <c r="D74" s="7" t="s">
        <v>62</v>
      </c>
      <c r="E74" s="8" t="s">
        <v>674</v>
      </c>
      <c r="F74" s="44"/>
      <c r="G74" s="3" t="s">
        <v>739</v>
      </c>
      <c r="H74" s="36" t="s">
        <v>89</v>
      </c>
      <c r="I74" s="11" t="s">
        <v>572</v>
      </c>
      <c r="J74" s="12"/>
      <c r="K74" s="21" t="str">
        <f t="shared" si="449"/>
        <v>0.0</v>
      </c>
      <c r="L74" s="13" t="str">
        <f t="shared" si="450"/>
        <v>F</v>
      </c>
      <c r="M74" s="14">
        <f t="shared" si="451"/>
        <v>0</v>
      </c>
      <c r="N74" s="15" t="str">
        <f t="shared" si="452"/>
        <v>0.0</v>
      </c>
      <c r="O74" s="19">
        <v>2</v>
      </c>
      <c r="P74" s="12"/>
      <c r="Q74" s="21" t="str">
        <f t="shared" si="453"/>
        <v>0.0</v>
      </c>
      <c r="R74" s="13" t="str">
        <f t="shared" si="454"/>
        <v>F</v>
      </c>
      <c r="S74" s="14">
        <f t="shared" si="455"/>
        <v>0</v>
      </c>
      <c r="T74" s="15" t="str">
        <f t="shared" si="456"/>
        <v>0.0</v>
      </c>
      <c r="U74" s="19">
        <v>3</v>
      </c>
      <c r="V74" s="42"/>
      <c r="W74" s="99"/>
      <c r="X74" s="30"/>
      <c r="Y74" s="30"/>
      <c r="Z74" s="30"/>
      <c r="AA74" s="21">
        <f t="shared" si="457"/>
        <v>0</v>
      </c>
      <c r="AB74" s="21" t="str">
        <f t="shared" si="458"/>
        <v>0.0</v>
      </c>
      <c r="AC74" s="13" t="str">
        <f t="shared" si="459"/>
        <v>F</v>
      </c>
      <c r="AD74" s="18">
        <f t="shared" si="460"/>
        <v>0</v>
      </c>
      <c r="AE74" s="15" t="str">
        <f t="shared" si="461"/>
        <v>0.0</v>
      </c>
      <c r="AF74" s="19">
        <v>4</v>
      </c>
      <c r="AG74" s="68">
        <v>4</v>
      </c>
      <c r="AH74" s="42"/>
      <c r="AI74" s="99"/>
      <c r="AJ74" s="30"/>
      <c r="AK74" s="30"/>
      <c r="AL74" s="30"/>
      <c r="AM74" s="21">
        <f t="shared" si="462"/>
        <v>0</v>
      </c>
      <c r="AN74" s="21" t="str">
        <f t="shared" si="463"/>
        <v>0.0</v>
      </c>
      <c r="AO74" s="13" t="str">
        <f t="shared" si="464"/>
        <v>F</v>
      </c>
      <c r="AP74" s="18">
        <f t="shared" si="465"/>
        <v>0</v>
      </c>
      <c r="AQ74" s="15" t="str">
        <f t="shared" si="466"/>
        <v>0.0</v>
      </c>
      <c r="AR74" s="19">
        <v>2</v>
      </c>
      <c r="AS74" s="68">
        <v>2</v>
      </c>
      <c r="AT74" s="28">
        <v>0</v>
      </c>
      <c r="AU74" s="26"/>
      <c r="AV74" s="27"/>
      <c r="AW74" s="27"/>
      <c r="AX74" s="27"/>
      <c r="AY74" s="21">
        <f t="shared" si="467"/>
        <v>0</v>
      </c>
      <c r="AZ74" s="21" t="str">
        <f t="shared" si="468"/>
        <v>0.0</v>
      </c>
      <c r="BA74" s="13" t="str">
        <f t="shared" si="469"/>
        <v>F</v>
      </c>
      <c r="BB74" s="18">
        <f t="shared" si="470"/>
        <v>0</v>
      </c>
      <c r="BC74" s="15" t="str">
        <f t="shared" si="471"/>
        <v>0.0</v>
      </c>
      <c r="BD74" s="19">
        <v>3</v>
      </c>
      <c r="BE74" s="68">
        <v>3</v>
      </c>
      <c r="BF74" s="28"/>
      <c r="BG74" s="26"/>
      <c r="BH74" s="27"/>
      <c r="BI74" s="27"/>
      <c r="BJ74" s="27"/>
      <c r="BK74" s="21">
        <f t="shared" si="472"/>
        <v>0</v>
      </c>
      <c r="BL74" s="21" t="str">
        <f t="shared" si="473"/>
        <v>0.0</v>
      </c>
      <c r="BM74" s="13" t="str">
        <f t="shared" si="474"/>
        <v>F</v>
      </c>
      <c r="BN74" s="18">
        <f t="shared" si="475"/>
        <v>0</v>
      </c>
      <c r="BO74" s="15" t="str">
        <f t="shared" si="476"/>
        <v>0.0</v>
      </c>
      <c r="BP74" s="19">
        <v>2</v>
      </c>
      <c r="BQ74" s="68">
        <v>2</v>
      </c>
      <c r="BR74" s="28"/>
      <c r="BS74" s="26"/>
      <c r="BT74" s="27"/>
      <c r="BU74" s="82"/>
      <c r="BV74" s="82"/>
      <c r="BW74" s="21">
        <f t="shared" si="477"/>
        <v>0</v>
      </c>
      <c r="BX74" s="21" t="str">
        <f t="shared" si="478"/>
        <v>0.0</v>
      </c>
      <c r="BY74" s="13" t="str">
        <f t="shared" si="479"/>
        <v>F</v>
      </c>
      <c r="BZ74" s="18">
        <f t="shared" si="480"/>
        <v>0</v>
      </c>
      <c r="CA74" s="15" t="str">
        <f t="shared" si="481"/>
        <v>0.0</v>
      </c>
      <c r="CB74" s="19">
        <v>3</v>
      </c>
      <c r="CC74" s="68">
        <v>3</v>
      </c>
      <c r="CD74" s="39"/>
      <c r="CE74" s="28"/>
      <c r="CF74" s="28"/>
      <c r="CG74" s="20"/>
      <c r="CH74" s="20"/>
      <c r="CI74" s="21">
        <f t="shared" si="482"/>
        <v>0</v>
      </c>
      <c r="CJ74" s="21" t="str">
        <f t="shared" si="483"/>
        <v>0.0</v>
      </c>
      <c r="CK74" s="13" t="str">
        <f t="shared" si="484"/>
        <v>F</v>
      </c>
      <c r="CL74" s="18">
        <f t="shared" si="485"/>
        <v>0</v>
      </c>
      <c r="CM74" s="15" t="str">
        <f t="shared" si="486"/>
        <v>0.0</v>
      </c>
      <c r="CN74" s="19">
        <v>3</v>
      </c>
      <c r="CO74" s="68">
        <v>3</v>
      </c>
      <c r="CP74" s="69">
        <f t="shared" si="487"/>
        <v>17</v>
      </c>
      <c r="CQ74" s="22">
        <f t="shared" si="488"/>
        <v>0</v>
      </c>
      <c r="CR74" s="24" t="str">
        <f t="shared" si="489"/>
        <v>0.00</v>
      </c>
      <c r="CS74" s="22">
        <f t="shared" si="490"/>
        <v>0</v>
      </c>
      <c r="CT74" s="24" t="str">
        <f t="shared" si="491"/>
        <v>0.00</v>
      </c>
      <c r="CU74" s="77" t="str">
        <f t="shared" si="492"/>
        <v>Cảnh báo KQHT</v>
      </c>
      <c r="CV74" s="77">
        <f t="shared" si="493"/>
        <v>17</v>
      </c>
      <c r="CW74" s="22">
        <f t="shared" si="494"/>
        <v>0</v>
      </c>
      <c r="CX74" s="77" t="str">
        <f t="shared" si="495"/>
        <v>0.00</v>
      </c>
      <c r="CY74" s="22">
        <f t="shared" si="496"/>
        <v>0</v>
      </c>
      <c r="CZ74" s="77" t="str">
        <f t="shared" si="497"/>
        <v>0.00</v>
      </c>
    </row>
    <row r="75" spans="1:180" ht="18">
      <c r="A75" s="2">
        <v>49</v>
      </c>
      <c r="B75" s="5" t="s">
        <v>575</v>
      </c>
      <c r="C75" s="6" t="s">
        <v>675</v>
      </c>
      <c r="D75" s="7" t="s">
        <v>487</v>
      </c>
      <c r="E75" s="8" t="s">
        <v>88</v>
      </c>
      <c r="F75" s="44"/>
      <c r="G75" s="3" t="s">
        <v>740</v>
      </c>
      <c r="H75" s="36" t="s">
        <v>89</v>
      </c>
      <c r="I75" s="11" t="s">
        <v>199</v>
      </c>
      <c r="J75" s="12"/>
      <c r="K75" s="21" t="str">
        <f t="shared" si="449"/>
        <v>0.0</v>
      </c>
      <c r="L75" s="13" t="str">
        <f t="shared" si="450"/>
        <v>F</v>
      </c>
      <c r="M75" s="14">
        <f t="shared" si="451"/>
        <v>0</v>
      </c>
      <c r="N75" s="15" t="str">
        <f t="shared" si="452"/>
        <v>0.0</v>
      </c>
      <c r="O75" s="19">
        <v>2</v>
      </c>
      <c r="P75" s="12"/>
      <c r="Q75" s="21" t="str">
        <f t="shared" si="453"/>
        <v>0.0</v>
      </c>
      <c r="R75" s="13" t="str">
        <f t="shared" si="454"/>
        <v>F</v>
      </c>
      <c r="S75" s="14">
        <f t="shared" si="455"/>
        <v>0</v>
      </c>
      <c r="T75" s="15" t="str">
        <f t="shared" si="456"/>
        <v>0.0</v>
      </c>
      <c r="U75" s="19">
        <v>3</v>
      </c>
      <c r="V75" s="42"/>
      <c r="W75" s="99"/>
      <c r="X75" s="30"/>
      <c r="Y75" s="30"/>
      <c r="Z75" s="30"/>
      <c r="AA75" s="21">
        <f t="shared" si="457"/>
        <v>0</v>
      </c>
      <c r="AB75" s="21" t="str">
        <f t="shared" si="458"/>
        <v>0.0</v>
      </c>
      <c r="AC75" s="13" t="str">
        <f t="shared" si="459"/>
        <v>F</v>
      </c>
      <c r="AD75" s="18">
        <f t="shared" si="460"/>
        <v>0</v>
      </c>
      <c r="AE75" s="15" t="str">
        <f t="shared" si="461"/>
        <v>0.0</v>
      </c>
      <c r="AF75" s="19">
        <v>4</v>
      </c>
      <c r="AG75" s="68">
        <v>4</v>
      </c>
      <c r="AH75" s="42"/>
      <c r="AI75" s="99"/>
      <c r="AJ75" s="30"/>
      <c r="AK75" s="30"/>
      <c r="AL75" s="30"/>
      <c r="AM75" s="21">
        <f t="shared" si="462"/>
        <v>0</v>
      </c>
      <c r="AN75" s="21" t="str">
        <f t="shared" si="463"/>
        <v>0.0</v>
      </c>
      <c r="AO75" s="13" t="str">
        <f t="shared" si="464"/>
        <v>F</v>
      </c>
      <c r="AP75" s="18">
        <f t="shared" si="465"/>
        <v>0</v>
      </c>
      <c r="AQ75" s="15" t="str">
        <f t="shared" si="466"/>
        <v>0.0</v>
      </c>
      <c r="AR75" s="19">
        <v>2</v>
      </c>
      <c r="AS75" s="68">
        <v>2</v>
      </c>
      <c r="AT75" s="28">
        <v>0</v>
      </c>
      <c r="AU75" s="26"/>
      <c r="AV75" s="27"/>
      <c r="AW75" s="27"/>
      <c r="AX75" s="27"/>
      <c r="AY75" s="21">
        <f t="shared" si="467"/>
        <v>0</v>
      </c>
      <c r="AZ75" s="21" t="str">
        <f t="shared" si="468"/>
        <v>0.0</v>
      </c>
      <c r="BA75" s="13" t="str">
        <f t="shared" si="469"/>
        <v>F</v>
      </c>
      <c r="BB75" s="18">
        <f t="shared" si="470"/>
        <v>0</v>
      </c>
      <c r="BC75" s="15" t="str">
        <f t="shared" si="471"/>
        <v>0.0</v>
      </c>
      <c r="BD75" s="19">
        <v>3</v>
      </c>
      <c r="BE75" s="68">
        <v>3</v>
      </c>
      <c r="BF75" s="28"/>
      <c r="BG75" s="26"/>
      <c r="BH75" s="27"/>
      <c r="BI75" s="27"/>
      <c r="BJ75" s="27"/>
      <c r="BK75" s="21">
        <f t="shared" si="472"/>
        <v>0</v>
      </c>
      <c r="BL75" s="21" t="str">
        <f t="shared" si="473"/>
        <v>0.0</v>
      </c>
      <c r="BM75" s="13" t="str">
        <f t="shared" si="474"/>
        <v>F</v>
      </c>
      <c r="BN75" s="18">
        <f t="shared" si="475"/>
        <v>0</v>
      </c>
      <c r="BO75" s="15" t="str">
        <f t="shared" si="476"/>
        <v>0.0</v>
      </c>
      <c r="BP75" s="19">
        <v>2</v>
      </c>
      <c r="BQ75" s="68">
        <v>2</v>
      </c>
      <c r="BR75" s="28"/>
      <c r="BS75" s="26"/>
      <c r="BT75" s="27"/>
      <c r="BU75" s="82"/>
      <c r="BV75" s="82"/>
      <c r="BW75" s="21">
        <f t="shared" si="477"/>
        <v>0</v>
      </c>
      <c r="BX75" s="21" t="str">
        <f t="shared" si="478"/>
        <v>0.0</v>
      </c>
      <c r="BY75" s="13" t="str">
        <f t="shared" si="479"/>
        <v>F</v>
      </c>
      <c r="BZ75" s="18">
        <f t="shared" si="480"/>
        <v>0</v>
      </c>
      <c r="CA75" s="15" t="str">
        <f t="shared" si="481"/>
        <v>0.0</v>
      </c>
      <c r="CB75" s="19">
        <v>3</v>
      </c>
      <c r="CC75" s="68">
        <v>3</v>
      </c>
      <c r="CD75" s="39"/>
      <c r="CE75" s="28"/>
      <c r="CF75" s="28"/>
      <c r="CG75" s="20"/>
      <c r="CH75" s="20"/>
      <c r="CI75" s="21">
        <f t="shared" si="482"/>
        <v>0</v>
      </c>
      <c r="CJ75" s="21" t="str">
        <f t="shared" si="483"/>
        <v>0.0</v>
      </c>
      <c r="CK75" s="13" t="str">
        <f t="shared" si="484"/>
        <v>F</v>
      </c>
      <c r="CL75" s="18">
        <f t="shared" si="485"/>
        <v>0</v>
      </c>
      <c r="CM75" s="15" t="str">
        <f t="shared" si="486"/>
        <v>0.0</v>
      </c>
      <c r="CN75" s="19">
        <v>3</v>
      </c>
      <c r="CO75" s="68">
        <v>3</v>
      </c>
      <c r="CP75" s="69">
        <f t="shared" si="487"/>
        <v>17</v>
      </c>
      <c r="CQ75" s="22">
        <f t="shared" si="488"/>
        <v>0</v>
      </c>
      <c r="CR75" s="24" t="str">
        <f t="shared" si="489"/>
        <v>0.00</v>
      </c>
      <c r="CS75" s="22">
        <f t="shared" si="490"/>
        <v>0</v>
      </c>
      <c r="CT75" s="24" t="str">
        <f t="shared" si="491"/>
        <v>0.00</v>
      </c>
      <c r="CU75" s="77" t="str">
        <f t="shared" si="492"/>
        <v>Cảnh báo KQHT</v>
      </c>
      <c r="CV75" s="77">
        <f t="shared" si="493"/>
        <v>17</v>
      </c>
      <c r="CW75" s="22">
        <f t="shared" si="494"/>
        <v>0</v>
      </c>
      <c r="CX75" s="77" t="str">
        <f t="shared" si="495"/>
        <v>0.00</v>
      </c>
      <c r="CY75" s="22">
        <f t="shared" si="496"/>
        <v>0</v>
      </c>
      <c r="CZ75" s="77" t="str">
        <f t="shared" si="497"/>
        <v>0.00</v>
      </c>
    </row>
    <row r="76" spans="1:180" ht="18">
      <c r="A76" s="2">
        <v>52</v>
      </c>
      <c r="B76" s="5" t="s">
        <v>575</v>
      </c>
      <c r="C76" s="6" t="s">
        <v>679</v>
      </c>
      <c r="D76" s="7" t="s">
        <v>680</v>
      </c>
      <c r="E76" s="8" t="s">
        <v>53</v>
      </c>
      <c r="F76" s="44"/>
      <c r="G76" s="3" t="s">
        <v>743</v>
      </c>
      <c r="H76" s="36" t="s">
        <v>89</v>
      </c>
      <c r="I76" s="11" t="s">
        <v>452</v>
      </c>
      <c r="J76" s="12"/>
      <c r="K76" s="21" t="str">
        <f t="shared" si="449"/>
        <v>0.0</v>
      </c>
      <c r="L76" s="13" t="str">
        <f t="shared" si="450"/>
        <v>F</v>
      </c>
      <c r="M76" s="14">
        <f t="shared" si="451"/>
        <v>0</v>
      </c>
      <c r="N76" s="15" t="str">
        <f t="shared" si="452"/>
        <v>0.0</v>
      </c>
      <c r="O76" s="19">
        <v>2</v>
      </c>
      <c r="P76" s="12"/>
      <c r="Q76" s="21" t="str">
        <f t="shared" si="453"/>
        <v>0.0</v>
      </c>
      <c r="R76" s="13" t="str">
        <f t="shared" si="454"/>
        <v>F</v>
      </c>
      <c r="S76" s="14">
        <f t="shared" si="455"/>
        <v>0</v>
      </c>
      <c r="T76" s="15" t="str">
        <f t="shared" si="456"/>
        <v>0.0</v>
      </c>
      <c r="U76" s="19">
        <v>3</v>
      </c>
      <c r="V76" s="42"/>
      <c r="W76" s="99"/>
      <c r="X76" s="30"/>
      <c r="Y76" s="30"/>
      <c r="Z76" s="30"/>
      <c r="AA76" s="21">
        <f t="shared" si="457"/>
        <v>0</v>
      </c>
      <c r="AB76" s="21" t="str">
        <f t="shared" si="458"/>
        <v>0.0</v>
      </c>
      <c r="AC76" s="13" t="str">
        <f t="shared" si="459"/>
        <v>F</v>
      </c>
      <c r="AD76" s="18">
        <f t="shared" si="460"/>
        <v>0</v>
      </c>
      <c r="AE76" s="15" t="str">
        <f t="shared" si="461"/>
        <v>0.0</v>
      </c>
      <c r="AF76" s="19">
        <v>4</v>
      </c>
      <c r="AG76" s="68">
        <v>4</v>
      </c>
      <c r="AH76" s="42"/>
      <c r="AI76" s="99"/>
      <c r="AJ76" s="30"/>
      <c r="AK76" s="30"/>
      <c r="AL76" s="30"/>
      <c r="AM76" s="21">
        <f t="shared" si="462"/>
        <v>0</v>
      </c>
      <c r="AN76" s="21" t="str">
        <f t="shared" si="463"/>
        <v>0.0</v>
      </c>
      <c r="AO76" s="13" t="str">
        <f t="shared" si="464"/>
        <v>F</v>
      </c>
      <c r="AP76" s="18">
        <f t="shared" si="465"/>
        <v>0</v>
      </c>
      <c r="AQ76" s="15" t="str">
        <f t="shared" si="466"/>
        <v>0.0</v>
      </c>
      <c r="AR76" s="19">
        <v>2</v>
      </c>
      <c r="AS76" s="68">
        <v>2</v>
      </c>
      <c r="AT76" s="28"/>
      <c r="AU76" s="26"/>
      <c r="AV76" s="27"/>
      <c r="AW76" s="27"/>
      <c r="AX76" s="27"/>
      <c r="AY76" s="21">
        <f t="shared" si="467"/>
        <v>0</v>
      </c>
      <c r="AZ76" s="21" t="str">
        <f t="shared" si="468"/>
        <v>0.0</v>
      </c>
      <c r="BA76" s="13" t="str">
        <f t="shared" si="469"/>
        <v>F</v>
      </c>
      <c r="BB76" s="18">
        <f t="shared" si="470"/>
        <v>0</v>
      </c>
      <c r="BC76" s="15" t="str">
        <f t="shared" si="471"/>
        <v>0.0</v>
      </c>
      <c r="BD76" s="19">
        <v>3</v>
      </c>
      <c r="BE76" s="68">
        <v>3</v>
      </c>
      <c r="BF76" s="28"/>
      <c r="BG76" s="26"/>
      <c r="BH76" s="27"/>
      <c r="BI76" s="27"/>
      <c r="BJ76" s="27"/>
      <c r="BK76" s="21">
        <f t="shared" si="472"/>
        <v>0</v>
      </c>
      <c r="BL76" s="21" t="str">
        <f t="shared" si="473"/>
        <v>0.0</v>
      </c>
      <c r="BM76" s="13" t="str">
        <f t="shared" si="474"/>
        <v>F</v>
      </c>
      <c r="BN76" s="18">
        <f t="shared" si="475"/>
        <v>0</v>
      </c>
      <c r="BO76" s="15" t="str">
        <f t="shared" si="476"/>
        <v>0.0</v>
      </c>
      <c r="BP76" s="19">
        <v>2</v>
      </c>
      <c r="BQ76" s="68">
        <v>2</v>
      </c>
      <c r="BR76" s="28"/>
      <c r="BS76" s="26"/>
      <c r="BT76" s="27"/>
      <c r="BU76" s="82"/>
      <c r="BV76" s="82"/>
      <c r="BW76" s="21">
        <f t="shared" si="477"/>
        <v>0</v>
      </c>
      <c r="BX76" s="21" t="str">
        <f t="shared" si="478"/>
        <v>0.0</v>
      </c>
      <c r="BY76" s="13" t="str">
        <f t="shared" si="479"/>
        <v>F</v>
      </c>
      <c r="BZ76" s="18">
        <f t="shared" si="480"/>
        <v>0</v>
      </c>
      <c r="CA76" s="15" t="str">
        <f t="shared" si="481"/>
        <v>0.0</v>
      </c>
      <c r="CB76" s="19">
        <v>3</v>
      </c>
      <c r="CC76" s="68">
        <v>3</v>
      </c>
      <c r="CD76" s="39"/>
      <c r="CE76" s="28"/>
      <c r="CF76" s="28"/>
      <c r="CG76" s="20"/>
      <c r="CH76" s="20"/>
      <c r="CI76" s="21">
        <f t="shared" si="482"/>
        <v>0</v>
      </c>
      <c r="CJ76" s="21" t="str">
        <f t="shared" si="483"/>
        <v>0.0</v>
      </c>
      <c r="CK76" s="13" t="str">
        <f t="shared" si="484"/>
        <v>F</v>
      </c>
      <c r="CL76" s="18">
        <f t="shared" si="485"/>
        <v>0</v>
      </c>
      <c r="CM76" s="15" t="str">
        <f t="shared" si="486"/>
        <v>0.0</v>
      </c>
      <c r="CN76" s="19">
        <v>3</v>
      </c>
      <c r="CO76" s="68">
        <v>3</v>
      </c>
      <c r="CP76" s="69">
        <f t="shared" si="487"/>
        <v>17</v>
      </c>
      <c r="CQ76" s="22">
        <f t="shared" si="488"/>
        <v>0</v>
      </c>
      <c r="CR76" s="24" t="str">
        <f t="shared" si="489"/>
        <v>0.00</v>
      </c>
      <c r="CS76" s="22">
        <f t="shared" si="490"/>
        <v>0</v>
      </c>
      <c r="CT76" s="24" t="str">
        <f t="shared" si="491"/>
        <v>0.00</v>
      </c>
      <c r="CU76" s="77" t="str">
        <f t="shared" si="492"/>
        <v>Cảnh báo KQHT</v>
      </c>
      <c r="CV76" s="77">
        <f t="shared" si="493"/>
        <v>17</v>
      </c>
      <c r="CW76" s="22">
        <f t="shared" si="494"/>
        <v>0</v>
      </c>
      <c r="CX76" s="77" t="str">
        <f t="shared" si="495"/>
        <v>0.00</v>
      </c>
      <c r="CY76" s="22">
        <f t="shared" si="496"/>
        <v>0</v>
      </c>
      <c r="CZ76" s="77" t="str">
        <f t="shared" si="497"/>
        <v>0.00</v>
      </c>
    </row>
    <row r="77" spans="1:180" ht="18">
      <c r="A77" s="2">
        <v>54</v>
      </c>
      <c r="B77" s="5" t="s">
        <v>575</v>
      </c>
      <c r="C77" s="6" t="s">
        <v>682</v>
      </c>
      <c r="D77" s="7" t="s">
        <v>683</v>
      </c>
      <c r="E77" s="8" t="s">
        <v>77</v>
      </c>
      <c r="F77" s="44"/>
      <c r="G77" s="3" t="s">
        <v>745</v>
      </c>
      <c r="H77" s="36" t="s">
        <v>89</v>
      </c>
      <c r="I77" s="11" t="s">
        <v>317</v>
      </c>
      <c r="J77" s="12"/>
      <c r="K77" s="21" t="str">
        <f t="shared" si="449"/>
        <v>0.0</v>
      </c>
      <c r="L77" s="13" t="str">
        <f t="shared" si="450"/>
        <v>F</v>
      </c>
      <c r="M77" s="14">
        <f t="shared" si="451"/>
        <v>0</v>
      </c>
      <c r="N77" s="15" t="str">
        <f t="shared" si="452"/>
        <v>0.0</v>
      </c>
      <c r="O77" s="19">
        <v>2</v>
      </c>
      <c r="P77" s="12"/>
      <c r="Q77" s="21" t="str">
        <f t="shared" si="453"/>
        <v>0.0</v>
      </c>
      <c r="R77" s="13" t="str">
        <f t="shared" si="454"/>
        <v>F</v>
      </c>
      <c r="S77" s="14">
        <f t="shared" si="455"/>
        <v>0</v>
      </c>
      <c r="T77" s="15" t="str">
        <f t="shared" si="456"/>
        <v>0.0</v>
      </c>
      <c r="U77" s="19">
        <v>3</v>
      </c>
      <c r="V77" s="42"/>
      <c r="W77" s="99"/>
      <c r="X77" s="30"/>
      <c r="Y77" s="30"/>
      <c r="Z77" s="30"/>
      <c r="AA77" s="21">
        <f t="shared" si="457"/>
        <v>0</v>
      </c>
      <c r="AB77" s="21" t="str">
        <f t="shared" si="458"/>
        <v>0.0</v>
      </c>
      <c r="AC77" s="13" t="str">
        <f t="shared" si="459"/>
        <v>F</v>
      </c>
      <c r="AD77" s="18">
        <f t="shared" si="460"/>
        <v>0</v>
      </c>
      <c r="AE77" s="15" t="str">
        <f t="shared" si="461"/>
        <v>0.0</v>
      </c>
      <c r="AF77" s="19">
        <v>4</v>
      </c>
      <c r="AG77" s="68">
        <v>4</v>
      </c>
      <c r="AH77" s="42"/>
      <c r="AI77" s="99"/>
      <c r="AJ77" s="30"/>
      <c r="AK77" s="30"/>
      <c r="AL77" s="30"/>
      <c r="AM77" s="21">
        <f t="shared" si="462"/>
        <v>0</v>
      </c>
      <c r="AN77" s="21" t="str">
        <f t="shared" si="463"/>
        <v>0.0</v>
      </c>
      <c r="AO77" s="13" t="str">
        <f t="shared" si="464"/>
        <v>F</v>
      </c>
      <c r="AP77" s="18">
        <f t="shared" si="465"/>
        <v>0</v>
      </c>
      <c r="AQ77" s="15" t="str">
        <f t="shared" si="466"/>
        <v>0.0</v>
      </c>
      <c r="AR77" s="19">
        <v>2</v>
      </c>
      <c r="AS77" s="68">
        <v>2</v>
      </c>
      <c r="AT77" s="28"/>
      <c r="AU77" s="26"/>
      <c r="AV77" s="27"/>
      <c r="AW77" s="27"/>
      <c r="AX77" s="27"/>
      <c r="AY77" s="21">
        <f t="shared" si="467"/>
        <v>0</v>
      </c>
      <c r="AZ77" s="21" t="str">
        <f t="shared" si="468"/>
        <v>0.0</v>
      </c>
      <c r="BA77" s="13" t="str">
        <f t="shared" si="469"/>
        <v>F</v>
      </c>
      <c r="BB77" s="18">
        <f t="shared" si="470"/>
        <v>0</v>
      </c>
      <c r="BC77" s="15" t="str">
        <f t="shared" si="471"/>
        <v>0.0</v>
      </c>
      <c r="BD77" s="19">
        <v>3</v>
      </c>
      <c r="BE77" s="68">
        <v>3</v>
      </c>
      <c r="BF77" s="28"/>
      <c r="BG77" s="26"/>
      <c r="BH77" s="27"/>
      <c r="BI77" s="27"/>
      <c r="BJ77" s="27"/>
      <c r="BK77" s="21">
        <f t="shared" si="472"/>
        <v>0</v>
      </c>
      <c r="BL77" s="21" t="str">
        <f t="shared" si="473"/>
        <v>0.0</v>
      </c>
      <c r="BM77" s="13" t="str">
        <f t="shared" si="474"/>
        <v>F</v>
      </c>
      <c r="BN77" s="18">
        <f t="shared" si="475"/>
        <v>0</v>
      </c>
      <c r="BO77" s="15" t="str">
        <f t="shared" si="476"/>
        <v>0.0</v>
      </c>
      <c r="BP77" s="19">
        <v>2</v>
      </c>
      <c r="BQ77" s="68">
        <v>2</v>
      </c>
      <c r="BR77" s="28"/>
      <c r="BS77" s="26"/>
      <c r="BT77" s="27"/>
      <c r="BU77" s="82"/>
      <c r="BV77" s="82"/>
      <c r="BW77" s="21">
        <f t="shared" si="477"/>
        <v>0</v>
      </c>
      <c r="BX77" s="21" t="str">
        <f t="shared" si="478"/>
        <v>0.0</v>
      </c>
      <c r="BY77" s="13" t="str">
        <f t="shared" si="479"/>
        <v>F</v>
      </c>
      <c r="BZ77" s="18">
        <f t="shared" si="480"/>
        <v>0</v>
      </c>
      <c r="CA77" s="15" t="str">
        <f t="shared" si="481"/>
        <v>0.0</v>
      </c>
      <c r="CB77" s="19">
        <v>3</v>
      </c>
      <c r="CC77" s="68">
        <v>3</v>
      </c>
      <c r="CD77" s="39"/>
      <c r="CE77" s="28"/>
      <c r="CF77" s="28"/>
      <c r="CG77" s="20"/>
      <c r="CH77" s="20"/>
      <c r="CI77" s="21">
        <f t="shared" si="482"/>
        <v>0</v>
      </c>
      <c r="CJ77" s="21" t="str">
        <f t="shared" si="483"/>
        <v>0.0</v>
      </c>
      <c r="CK77" s="13" t="str">
        <f t="shared" si="484"/>
        <v>F</v>
      </c>
      <c r="CL77" s="18">
        <f t="shared" si="485"/>
        <v>0</v>
      </c>
      <c r="CM77" s="15" t="str">
        <f t="shared" si="486"/>
        <v>0.0</v>
      </c>
      <c r="CN77" s="19">
        <v>3</v>
      </c>
      <c r="CO77" s="68">
        <v>3</v>
      </c>
      <c r="CP77" s="69">
        <f t="shared" si="487"/>
        <v>17</v>
      </c>
      <c r="CQ77" s="22">
        <f t="shared" si="488"/>
        <v>0</v>
      </c>
      <c r="CR77" s="24" t="str">
        <f t="shared" si="489"/>
        <v>0.00</v>
      </c>
      <c r="CS77" s="22">
        <f t="shared" si="490"/>
        <v>0</v>
      </c>
      <c r="CT77" s="24" t="str">
        <f t="shared" si="491"/>
        <v>0.00</v>
      </c>
      <c r="CU77" s="77" t="str">
        <f t="shared" si="492"/>
        <v>Cảnh báo KQHT</v>
      </c>
      <c r="CV77" s="77">
        <f t="shared" si="493"/>
        <v>17</v>
      </c>
      <c r="CW77" s="22">
        <f t="shared" si="494"/>
        <v>0</v>
      </c>
      <c r="CX77" s="77" t="str">
        <f t="shared" si="495"/>
        <v>0.00</v>
      </c>
      <c r="CY77" s="22">
        <f t="shared" si="496"/>
        <v>0</v>
      </c>
      <c r="CZ77" s="77" t="str">
        <f t="shared" si="497"/>
        <v>0.00</v>
      </c>
    </row>
    <row r="78" spans="1:180" ht="18">
      <c r="A78" s="2">
        <v>59</v>
      </c>
      <c r="B78" s="5" t="s">
        <v>575</v>
      </c>
      <c r="C78" s="6" t="s">
        <v>690</v>
      </c>
      <c r="D78" s="7" t="s">
        <v>374</v>
      </c>
      <c r="E78" s="8" t="s">
        <v>691</v>
      </c>
      <c r="F78" s="44"/>
      <c r="G78" s="3" t="s">
        <v>747</v>
      </c>
      <c r="H78" s="36" t="s">
        <v>89</v>
      </c>
      <c r="I78" s="11" t="s">
        <v>449</v>
      </c>
      <c r="J78" s="12"/>
      <c r="K78" s="21" t="str">
        <f t="shared" si="449"/>
        <v>0.0</v>
      </c>
      <c r="L78" s="13" t="str">
        <f t="shared" si="450"/>
        <v>F</v>
      </c>
      <c r="M78" s="14">
        <f t="shared" si="451"/>
        <v>0</v>
      </c>
      <c r="N78" s="15" t="str">
        <f t="shared" si="452"/>
        <v>0.0</v>
      </c>
      <c r="O78" s="19">
        <v>2</v>
      </c>
      <c r="P78" s="12"/>
      <c r="Q78" s="21" t="str">
        <f t="shared" si="453"/>
        <v>0.0</v>
      </c>
      <c r="R78" s="13" t="str">
        <f t="shared" si="454"/>
        <v>F</v>
      </c>
      <c r="S78" s="14">
        <f t="shared" si="455"/>
        <v>0</v>
      </c>
      <c r="T78" s="15" t="str">
        <f t="shared" si="456"/>
        <v>0.0</v>
      </c>
      <c r="U78" s="19">
        <v>3</v>
      </c>
      <c r="V78" s="42"/>
      <c r="W78" s="99"/>
      <c r="X78" s="30"/>
      <c r="Y78" s="30"/>
      <c r="Z78" s="30"/>
      <c r="AA78" s="21">
        <f t="shared" si="457"/>
        <v>0</v>
      </c>
      <c r="AB78" s="21" t="str">
        <f t="shared" si="458"/>
        <v>0.0</v>
      </c>
      <c r="AC78" s="13" t="str">
        <f t="shared" si="459"/>
        <v>F</v>
      </c>
      <c r="AD78" s="18">
        <f t="shared" si="460"/>
        <v>0</v>
      </c>
      <c r="AE78" s="15" t="str">
        <f t="shared" si="461"/>
        <v>0.0</v>
      </c>
      <c r="AF78" s="19">
        <v>4</v>
      </c>
      <c r="AG78" s="68">
        <v>4</v>
      </c>
      <c r="AH78" s="42"/>
      <c r="AI78" s="99"/>
      <c r="AJ78" s="30"/>
      <c r="AK78" s="30"/>
      <c r="AL78" s="30"/>
      <c r="AM78" s="21">
        <f t="shared" si="462"/>
        <v>0</v>
      </c>
      <c r="AN78" s="21" t="str">
        <f t="shared" si="463"/>
        <v>0.0</v>
      </c>
      <c r="AO78" s="13" t="str">
        <f t="shared" si="464"/>
        <v>F</v>
      </c>
      <c r="AP78" s="18">
        <f t="shared" si="465"/>
        <v>0</v>
      </c>
      <c r="AQ78" s="15" t="str">
        <f t="shared" si="466"/>
        <v>0.0</v>
      </c>
      <c r="AR78" s="19">
        <v>2</v>
      </c>
      <c r="AS78" s="68">
        <v>2</v>
      </c>
      <c r="AT78" s="28"/>
      <c r="AU78" s="26"/>
      <c r="AV78" s="27"/>
      <c r="AW78" s="27"/>
      <c r="AX78" s="27"/>
      <c r="AY78" s="21">
        <f t="shared" si="467"/>
        <v>0</v>
      </c>
      <c r="AZ78" s="21" t="str">
        <f t="shared" si="468"/>
        <v>0.0</v>
      </c>
      <c r="BA78" s="13" t="str">
        <f t="shared" si="469"/>
        <v>F</v>
      </c>
      <c r="BB78" s="18">
        <f t="shared" si="470"/>
        <v>0</v>
      </c>
      <c r="BC78" s="15" t="str">
        <f t="shared" si="471"/>
        <v>0.0</v>
      </c>
      <c r="BD78" s="19">
        <v>3</v>
      </c>
      <c r="BE78" s="68">
        <v>3</v>
      </c>
      <c r="BF78" s="28"/>
      <c r="BG78" s="26"/>
      <c r="BH78" s="27"/>
      <c r="BI78" s="27"/>
      <c r="BJ78" s="27"/>
      <c r="BK78" s="21">
        <f t="shared" si="472"/>
        <v>0</v>
      </c>
      <c r="BL78" s="21" t="str">
        <f t="shared" si="473"/>
        <v>0.0</v>
      </c>
      <c r="BM78" s="13" t="str">
        <f t="shared" si="474"/>
        <v>F</v>
      </c>
      <c r="BN78" s="18">
        <f t="shared" si="475"/>
        <v>0</v>
      </c>
      <c r="BO78" s="15" t="str">
        <f t="shared" si="476"/>
        <v>0.0</v>
      </c>
      <c r="BP78" s="19">
        <v>2</v>
      </c>
      <c r="BQ78" s="68">
        <v>2</v>
      </c>
      <c r="BR78" s="28"/>
      <c r="BS78" s="26"/>
      <c r="BT78" s="27"/>
      <c r="BU78" s="82"/>
      <c r="BV78" s="82"/>
      <c r="BW78" s="21">
        <f t="shared" si="477"/>
        <v>0</v>
      </c>
      <c r="BX78" s="21" t="str">
        <f t="shared" si="478"/>
        <v>0.0</v>
      </c>
      <c r="BY78" s="13" t="str">
        <f t="shared" si="479"/>
        <v>F</v>
      </c>
      <c r="BZ78" s="18">
        <f t="shared" si="480"/>
        <v>0</v>
      </c>
      <c r="CA78" s="15" t="str">
        <f t="shared" si="481"/>
        <v>0.0</v>
      </c>
      <c r="CB78" s="19">
        <v>3</v>
      </c>
      <c r="CC78" s="68">
        <v>3</v>
      </c>
      <c r="CD78" s="39"/>
      <c r="CE78" s="28"/>
      <c r="CF78" s="28"/>
      <c r="CG78" s="20"/>
      <c r="CH78" s="20"/>
      <c r="CI78" s="21">
        <f t="shared" si="482"/>
        <v>0</v>
      </c>
      <c r="CJ78" s="21" t="str">
        <f t="shared" si="483"/>
        <v>0.0</v>
      </c>
      <c r="CK78" s="13" t="str">
        <f t="shared" si="484"/>
        <v>F</v>
      </c>
      <c r="CL78" s="18">
        <f t="shared" si="485"/>
        <v>0</v>
      </c>
      <c r="CM78" s="15" t="str">
        <f t="shared" si="486"/>
        <v>0.0</v>
      </c>
      <c r="CN78" s="19">
        <v>3</v>
      </c>
      <c r="CO78" s="68">
        <v>3</v>
      </c>
      <c r="CP78" s="69">
        <f t="shared" si="487"/>
        <v>17</v>
      </c>
      <c r="CQ78" s="22">
        <f t="shared" si="488"/>
        <v>0</v>
      </c>
      <c r="CR78" s="24" t="str">
        <f t="shared" si="489"/>
        <v>0.00</v>
      </c>
      <c r="CS78" s="22">
        <f t="shared" si="490"/>
        <v>0</v>
      </c>
      <c r="CT78" s="24" t="str">
        <f t="shared" si="491"/>
        <v>0.00</v>
      </c>
      <c r="CU78" s="77" t="str">
        <f t="shared" si="492"/>
        <v>Cảnh báo KQHT</v>
      </c>
      <c r="CV78" s="77">
        <f t="shared" si="493"/>
        <v>17</v>
      </c>
      <c r="CW78" s="22">
        <f t="shared" si="494"/>
        <v>0</v>
      </c>
      <c r="CX78" s="77" t="str">
        <f t="shared" si="495"/>
        <v>0.00</v>
      </c>
      <c r="CY78" s="22">
        <f t="shared" si="496"/>
        <v>0</v>
      </c>
      <c r="CZ78" s="77" t="str">
        <f t="shared" si="497"/>
        <v>0.00</v>
      </c>
    </row>
    <row r="79" spans="1:180" ht="18">
      <c r="A79" s="2">
        <v>55</v>
      </c>
      <c r="B79" s="5" t="s">
        <v>575</v>
      </c>
      <c r="C79" s="6" t="s">
        <v>856</v>
      </c>
      <c r="D79" s="7" t="s">
        <v>857</v>
      </c>
      <c r="E79" s="8" t="s">
        <v>53</v>
      </c>
      <c r="F79" s="44"/>
      <c r="G79" s="3" t="s">
        <v>938</v>
      </c>
      <c r="H79" s="36" t="s">
        <v>89</v>
      </c>
      <c r="I79" s="3" t="s">
        <v>200</v>
      </c>
      <c r="J79" s="12"/>
      <c r="K79" s="21" t="str">
        <f t="shared" ref="K79:K89" si="498">TEXT(J79,"0.0")</f>
        <v>0.0</v>
      </c>
      <c r="L79" s="13" t="str">
        <f t="shared" ref="L79:L89" si="499">IF(J79&gt;=8.5,"A",IF(J79&gt;=8,"B+",IF(J79&gt;=7,"B",IF(J79&gt;=6.5,"C+",IF(J79&gt;=5.5,"C",IF(J79&gt;=5,"D+",IF(J79&gt;=4,"D","F")))))))</f>
        <v>F</v>
      </c>
      <c r="M79" s="14">
        <f t="shared" ref="M79:M89" si="500">IF(L79="A",4,IF(L79="B+",3.5,IF(L79="B",3,IF(L79="C+",2.5,IF(L79="C",2,IF(L79="D+",1.5,IF(L79="D",1,0)))))))</f>
        <v>0</v>
      </c>
      <c r="N79" s="15" t="str">
        <f t="shared" ref="N79:N89" si="501">TEXT(M79,"0.0")</f>
        <v>0.0</v>
      </c>
      <c r="O79" s="19">
        <v>2</v>
      </c>
      <c r="P79" s="12"/>
      <c r="Q79" s="21" t="str">
        <f t="shared" ref="Q79:Q89" si="502">TEXT(P79,"0.0")</f>
        <v>0.0</v>
      </c>
      <c r="R79" s="13" t="str">
        <f t="shared" ref="R79:R89" si="503">IF(P79&gt;=8.5,"A",IF(P79&gt;=8,"B+",IF(P79&gt;=7,"B",IF(P79&gt;=6.5,"C+",IF(P79&gt;=5.5,"C",IF(P79&gt;=5,"D+",IF(P79&gt;=4,"D","F")))))))</f>
        <v>F</v>
      </c>
      <c r="S79" s="14">
        <f t="shared" ref="S79:S89" si="504">IF(R79="A",4,IF(R79="B+",3.5,IF(R79="B",3,IF(R79="C+",2.5,IF(R79="C",2,IF(R79="D+",1.5,IF(R79="D",1,0)))))))</f>
        <v>0</v>
      </c>
      <c r="T79" s="15" t="str">
        <f t="shared" ref="T79:T89" si="505">TEXT(S79,"0.0")</f>
        <v>0.0</v>
      </c>
      <c r="U79" s="19">
        <v>3</v>
      </c>
      <c r="V79" s="42"/>
      <c r="W79" s="99"/>
      <c r="X79" s="30"/>
      <c r="Y79" s="30"/>
      <c r="Z79" s="30"/>
      <c r="AA79" s="21">
        <f t="shared" ref="AA79:AA89" si="506">ROUND(MAX((V79*0.4+W79*0.6),(V79*0.4+X79*0.6),(V79*0.4+Y79*0.6)),1)</f>
        <v>0</v>
      </c>
      <c r="AB79" s="21" t="str">
        <f t="shared" ref="AB79:AB89" si="507">TEXT(AA79,"0.0")</f>
        <v>0.0</v>
      </c>
      <c r="AC79" s="13" t="str">
        <f t="shared" ref="AC79:AC89" si="508">IF(AA79&gt;=8.5,"A",IF(AA79&gt;=8,"B+",IF(AA79&gt;=7,"B",IF(AA79&gt;=6.5,"C+",IF(AA79&gt;=5.5,"C",IF(AA79&gt;=5,"D+",IF(AA79&gt;=4,"D","F")))))))</f>
        <v>F</v>
      </c>
      <c r="AD79" s="18">
        <f t="shared" ref="AD79:AD89" si="509">IF(AC79="A",4,IF(AC79="B+",3.5,IF(AC79="B",3,IF(AC79="C+",2.5,IF(AC79="C",2,IF(AC79="D+",1.5,IF(AC79="D",1,0)))))))</f>
        <v>0</v>
      </c>
      <c r="AE79" s="15" t="str">
        <f t="shared" ref="AE79:AE89" si="510">TEXT(AD79,"0.0")</f>
        <v>0.0</v>
      </c>
      <c r="AF79" s="19">
        <v>4</v>
      </c>
      <c r="AG79" s="68">
        <v>4</v>
      </c>
      <c r="AH79" s="95">
        <v>8</v>
      </c>
      <c r="AI79" s="96"/>
      <c r="AJ79" s="97"/>
      <c r="AK79" s="97"/>
      <c r="AL79" s="97"/>
      <c r="AM79" s="21">
        <f t="shared" ref="AM79:AM89" si="511">ROUND(MAX((AH79*0.4+AI79*0.6),(AH79*0.4+AJ79*0.6),(AH79*0.4+AK79*0.6)),1)</f>
        <v>3.2</v>
      </c>
      <c r="AN79" s="21" t="str">
        <f t="shared" ref="AN79:AN89" si="512">TEXT(AM79,"0.0")</f>
        <v>3.2</v>
      </c>
      <c r="AO79" s="13" t="str">
        <f t="shared" ref="AO79:AO89" si="513">IF(AM79&gt;=8.5,"A",IF(AM79&gt;=8,"B+",IF(AM79&gt;=7,"B",IF(AM79&gt;=6.5,"C+",IF(AM79&gt;=5.5,"C",IF(AM79&gt;=5,"D+",IF(AM79&gt;=4,"D","F")))))))</f>
        <v>F</v>
      </c>
      <c r="AP79" s="18">
        <f t="shared" ref="AP79:AP89" si="514">IF(AO79="A",4,IF(AO79="B+",3.5,IF(AO79="B",3,IF(AO79="C+",2.5,IF(AO79="C",2,IF(AO79="D+",1.5,IF(AO79="D",1,0)))))))</f>
        <v>0</v>
      </c>
      <c r="AQ79" s="15" t="str">
        <f t="shared" ref="AQ79:AQ89" si="515">TEXT(AP79,"0.0")</f>
        <v>0.0</v>
      </c>
      <c r="AR79" s="19">
        <v>2</v>
      </c>
      <c r="AS79" s="68">
        <v>2</v>
      </c>
      <c r="AT79" s="28"/>
      <c r="AU79" s="26"/>
      <c r="AV79" s="27"/>
      <c r="AW79" s="27"/>
      <c r="AX79" s="27"/>
      <c r="AY79" s="21">
        <f t="shared" ref="AY79:AY89" si="516">ROUND(MAX((AT79*0.4+AU79*0.6),(AT79*0.4+AV79*0.6),(AT79*0.4+AW79*0.6)),1)</f>
        <v>0</v>
      </c>
      <c r="AZ79" s="21" t="str">
        <f t="shared" ref="AZ79:AZ89" si="517">TEXT(AY79,"0.0")</f>
        <v>0.0</v>
      </c>
      <c r="BA79" s="13" t="str">
        <f t="shared" ref="BA79:BA89" si="518">IF(AY79&gt;=8.5,"A",IF(AY79&gt;=8,"B+",IF(AY79&gt;=7,"B",IF(AY79&gt;=6.5,"C+",IF(AY79&gt;=5.5,"C",IF(AY79&gt;=5,"D+",IF(AY79&gt;=4,"D","F")))))))</f>
        <v>F</v>
      </c>
      <c r="BB79" s="18">
        <f t="shared" ref="BB79:BB89" si="519">IF(BA79="A",4,IF(BA79="B+",3.5,IF(BA79="B",3,IF(BA79="C+",2.5,IF(BA79="C",2,IF(BA79="D+",1.5,IF(BA79="D",1,0)))))))</f>
        <v>0</v>
      </c>
      <c r="BC79" s="15" t="str">
        <f t="shared" ref="BC79:BC89" si="520">TEXT(BB79,"0.0")</f>
        <v>0.0</v>
      </c>
      <c r="BD79" s="19">
        <v>3</v>
      </c>
      <c r="BE79" s="68">
        <v>3</v>
      </c>
      <c r="BF79" s="28"/>
      <c r="BG79" s="26"/>
      <c r="BH79" s="27"/>
      <c r="BI79" s="27"/>
      <c r="BJ79" s="27"/>
      <c r="BK79" s="21">
        <f t="shared" ref="BK79:BK89" si="521">ROUND(MAX((BF79*0.4+BG79*0.6),(BF79*0.4+BH79*0.6),(BF79*0.4+BI79*0.6)),1)</f>
        <v>0</v>
      </c>
      <c r="BL79" s="21" t="str">
        <f t="shared" ref="BL79:BL89" si="522">TEXT(BK79,"0.0")</f>
        <v>0.0</v>
      </c>
      <c r="BM79" s="13" t="str">
        <f t="shared" ref="BM79:BM89" si="523">IF(BK79&gt;=8.5,"A",IF(BK79&gt;=8,"B+",IF(BK79&gt;=7,"B",IF(BK79&gt;=6.5,"C+",IF(BK79&gt;=5.5,"C",IF(BK79&gt;=5,"D+",IF(BK79&gt;=4,"D","F")))))))</f>
        <v>F</v>
      </c>
      <c r="BN79" s="18">
        <f t="shared" ref="BN79:BN89" si="524">IF(BM79="A",4,IF(BM79="B+",3.5,IF(BM79="B",3,IF(BM79="C+",2.5,IF(BM79="C",2,IF(BM79="D+",1.5,IF(BM79="D",1,0)))))))</f>
        <v>0</v>
      </c>
      <c r="BO79" s="15" t="str">
        <f t="shared" ref="BO79:BO89" si="525">TEXT(BN79,"0.0")</f>
        <v>0.0</v>
      </c>
      <c r="BP79" s="19">
        <v>2</v>
      </c>
      <c r="BQ79" s="68">
        <v>2</v>
      </c>
      <c r="BR79" s="28"/>
      <c r="BS79" s="26"/>
      <c r="BT79" s="27"/>
      <c r="BU79" s="82"/>
      <c r="BV79" s="82"/>
      <c r="BW79" s="21">
        <f t="shared" ref="BW79:BW89" si="526">ROUND(MAX((BR79*0.4+BS79*0.6),(BR79*0.4+BT79*0.6),(BR79*0.4+BU79*0.6)),1)</f>
        <v>0</v>
      </c>
      <c r="BX79" s="21" t="str">
        <f t="shared" ref="BX79:BX89" si="527">TEXT(BW79,"0.0")</f>
        <v>0.0</v>
      </c>
      <c r="BY79" s="13" t="str">
        <f t="shared" ref="BY79:BY89" si="528">IF(BW79&gt;=8.5,"A",IF(BW79&gt;=8,"B+",IF(BW79&gt;=7,"B",IF(BW79&gt;=6.5,"C+",IF(BW79&gt;=5.5,"C",IF(BW79&gt;=5,"D+",IF(BW79&gt;=4,"D","F")))))))</f>
        <v>F</v>
      </c>
      <c r="BZ79" s="18">
        <f t="shared" ref="BZ79:BZ89" si="529">IF(BY79="A",4,IF(BY79="B+",3.5,IF(BY79="B",3,IF(BY79="C+",2.5,IF(BY79="C",2,IF(BY79="D+",1.5,IF(BY79="D",1,0)))))))</f>
        <v>0</v>
      </c>
      <c r="CA79" s="15" t="str">
        <f t="shared" ref="CA79:CA89" si="530">TEXT(BZ79,"0.0")</f>
        <v>0.0</v>
      </c>
      <c r="CB79" s="19">
        <v>3</v>
      </c>
      <c r="CC79" s="68">
        <v>3</v>
      </c>
      <c r="CD79" s="28"/>
      <c r="CE79" s="39"/>
      <c r="CF79" s="28"/>
      <c r="CG79" s="20"/>
      <c r="CH79" s="20"/>
      <c r="CI79" s="21">
        <f t="shared" ref="CI79:CI89" si="531">ROUND(MAX((CD79*0.4+CE79*0.6),(CD79*0.4+CF79*0.6),(CD79*0.4+CG79*0.6)),1)</f>
        <v>0</v>
      </c>
      <c r="CJ79" s="21" t="str">
        <f t="shared" ref="CJ79:CJ89" si="532">TEXT(CI79,"0.0")</f>
        <v>0.0</v>
      </c>
      <c r="CK79" s="13" t="str">
        <f t="shared" ref="CK79:CK89" si="533">IF(CI79&gt;=8.5,"A",IF(CI79&gt;=8,"B+",IF(CI79&gt;=7,"B",IF(CI79&gt;=6.5,"C+",IF(CI79&gt;=5.5,"C",IF(CI79&gt;=5,"D+",IF(CI79&gt;=4,"D","F")))))))</f>
        <v>F</v>
      </c>
      <c r="CL79" s="18">
        <f t="shared" ref="CL79:CL89" si="534">IF(CK79="A",4,IF(CK79="B+",3.5,IF(CK79="B",3,IF(CK79="C+",2.5,IF(CK79="C",2,IF(CK79="D+",1.5,IF(CK79="D",1,0)))))))</f>
        <v>0</v>
      </c>
      <c r="CM79" s="15" t="str">
        <f t="shared" ref="CM79:CM89" si="535">TEXT(CL79,"0.0")</f>
        <v>0.0</v>
      </c>
      <c r="CN79" s="19">
        <v>3</v>
      </c>
      <c r="CO79" s="68">
        <v>3</v>
      </c>
      <c r="CP79" s="69">
        <f t="shared" ref="CP79:CP89" si="536">AR79+AF79+BD79+BP79+CB79+CN79</f>
        <v>17</v>
      </c>
      <c r="CQ79" s="22">
        <f t="shared" ref="CQ79:CQ89" si="537">(AM79*AR79+AA79*AF79+AY79*BD79+BK79*BP79+BW79*CB79+CI79*CN79)/CP79</f>
        <v>0.37647058823529411</v>
      </c>
      <c r="CR79" s="24" t="str">
        <f t="shared" ref="CR79:CR89" si="538">TEXT(CQ79,"0.00")</f>
        <v>0.38</v>
      </c>
      <c r="CS79" s="22">
        <f t="shared" ref="CS79:CS89" si="539">(AP79*AR79+AD79*AF79+BB79*BD79+BN79*BP79+BZ79*CB79+CL79*CN79)/CP79</f>
        <v>0</v>
      </c>
      <c r="CT79" s="24" t="str">
        <f t="shared" ref="CT79:CT89" si="540">TEXT(CS79,"0.00")</f>
        <v>0.00</v>
      </c>
      <c r="CU79" s="77" t="str">
        <f t="shared" ref="CU79:CU89" si="541">IF(OR(CV79&lt;CP79/2,CS79&lt;1.2),"Cảnh báo KQHT","Lên lớp")</f>
        <v>Cảnh báo KQHT</v>
      </c>
      <c r="CV79" s="77">
        <f t="shared" ref="CV79:CV89" si="542">CO79+CC79+BQ79+BE79+AG79+AS79</f>
        <v>17</v>
      </c>
      <c r="CW79" s="22">
        <f>(AM79*AS79+AA79*AG79+AY79*BE79+BK79*BQ79+BW79*CC79+CI79*CO79)/CV79</f>
        <v>0.37647058823529411</v>
      </c>
      <c r="CX79" s="77" t="str">
        <f t="shared" ref="CX79:CX89" si="543">TEXT(CW79,"0.00")</f>
        <v>0.38</v>
      </c>
      <c r="CY79" s="22">
        <f>(AP79*AS79+AD79*AG79+BB79*BE79+BN79*BQ79+BZ79*CC79+CL79*CO79)/CV79</f>
        <v>0</v>
      </c>
      <c r="CZ79" s="77" t="str">
        <f t="shared" ref="CZ79:CZ89" si="544">TEXT(CY79,"0.00")</f>
        <v>0.00</v>
      </c>
    </row>
    <row r="80" spans="1:180" s="4" customFormat="1" ht="18">
      <c r="A80" s="2">
        <v>10</v>
      </c>
      <c r="B80" s="5" t="s">
        <v>575</v>
      </c>
      <c r="C80" s="6" t="s">
        <v>597</v>
      </c>
      <c r="D80" s="7" t="s">
        <v>334</v>
      </c>
      <c r="E80" s="8" t="s">
        <v>99</v>
      </c>
      <c r="G80" s="10" t="s">
        <v>568</v>
      </c>
      <c r="H80" s="36" t="s">
        <v>89</v>
      </c>
      <c r="I80" s="36" t="s">
        <v>199</v>
      </c>
      <c r="J80" s="25"/>
      <c r="K80" s="21" t="str">
        <f t="shared" si="498"/>
        <v>0.0</v>
      </c>
      <c r="L80" s="13" t="str">
        <f t="shared" si="499"/>
        <v>F</v>
      </c>
      <c r="M80" s="14">
        <f t="shared" si="500"/>
        <v>0</v>
      </c>
      <c r="N80" s="15" t="str">
        <f t="shared" si="501"/>
        <v>0.0</v>
      </c>
      <c r="O80" s="19">
        <v>2</v>
      </c>
      <c r="P80" s="12"/>
      <c r="Q80" s="21" t="str">
        <f t="shared" si="502"/>
        <v>0.0</v>
      </c>
      <c r="R80" s="13" t="str">
        <f t="shared" si="503"/>
        <v>F</v>
      </c>
      <c r="S80" s="14">
        <f t="shared" si="504"/>
        <v>0</v>
      </c>
      <c r="T80" s="15" t="str">
        <f t="shared" si="505"/>
        <v>0.0</v>
      </c>
      <c r="U80" s="19">
        <v>3</v>
      </c>
      <c r="V80" s="42"/>
      <c r="W80" s="99"/>
      <c r="X80" s="30"/>
      <c r="Y80" s="30"/>
      <c r="Z80" s="82">
        <f t="shared" ref="Z80:Z89" si="545">MAX(W80:Y80)</f>
        <v>0</v>
      </c>
      <c r="AA80" s="21">
        <f t="shared" si="506"/>
        <v>0</v>
      </c>
      <c r="AB80" s="21" t="str">
        <f t="shared" si="507"/>
        <v>0.0</v>
      </c>
      <c r="AC80" s="13" t="str">
        <f t="shared" si="508"/>
        <v>F</v>
      </c>
      <c r="AD80" s="18">
        <f t="shared" si="509"/>
        <v>0</v>
      </c>
      <c r="AE80" s="15" t="str">
        <f t="shared" si="510"/>
        <v>0.0</v>
      </c>
      <c r="AF80" s="19">
        <v>4</v>
      </c>
      <c r="AG80" s="68"/>
      <c r="AH80" s="42"/>
      <c r="AI80" s="99"/>
      <c r="AJ80" s="30"/>
      <c r="AK80" s="30"/>
      <c r="AL80" s="82">
        <f t="shared" ref="AL80:AL89" si="546">MAX(AI80:AK80)</f>
        <v>0</v>
      </c>
      <c r="AM80" s="21">
        <f t="shared" si="511"/>
        <v>0</v>
      </c>
      <c r="AN80" s="21" t="str">
        <f t="shared" si="512"/>
        <v>0.0</v>
      </c>
      <c r="AO80" s="13" t="str">
        <f t="shared" si="513"/>
        <v>F</v>
      </c>
      <c r="AP80" s="18">
        <f t="shared" si="514"/>
        <v>0</v>
      </c>
      <c r="AQ80" s="15" t="str">
        <f t="shared" si="515"/>
        <v>0.0</v>
      </c>
      <c r="AR80" s="19">
        <v>2</v>
      </c>
      <c r="AS80" s="68"/>
      <c r="AT80" s="42">
        <v>0</v>
      </c>
      <c r="AU80" s="99"/>
      <c r="AV80" s="30"/>
      <c r="AW80" s="30"/>
      <c r="AX80" s="82">
        <f t="shared" ref="AX80:AX89" si="547">MAX(AU80:AW80)</f>
        <v>0</v>
      </c>
      <c r="AY80" s="21">
        <f t="shared" si="516"/>
        <v>0</v>
      </c>
      <c r="AZ80" s="21" t="str">
        <f t="shared" si="517"/>
        <v>0.0</v>
      </c>
      <c r="BA80" s="13" t="str">
        <f t="shared" si="518"/>
        <v>F</v>
      </c>
      <c r="BB80" s="18">
        <f t="shared" si="519"/>
        <v>0</v>
      </c>
      <c r="BC80" s="15" t="str">
        <f t="shared" si="520"/>
        <v>0.0</v>
      </c>
      <c r="BD80" s="19">
        <v>3</v>
      </c>
      <c r="BE80" s="68"/>
      <c r="BF80" s="42">
        <v>0</v>
      </c>
      <c r="BG80" s="99"/>
      <c r="BH80" s="30"/>
      <c r="BI80" s="30"/>
      <c r="BJ80" s="82">
        <f t="shared" ref="BJ80:BJ89" si="548">MAX(BG80:BI80)</f>
        <v>0</v>
      </c>
      <c r="BK80" s="21">
        <f t="shared" si="521"/>
        <v>0</v>
      </c>
      <c r="BL80" s="21" t="str">
        <f t="shared" si="522"/>
        <v>0.0</v>
      </c>
      <c r="BM80" s="13" t="str">
        <f t="shared" si="523"/>
        <v>F</v>
      </c>
      <c r="BN80" s="18">
        <f t="shared" si="524"/>
        <v>0</v>
      </c>
      <c r="BO80" s="15" t="str">
        <f t="shared" si="525"/>
        <v>0.0</v>
      </c>
      <c r="BP80" s="19">
        <v>2</v>
      </c>
      <c r="BQ80" s="68"/>
      <c r="BR80" s="28"/>
      <c r="BS80" s="26"/>
      <c r="BT80" s="27"/>
      <c r="BU80" s="82"/>
      <c r="BV80" s="82">
        <f t="shared" ref="BV80:BV89" si="549">MAX(BS80:BU80)</f>
        <v>0</v>
      </c>
      <c r="BW80" s="21">
        <f t="shared" si="526"/>
        <v>0</v>
      </c>
      <c r="BX80" s="21" t="str">
        <f t="shared" si="527"/>
        <v>0.0</v>
      </c>
      <c r="BY80" s="13" t="str">
        <f t="shared" si="528"/>
        <v>F</v>
      </c>
      <c r="BZ80" s="18">
        <f t="shared" si="529"/>
        <v>0</v>
      </c>
      <c r="CA80" s="15" t="str">
        <f t="shared" si="530"/>
        <v>0.0</v>
      </c>
      <c r="CB80" s="19">
        <v>3</v>
      </c>
      <c r="CC80" s="68"/>
      <c r="CD80" s="39"/>
      <c r="CE80" s="28"/>
      <c r="CF80" s="28"/>
      <c r="CG80" s="20"/>
      <c r="CH80" s="20">
        <f t="shared" ref="CH80:CH89" si="550">MAX(CE80:CG80)</f>
        <v>0</v>
      </c>
      <c r="CI80" s="21">
        <f t="shared" si="531"/>
        <v>0</v>
      </c>
      <c r="CJ80" s="21" t="str">
        <f t="shared" si="532"/>
        <v>0.0</v>
      </c>
      <c r="CK80" s="13" t="str">
        <f t="shared" si="533"/>
        <v>F</v>
      </c>
      <c r="CL80" s="18">
        <f t="shared" si="534"/>
        <v>0</v>
      </c>
      <c r="CM80" s="15" t="str">
        <f t="shared" si="535"/>
        <v>0.0</v>
      </c>
      <c r="CN80" s="19">
        <v>3</v>
      </c>
      <c r="CO80" s="68"/>
      <c r="CP80" s="69">
        <f t="shared" si="536"/>
        <v>17</v>
      </c>
      <c r="CQ80" s="22">
        <f t="shared" si="537"/>
        <v>0</v>
      </c>
      <c r="CR80" s="24" t="str">
        <f t="shared" si="538"/>
        <v>0.00</v>
      </c>
      <c r="CS80" s="22">
        <f t="shared" si="539"/>
        <v>0</v>
      </c>
      <c r="CT80" s="24" t="str">
        <f t="shared" si="540"/>
        <v>0.00</v>
      </c>
      <c r="CU80" s="77" t="str">
        <f t="shared" si="541"/>
        <v>Cảnh báo KQHT</v>
      </c>
      <c r="CV80" s="77">
        <f t="shared" si="542"/>
        <v>0</v>
      </c>
      <c r="CW80" s="22">
        <v>0</v>
      </c>
      <c r="CX80" s="77" t="str">
        <f t="shared" si="543"/>
        <v>0.00</v>
      </c>
      <c r="CY80" s="77" t="str">
        <f t="shared" ref="CY80:CY89" si="551">TEXT(CX80,"0.00")</f>
        <v>0.00</v>
      </c>
      <c r="CZ80" s="77" t="str">
        <f t="shared" si="544"/>
        <v>0.00</v>
      </c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156"/>
      <c r="EI80" s="40"/>
      <c r="EJ80" s="156"/>
      <c r="EK80" s="40"/>
      <c r="EL80" s="40"/>
      <c r="EM80" s="40"/>
      <c r="EN80" s="40"/>
      <c r="EO80" s="40"/>
      <c r="EP80" s="40"/>
      <c r="EQ80" s="40"/>
      <c r="ER80" s="157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</row>
    <row r="81" spans="1:180" s="4" customFormat="1" ht="18">
      <c r="A81" s="2">
        <v>38</v>
      </c>
      <c r="B81" s="5" t="s">
        <v>575</v>
      </c>
      <c r="C81" s="6" t="s">
        <v>663</v>
      </c>
      <c r="D81" s="7" t="s">
        <v>664</v>
      </c>
      <c r="E81" s="8" t="s">
        <v>665</v>
      </c>
      <c r="F81" s="44"/>
      <c r="G81" s="3" t="s">
        <v>736</v>
      </c>
      <c r="H81" s="36" t="s">
        <v>89</v>
      </c>
      <c r="I81" s="11" t="s">
        <v>572</v>
      </c>
      <c r="J81" s="12"/>
      <c r="K81" s="21" t="str">
        <f t="shared" si="498"/>
        <v>0.0</v>
      </c>
      <c r="L81" s="13" t="str">
        <f t="shared" si="499"/>
        <v>F</v>
      </c>
      <c r="M81" s="14">
        <f t="shared" si="500"/>
        <v>0</v>
      </c>
      <c r="N81" s="15" t="str">
        <f t="shared" si="501"/>
        <v>0.0</v>
      </c>
      <c r="O81" s="19">
        <v>2</v>
      </c>
      <c r="P81" s="12"/>
      <c r="Q81" s="21" t="str">
        <f t="shared" si="502"/>
        <v>0.0</v>
      </c>
      <c r="R81" s="13" t="str">
        <f t="shared" si="503"/>
        <v>F</v>
      </c>
      <c r="S81" s="14">
        <f t="shared" si="504"/>
        <v>0</v>
      </c>
      <c r="T81" s="15" t="str">
        <f t="shared" si="505"/>
        <v>0.0</v>
      </c>
      <c r="U81" s="19">
        <v>3</v>
      </c>
      <c r="V81" s="42"/>
      <c r="W81" s="99"/>
      <c r="X81" s="30"/>
      <c r="Y81" s="30"/>
      <c r="Z81" s="82">
        <f t="shared" si="545"/>
        <v>0</v>
      </c>
      <c r="AA81" s="21">
        <f t="shared" si="506"/>
        <v>0</v>
      </c>
      <c r="AB81" s="21" t="str">
        <f t="shared" si="507"/>
        <v>0.0</v>
      </c>
      <c r="AC81" s="13" t="str">
        <f t="shared" si="508"/>
        <v>F</v>
      </c>
      <c r="AD81" s="18">
        <f t="shared" si="509"/>
        <v>0</v>
      </c>
      <c r="AE81" s="15" t="str">
        <f t="shared" si="510"/>
        <v>0.0</v>
      </c>
      <c r="AF81" s="19">
        <v>4</v>
      </c>
      <c r="AG81" s="68"/>
      <c r="AH81" s="42"/>
      <c r="AI81" s="99"/>
      <c r="AJ81" s="30"/>
      <c r="AK81" s="30"/>
      <c r="AL81" s="82">
        <f t="shared" si="546"/>
        <v>0</v>
      </c>
      <c r="AM81" s="21">
        <f t="shared" si="511"/>
        <v>0</v>
      </c>
      <c r="AN81" s="21" t="str">
        <f t="shared" si="512"/>
        <v>0.0</v>
      </c>
      <c r="AO81" s="13" t="str">
        <f t="shared" si="513"/>
        <v>F</v>
      </c>
      <c r="AP81" s="18">
        <f t="shared" si="514"/>
        <v>0</v>
      </c>
      <c r="AQ81" s="15" t="str">
        <f t="shared" si="515"/>
        <v>0.0</v>
      </c>
      <c r="AR81" s="19">
        <v>2</v>
      </c>
      <c r="AS81" s="68"/>
      <c r="AT81" s="28">
        <v>0</v>
      </c>
      <c r="AU81" s="26"/>
      <c r="AV81" s="27"/>
      <c r="AW81" s="27"/>
      <c r="AX81" s="82">
        <f t="shared" si="547"/>
        <v>0</v>
      </c>
      <c r="AY81" s="21">
        <f t="shared" si="516"/>
        <v>0</v>
      </c>
      <c r="AZ81" s="21" t="str">
        <f t="shared" si="517"/>
        <v>0.0</v>
      </c>
      <c r="BA81" s="13" t="str">
        <f t="shared" si="518"/>
        <v>F</v>
      </c>
      <c r="BB81" s="18">
        <f t="shared" si="519"/>
        <v>0</v>
      </c>
      <c r="BC81" s="15" t="str">
        <f t="shared" si="520"/>
        <v>0.0</v>
      </c>
      <c r="BD81" s="19">
        <v>3</v>
      </c>
      <c r="BE81" s="68"/>
      <c r="BF81" s="28">
        <v>0</v>
      </c>
      <c r="BG81" s="26"/>
      <c r="BH81" s="27"/>
      <c r="BI81" s="27"/>
      <c r="BJ81" s="82">
        <f t="shared" si="548"/>
        <v>0</v>
      </c>
      <c r="BK81" s="21">
        <f t="shared" si="521"/>
        <v>0</v>
      </c>
      <c r="BL81" s="21" t="str">
        <f t="shared" si="522"/>
        <v>0.0</v>
      </c>
      <c r="BM81" s="13" t="str">
        <f t="shared" si="523"/>
        <v>F</v>
      </c>
      <c r="BN81" s="18">
        <f t="shared" si="524"/>
        <v>0</v>
      </c>
      <c r="BO81" s="15" t="str">
        <f t="shared" si="525"/>
        <v>0.0</v>
      </c>
      <c r="BP81" s="19">
        <v>2</v>
      </c>
      <c r="BQ81" s="68"/>
      <c r="BR81" s="28"/>
      <c r="BS81" s="26"/>
      <c r="BT81" s="27"/>
      <c r="BU81" s="82"/>
      <c r="BV81" s="82">
        <f t="shared" si="549"/>
        <v>0</v>
      </c>
      <c r="BW81" s="21">
        <f t="shared" si="526"/>
        <v>0</v>
      </c>
      <c r="BX81" s="21" t="str">
        <f t="shared" si="527"/>
        <v>0.0</v>
      </c>
      <c r="BY81" s="13" t="str">
        <f t="shared" si="528"/>
        <v>F</v>
      </c>
      <c r="BZ81" s="18">
        <f t="shared" si="529"/>
        <v>0</v>
      </c>
      <c r="CA81" s="15" t="str">
        <f t="shared" si="530"/>
        <v>0.0</v>
      </c>
      <c r="CB81" s="19">
        <v>3</v>
      </c>
      <c r="CC81" s="68"/>
      <c r="CD81" s="39"/>
      <c r="CE81" s="28"/>
      <c r="CF81" s="28"/>
      <c r="CG81" s="20"/>
      <c r="CH81" s="20">
        <f t="shared" si="550"/>
        <v>0</v>
      </c>
      <c r="CI81" s="21">
        <f t="shared" si="531"/>
        <v>0</v>
      </c>
      <c r="CJ81" s="21" t="str">
        <f t="shared" si="532"/>
        <v>0.0</v>
      </c>
      <c r="CK81" s="13" t="str">
        <f t="shared" si="533"/>
        <v>F</v>
      </c>
      <c r="CL81" s="18">
        <f t="shared" si="534"/>
        <v>0</v>
      </c>
      <c r="CM81" s="15" t="str">
        <f t="shared" si="535"/>
        <v>0.0</v>
      </c>
      <c r="CN81" s="19">
        <v>3</v>
      </c>
      <c r="CO81" s="68"/>
      <c r="CP81" s="69">
        <f t="shared" si="536"/>
        <v>17</v>
      </c>
      <c r="CQ81" s="22">
        <f t="shared" si="537"/>
        <v>0</v>
      </c>
      <c r="CR81" s="24" t="str">
        <f t="shared" si="538"/>
        <v>0.00</v>
      </c>
      <c r="CS81" s="22">
        <f t="shared" si="539"/>
        <v>0</v>
      </c>
      <c r="CT81" s="24" t="str">
        <f t="shared" si="540"/>
        <v>0.00</v>
      </c>
      <c r="CU81" s="77" t="str">
        <f t="shared" si="541"/>
        <v>Cảnh báo KQHT</v>
      </c>
      <c r="CV81" s="77">
        <f t="shared" si="542"/>
        <v>0</v>
      </c>
      <c r="CW81" s="22">
        <v>0</v>
      </c>
      <c r="CX81" s="77" t="str">
        <f t="shared" si="543"/>
        <v>0.00</v>
      </c>
      <c r="CY81" s="77" t="str">
        <f t="shared" si="551"/>
        <v>0.00</v>
      </c>
      <c r="CZ81" s="77" t="str">
        <f t="shared" si="544"/>
        <v>0.00</v>
      </c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156"/>
      <c r="EI81" s="40"/>
      <c r="EJ81" s="156"/>
      <c r="EK81" s="40"/>
      <c r="EL81" s="40"/>
      <c r="EM81" s="40"/>
      <c r="EN81" s="40"/>
      <c r="EO81" s="40"/>
      <c r="EP81" s="40"/>
      <c r="EQ81" s="40"/>
      <c r="ER81" s="157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</row>
    <row r="82" spans="1:180" s="4" customFormat="1" ht="18">
      <c r="A82" s="2">
        <v>40</v>
      </c>
      <c r="B82" s="5" t="s">
        <v>575</v>
      </c>
      <c r="C82" s="6" t="s">
        <v>669</v>
      </c>
      <c r="D82" s="7" t="s">
        <v>670</v>
      </c>
      <c r="E82" s="8" t="s">
        <v>93</v>
      </c>
      <c r="F82" s="44"/>
      <c r="G82" s="3" t="s">
        <v>737</v>
      </c>
      <c r="H82" s="36" t="s">
        <v>89</v>
      </c>
      <c r="I82" s="11" t="s">
        <v>571</v>
      </c>
      <c r="J82" s="12"/>
      <c r="K82" s="21" t="str">
        <f t="shared" si="498"/>
        <v>0.0</v>
      </c>
      <c r="L82" s="13" t="str">
        <f t="shared" si="499"/>
        <v>F</v>
      </c>
      <c r="M82" s="14">
        <f t="shared" si="500"/>
        <v>0</v>
      </c>
      <c r="N82" s="15" t="str">
        <f t="shared" si="501"/>
        <v>0.0</v>
      </c>
      <c r="O82" s="19">
        <v>2</v>
      </c>
      <c r="P82" s="12"/>
      <c r="Q82" s="21" t="str">
        <f t="shared" si="502"/>
        <v>0.0</v>
      </c>
      <c r="R82" s="13" t="str">
        <f t="shared" si="503"/>
        <v>F</v>
      </c>
      <c r="S82" s="14">
        <f t="shared" si="504"/>
        <v>0</v>
      </c>
      <c r="T82" s="15" t="str">
        <f t="shared" si="505"/>
        <v>0.0</v>
      </c>
      <c r="U82" s="19">
        <v>3</v>
      </c>
      <c r="V82" s="42">
        <v>1</v>
      </c>
      <c r="W82" s="99"/>
      <c r="X82" s="30"/>
      <c r="Y82" s="30"/>
      <c r="Z82" s="82">
        <f t="shared" si="545"/>
        <v>0</v>
      </c>
      <c r="AA82" s="21">
        <f t="shared" si="506"/>
        <v>0.4</v>
      </c>
      <c r="AB82" s="21" t="str">
        <f t="shared" si="507"/>
        <v>0.4</v>
      </c>
      <c r="AC82" s="13" t="str">
        <f t="shared" si="508"/>
        <v>F</v>
      </c>
      <c r="AD82" s="18">
        <f t="shared" si="509"/>
        <v>0</v>
      </c>
      <c r="AE82" s="15" t="str">
        <f t="shared" si="510"/>
        <v>0.0</v>
      </c>
      <c r="AF82" s="19">
        <v>4</v>
      </c>
      <c r="AG82" s="68"/>
      <c r="AH82" s="42"/>
      <c r="AI82" s="99"/>
      <c r="AJ82" s="30"/>
      <c r="AK82" s="30"/>
      <c r="AL82" s="82">
        <f t="shared" si="546"/>
        <v>0</v>
      </c>
      <c r="AM82" s="21">
        <f t="shared" si="511"/>
        <v>0</v>
      </c>
      <c r="AN82" s="21" t="str">
        <f t="shared" si="512"/>
        <v>0.0</v>
      </c>
      <c r="AO82" s="13" t="str">
        <f t="shared" si="513"/>
        <v>F</v>
      </c>
      <c r="AP82" s="18">
        <f t="shared" si="514"/>
        <v>0</v>
      </c>
      <c r="AQ82" s="15" t="str">
        <f t="shared" si="515"/>
        <v>0.0</v>
      </c>
      <c r="AR82" s="19">
        <v>2</v>
      </c>
      <c r="AS82" s="68"/>
      <c r="AT82" s="42">
        <v>0</v>
      </c>
      <c r="AU82" s="99"/>
      <c r="AV82" s="30"/>
      <c r="AW82" s="30"/>
      <c r="AX82" s="82">
        <f t="shared" si="547"/>
        <v>0</v>
      </c>
      <c r="AY82" s="21">
        <f t="shared" si="516"/>
        <v>0</v>
      </c>
      <c r="AZ82" s="21" t="str">
        <f t="shared" si="517"/>
        <v>0.0</v>
      </c>
      <c r="BA82" s="13" t="str">
        <f t="shared" si="518"/>
        <v>F</v>
      </c>
      <c r="BB82" s="18">
        <f t="shared" si="519"/>
        <v>0</v>
      </c>
      <c r="BC82" s="15" t="str">
        <f t="shared" si="520"/>
        <v>0.0</v>
      </c>
      <c r="BD82" s="19">
        <v>3</v>
      </c>
      <c r="BE82" s="68"/>
      <c r="BF82" s="28">
        <v>1</v>
      </c>
      <c r="BG82" s="26"/>
      <c r="BH82" s="27"/>
      <c r="BI82" s="27"/>
      <c r="BJ82" s="82">
        <f t="shared" si="548"/>
        <v>0</v>
      </c>
      <c r="BK82" s="21">
        <f t="shared" si="521"/>
        <v>0.4</v>
      </c>
      <c r="BL82" s="21" t="str">
        <f t="shared" si="522"/>
        <v>0.4</v>
      </c>
      <c r="BM82" s="13" t="str">
        <f t="shared" si="523"/>
        <v>F</v>
      </c>
      <c r="BN82" s="18">
        <f t="shared" si="524"/>
        <v>0</v>
      </c>
      <c r="BO82" s="15" t="str">
        <f t="shared" si="525"/>
        <v>0.0</v>
      </c>
      <c r="BP82" s="19">
        <v>2</v>
      </c>
      <c r="BQ82" s="68"/>
      <c r="BR82" s="42">
        <v>2.9</v>
      </c>
      <c r="BS82" s="99"/>
      <c r="BT82" s="30"/>
      <c r="BU82" s="30"/>
      <c r="BV82" s="82">
        <f t="shared" si="549"/>
        <v>0</v>
      </c>
      <c r="BW82" s="21">
        <f t="shared" si="526"/>
        <v>1.2</v>
      </c>
      <c r="BX82" s="21" t="str">
        <f t="shared" si="527"/>
        <v>1.2</v>
      </c>
      <c r="BY82" s="13" t="str">
        <f t="shared" si="528"/>
        <v>F</v>
      </c>
      <c r="BZ82" s="18">
        <f t="shared" si="529"/>
        <v>0</v>
      </c>
      <c r="CA82" s="15" t="str">
        <f t="shared" si="530"/>
        <v>0.0</v>
      </c>
      <c r="CB82" s="19">
        <v>3</v>
      </c>
      <c r="CC82" s="68"/>
      <c r="CD82" s="39"/>
      <c r="CE82" s="28"/>
      <c r="CF82" s="28"/>
      <c r="CG82" s="20"/>
      <c r="CH82" s="20">
        <f t="shared" si="550"/>
        <v>0</v>
      </c>
      <c r="CI82" s="21">
        <f t="shared" si="531"/>
        <v>0</v>
      </c>
      <c r="CJ82" s="21" t="str">
        <f t="shared" si="532"/>
        <v>0.0</v>
      </c>
      <c r="CK82" s="13" t="str">
        <f t="shared" si="533"/>
        <v>F</v>
      </c>
      <c r="CL82" s="18">
        <f t="shared" si="534"/>
        <v>0</v>
      </c>
      <c r="CM82" s="15" t="str">
        <f t="shared" si="535"/>
        <v>0.0</v>
      </c>
      <c r="CN82" s="19">
        <v>3</v>
      </c>
      <c r="CO82" s="68"/>
      <c r="CP82" s="69">
        <f t="shared" si="536"/>
        <v>17</v>
      </c>
      <c r="CQ82" s="22">
        <f t="shared" si="537"/>
        <v>0.35294117647058826</v>
      </c>
      <c r="CR82" s="24" t="str">
        <f t="shared" si="538"/>
        <v>0.35</v>
      </c>
      <c r="CS82" s="22">
        <f t="shared" si="539"/>
        <v>0</v>
      </c>
      <c r="CT82" s="24" t="str">
        <f t="shared" si="540"/>
        <v>0.00</v>
      </c>
      <c r="CU82" s="77" t="str">
        <f t="shared" si="541"/>
        <v>Cảnh báo KQHT</v>
      </c>
      <c r="CV82" s="77">
        <f t="shared" si="542"/>
        <v>0</v>
      </c>
      <c r="CW82" s="22">
        <v>0</v>
      </c>
      <c r="CX82" s="77" t="str">
        <f t="shared" si="543"/>
        <v>0.00</v>
      </c>
      <c r="CY82" s="77" t="str">
        <f t="shared" si="551"/>
        <v>0.00</v>
      </c>
      <c r="CZ82" s="77" t="str">
        <f t="shared" si="544"/>
        <v>0.00</v>
      </c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156"/>
      <c r="EI82" s="40"/>
      <c r="EJ82" s="156"/>
      <c r="EK82" s="40"/>
      <c r="EL82" s="40"/>
      <c r="EM82" s="40"/>
      <c r="EN82" s="40"/>
      <c r="EO82" s="40"/>
      <c r="EP82" s="40"/>
      <c r="EQ82" s="40"/>
      <c r="ER82" s="157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</row>
    <row r="83" spans="1:180" ht="18">
      <c r="A83" s="2">
        <v>42</v>
      </c>
      <c r="B83" s="5" t="s">
        <v>575</v>
      </c>
      <c r="C83" s="6" t="s">
        <v>676</v>
      </c>
      <c r="D83" s="7" t="s">
        <v>677</v>
      </c>
      <c r="E83" s="8" t="s">
        <v>336</v>
      </c>
      <c r="F83" s="44"/>
      <c r="G83" s="3" t="s">
        <v>741</v>
      </c>
      <c r="H83" s="36" t="s">
        <v>89</v>
      </c>
      <c r="I83" s="11" t="s">
        <v>572</v>
      </c>
      <c r="J83" s="12"/>
      <c r="K83" s="21" t="str">
        <f t="shared" si="498"/>
        <v>0.0</v>
      </c>
      <c r="L83" s="13" t="str">
        <f t="shared" si="499"/>
        <v>F</v>
      </c>
      <c r="M83" s="14">
        <f t="shared" si="500"/>
        <v>0</v>
      </c>
      <c r="N83" s="15" t="str">
        <f t="shared" si="501"/>
        <v>0.0</v>
      </c>
      <c r="O83" s="19">
        <v>2</v>
      </c>
      <c r="P83" s="12"/>
      <c r="Q83" s="21" t="str">
        <f t="shared" si="502"/>
        <v>0.0</v>
      </c>
      <c r="R83" s="13" t="str">
        <f t="shared" si="503"/>
        <v>F</v>
      </c>
      <c r="S83" s="14">
        <f t="shared" si="504"/>
        <v>0</v>
      </c>
      <c r="T83" s="15" t="str">
        <f t="shared" si="505"/>
        <v>0.0</v>
      </c>
      <c r="U83" s="19">
        <v>3</v>
      </c>
      <c r="V83" s="42"/>
      <c r="W83" s="99"/>
      <c r="X83" s="30"/>
      <c r="Y83" s="30"/>
      <c r="Z83" s="82">
        <f t="shared" si="545"/>
        <v>0</v>
      </c>
      <c r="AA83" s="21">
        <f t="shared" si="506"/>
        <v>0</v>
      </c>
      <c r="AB83" s="21" t="str">
        <f t="shared" si="507"/>
        <v>0.0</v>
      </c>
      <c r="AC83" s="13" t="str">
        <f t="shared" si="508"/>
        <v>F</v>
      </c>
      <c r="AD83" s="18">
        <f t="shared" si="509"/>
        <v>0</v>
      </c>
      <c r="AE83" s="15" t="str">
        <f t="shared" si="510"/>
        <v>0.0</v>
      </c>
      <c r="AF83" s="19">
        <v>4</v>
      </c>
      <c r="AG83" s="68"/>
      <c r="AH83" s="42"/>
      <c r="AI83" s="99"/>
      <c r="AJ83" s="30"/>
      <c r="AK83" s="30"/>
      <c r="AL83" s="82">
        <f t="shared" si="546"/>
        <v>0</v>
      </c>
      <c r="AM83" s="21">
        <f t="shared" si="511"/>
        <v>0</v>
      </c>
      <c r="AN83" s="21" t="str">
        <f t="shared" si="512"/>
        <v>0.0</v>
      </c>
      <c r="AO83" s="13" t="str">
        <f t="shared" si="513"/>
        <v>F</v>
      </c>
      <c r="AP83" s="18">
        <f t="shared" si="514"/>
        <v>0</v>
      </c>
      <c r="AQ83" s="15" t="str">
        <f t="shared" si="515"/>
        <v>0.0</v>
      </c>
      <c r="AR83" s="19">
        <v>2</v>
      </c>
      <c r="AS83" s="68"/>
      <c r="AT83" s="28">
        <v>0</v>
      </c>
      <c r="AU83" s="26"/>
      <c r="AV83" s="27"/>
      <c r="AW83" s="27"/>
      <c r="AX83" s="82">
        <f t="shared" si="547"/>
        <v>0</v>
      </c>
      <c r="AY83" s="21">
        <f t="shared" si="516"/>
        <v>0</v>
      </c>
      <c r="AZ83" s="21" t="str">
        <f t="shared" si="517"/>
        <v>0.0</v>
      </c>
      <c r="BA83" s="13" t="str">
        <f t="shared" si="518"/>
        <v>F</v>
      </c>
      <c r="BB83" s="18">
        <f t="shared" si="519"/>
        <v>0</v>
      </c>
      <c r="BC83" s="15" t="str">
        <f t="shared" si="520"/>
        <v>0.0</v>
      </c>
      <c r="BD83" s="19">
        <v>3</v>
      </c>
      <c r="BE83" s="68"/>
      <c r="BF83" s="28"/>
      <c r="BG83" s="26"/>
      <c r="BH83" s="27"/>
      <c r="BI83" s="27"/>
      <c r="BJ83" s="82">
        <f t="shared" si="548"/>
        <v>0</v>
      </c>
      <c r="BK83" s="21">
        <f t="shared" si="521"/>
        <v>0</v>
      </c>
      <c r="BL83" s="21" t="str">
        <f t="shared" si="522"/>
        <v>0.0</v>
      </c>
      <c r="BM83" s="13" t="str">
        <f t="shared" si="523"/>
        <v>F</v>
      </c>
      <c r="BN83" s="18">
        <f t="shared" si="524"/>
        <v>0</v>
      </c>
      <c r="BO83" s="15" t="str">
        <f t="shared" si="525"/>
        <v>0.0</v>
      </c>
      <c r="BP83" s="19">
        <v>2</v>
      </c>
      <c r="BQ83" s="68"/>
      <c r="BR83" s="28"/>
      <c r="BS83" s="26"/>
      <c r="BT83" s="27"/>
      <c r="BU83" s="82"/>
      <c r="BV83" s="82">
        <f t="shared" si="549"/>
        <v>0</v>
      </c>
      <c r="BW83" s="21">
        <f t="shared" si="526"/>
        <v>0</v>
      </c>
      <c r="BX83" s="21" t="str">
        <f t="shared" si="527"/>
        <v>0.0</v>
      </c>
      <c r="BY83" s="13" t="str">
        <f t="shared" si="528"/>
        <v>F</v>
      </c>
      <c r="BZ83" s="18">
        <f t="shared" si="529"/>
        <v>0</v>
      </c>
      <c r="CA83" s="15" t="str">
        <f t="shared" si="530"/>
        <v>0.0</v>
      </c>
      <c r="CB83" s="19">
        <v>3</v>
      </c>
      <c r="CC83" s="68"/>
      <c r="CD83" s="39"/>
      <c r="CE83" s="28"/>
      <c r="CF83" s="28"/>
      <c r="CG83" s="20"/>
      <c r="CH83" s="20">
        <f t="shared" si="550"/>
        <v>0</v>
      </c>
      <c r="CI83" s="21">
        <f t="shared" si="531"/>
        <v>0</v>
      </c>
      <c r="CJ83" s="21" t="str">
        <f t="shared" si="532"/>
        <v>0.0</v>
      </c>
      <c r="CK83" s="13" t="str">
        <f t="shared" si="533"/>
        <v>F</v>
      </c>
      <c r="CL83" s="18">
        <f t="shared" si="534"/>
        <v>0</v>
      </c>
      <c r="CM83" s="15" t="str">
        <f t="shared" si="535"/>
        <v>0.0</v>
      </c>
      <c r="CN83" s="19">
        <v>3</v>
      </c>
      <c r="CO83" s="68"/>
      <c r="CP83" s="69">
        <f t="shared" si="536"/>
        <v>17</v>
      </c>
      <c r="CQ83" s="22">
        <f t="shared" si="537"/>
        <v>0</v>
      </c>
      <c r="CR83" s="24" t="str">
        <f t="shared" si="538"/>
        <v>0.00</v>
      </c>
      <c r="CS83" s="22">
        <f t="shared" si="539"/>
        <v>0</v>
      </c>
      <c r="CT83" s="24" t="str">
        <f t="shared" si="540"/>
        <v>0.00</v>
      </c>
      <c r="CU83" s="77" t="str">
        <f t="shared" si="541"/>
        <v>Cảnh báo KQHT</v>
      </c>
      <c r="CV83" s="77">
        <f t="shared" si="542"/>
        <v>0</v>
      </c>
      <c r="CW83" s="22">
        <v>0</v>
      </c>
      <c r="CX83" s="77" t="str">
        <f t="shared" si="543"/>
        <v>0.00</v>
      </c>
      <c r="CY83" s="77" t="str">
        <f t="shared" si="551"/>
        <v>0.00</v>
      </c>
      <c r="CZ83" s="77" t="str">
        <f t="shared" si="544"/>
        <v>0.00</v>
      </c>
    </row>
    <row r="84" spans="1:180" ht="18">
      <c r="A84" s="2">
        <v>44</v>
      </c>
      <c r="B84" s="5" t="s">
        <v>575</v>
      </c>
      <c r="C84" s="6" t="s">
        <v>681</v>
      </c>
      <c r="D84" s="7" t="s">
        <v>67</v>
      </c>
      <c r="E84" s="8" t="s">
        <v>59</v>
      </c>
      <c r="F84" s="44"/>
      <c r="G84" s="3" t="s">
        <v>744</v>
      </c>
      <c r="H84" s="36" t="s">
        <v>89</v>
      </c>
      <c r="I84" s="11" t="s">
        <v>314</v>
      </c>
      <c r="J84" s="12"/>
      <c r="K84" s="21" t="str">
        <f t="shared" si="498"/>
        <v>0.0</v>
      </c>
      <c r="L84" s="13" t="str">
        <f t="shared" si="499"/>
        <v>F</v>
      </c>
      <c r="M84" s="14">
        <f t="shared" si="500"/>
        <v>0</v>
      </c>
      <c r="N84" s="15" t="str">
        <f t="shared" si="501"/>
        <v>0.0</v>
      </c>
      <c r="O84" s="19">
        <v>2</v>
      </c>
      <c r="P84" s="12"/>
      <c r="Q84" s="21" t="str">
        <f t="shared" si="502"/>
        <v>0.0</v>
      </c>
      <c r="R84" s="13" t="str">
        <f t="shared" si="503"/>
        <v>F</v>
      </c>
      <c r="S84" s="14">
        <f t="shared" si="504"/>
        <v>0</v>
      </c>
      <c r="T84" s="15" t="str">
        <f t="shared" si="505"/>
        <v>0.0</v>
      </c>
      <c r="U84" s="19">
        <v>3</v>
      </c>
      <c r="V84" s="42"/>
      <c r="W84" s="99"/>
      <c r="X84" s="30"/>
      <c r="Y84" s="30"/>
      <c r="Z84" s="82">
        <f t="shared" si="545"/>
        <v>0</v>
      </c>
      <c r="AA84" s="21">
        <f t="shared" si="506"/>
        <v>0</v>
      </c>
      <c r="AB84" s="21" t="str">
        <f t="shared" si="507"/>
        <v>0.0</v>
      </c>
      <c r="AC84" s="13" t="str">
        <f t="shared" si="508"/>
        <v>F</v>
      </c>
      <c r="AD84" s="18">
        <f t="shared" si="509"/>
        <v>0</v>
      </c>
      <c r="AE84" s="15" t="str">
        <f t="shared" si="510"/>
        <v>0.0</v>
      </c>
      <c r="AF84" s="19">
        <v>4</v>
      </c>
      <c r="AG84" s="68"/>
      <c r="AH84" s="42"/>
      <c r="AI84" s="99"/>
      <c r="AJ84" s="30"/>
      <c r="AK84" s="30"/>
      <c r="AL84" s="82">
        <f t="shared" si="546"/>
        <v>0</v>
      </c>
      <c r="AM84" s="21">
        <f t="shared" si="511"/>
        <v>0</v>
      </c>
      <c r="AN84" s="21" t="str">
        <f t="shared" si="512"/>
        <v>0.0</v>
      </c>
      <c r="AO84" s="13" t="str">
        <f t="shared" si="513"/>
        <v>F</v>
      </c>
      <c r="AP84" s="18">
        <f t="shared" si="514"/>
        <v>0</v>
      </c>
      <c r="AQ84" s="15" t="str">
        <f t="shared" si="515"/>
        <v>0.0</v>
      </c>
      <c r="AR84" s="19">
        <v>2</v>
      </c>
      <c r="AS84" s="68"/>
      <c r="AT84" s="28"/>
      <c r="AU84" s="26"/>
      <c r="AV84" s="27"/>
      <c r="AW84" s="27"/>
      <c r="AX84" s="82">
        <f t="shared" si="547"/>
        <v>0</v>
      </c>
      <c r="AY84" s="21">
        <f t="shared" si="516"/>
        <v>0</v>
      </c>
      <c r="AZ84" s="21" t="str">
        <f t="shared" si="517"/>
        <v>0.0</v>
      </c>
      <c r="BA84" s="13" t="str">
        <f t="shared" si="518"/>
        <v>F</v>
      </c>
      <c r="BB84" s="18">
        <f t="shared" si="519"/>
        <v>0</v>
      </c>
      <c r="BC84" s="15" t="str">
        <f t="shared" si="520"/>
        <v>0.0</v>
      </c>
      <c r="BD84" s="19">
        <v>3</v>
      </c>
      <c r="BE84" s="68"/>
      <c r="BF84" s="28"/>
      <c r="BG84" s="26"/>
      <c r="BH84" s="27"/>
      <c r="BI84" s="27"/>
      <c r="BJ84" s="82">
        <f t="shared" si="548"/>
        <v>0</v>
      </c>
      <c r="BK84" s="21">
        <f t="shared" si="521"/>
        <v>0</v>
      </c>
      <c r="BL84" s="21" t="str">
        <f t="shared" si="522"/>
        <v>0.0</v>
      </c>
      <c r="BM84" s="13" t="str">
        <f t="shared" si="523"/>
        <v>F</v>
      </c>
      <c r="BN84" s="18">
        <f t="shared" si="524"/>
        <v>0</v>
      </c>
      <c r="BO84" s="15" t="str">
        <f t="shared" si="525"/>
        <v>0.0</v>
      </c>
      <c r="BP84" s="19">
        <v>2</v>
      </c>
      <c r="BQ84" s="68"/>
      <c r="BR84" s="28"/>
      <c r="BS84" s="26"/>
      <c r="BT84" s="27"/>
      <c r="BU84" s="82"/>
      <c r="BV84" s="82">
        <f t="shared" si="549"/>
        <v>0</v>
      </c>
      <c r="BW84" s="21">
        <f t="shared" si="526"/>
        <v>0</v>
      </c>
      <c r="BX84" s="21" t="str">
        <f t="shared" si="527"/>
        <v>0.0</v>
      </c>
      <c r="BY84" s="13" t="str">
        <f t="shared" si="528"/>
        <v>F</v>
      </c>
      <c r="BZ84" s="18">
        <f t="shared" si="529"/>
        <v>0</v>
      </c>
      <c r="CA84" s="15" t="str">
        <f t="shared" si="530"/>
        <v>0.0</v>
      </c>
      <c r="CB84" s="19">
        <v>3</v>
      </c>
      <c r="CC84" s="68"/>
      <c r="CD84" s="39"/>
      <c r="CE84" s="28"/>
      <c r="CF84" s="28"/>
      <c r="CG84" s="20"/>
      <c r="CH84" s="20">
        <f t="shared" si="550"/>
        <v>0</v>
      </c>
      <c r="CI84" s="21">
        <f t="shared" si="531"/>
        <v>0</v>
      </c>
      <c r="CJ84" s="21" t="str">
        <f t="shared" si="532"/>
        <v>0.0</v>
      </c>
      <c r="CK84" s="13" t="str">
        <f t="shared" si="533"/>
        <v>F</v>
      </c>
      <c r="CL84" s="18">
        <f t="shared" si="534"/>
        <v>0</v>
      </c>
      <c r="CM84" s="15" t="str">
        <f t="shared" si="535"/>
        <v>0.0</v>
      </c>
      <c r="CN84" s="19">
        <v>3</v>
      </c>
      <c r="CO84" s="68"/>
      <c r="CP84" s="69">
        <f t="shared" si="536"/>
        <v>17</v>
      </c>
      <c r="CQ84" s="22">
        <f t="shared" si="537"/>
        <v>0</v>
      </c>
      <c r="CR84" s="24" t="str">
        <f t="shared" si="538"/>
        <v>0.00</v>
      </c>
      <c r="CS84" s="22">
        <f t="shared" si="539"/>
        <v>0</v>
      </c>
      <c r="CT84" s="24" t="str">
        <f t="shared" si="540"/>
        <v>0.00</v>
      </c>
      <c r="CU84" s="77" t="str">
        <f t="shared" si="541"/>
        <v>Cảnh báo KQHT</v>
      </c>
      <c r="CV84" s="77">
        <f t="shared" si="542"/>
        <v>0</v>
      </c>
      <c r="CW84" s="22">
        <v>0</v>
      </c>
      <c r="CX84" s="77" t="str">
        <f t="shared" si="543"/>
        <v>0.00</v>
      </c>
      <c r="CY84" s="77" t="str">
        <f t="shared" si="551"/>
        <v>0.00</v>
      </c>
      <c r="CZ84" s="77" t="str">
        <f t="shared" si="544"/>
        <v>0.00</v>
      </c>
    </row>
    <row r="85" spans="1:180" ht="18">
      <c r="A85" s="2">
        <v>45</v>
      </c>
      <c r="B85" s="5" t="s">
        <v>575</v>
      </c>
      <c r="C85" s="6" t="s">
        <v>684</v>
      </c>
      <c r="D85" s="7" t="s">
        <v>685</v>
      </c>
      <c r="E85" s="8" t="s">
        <v>472</v>
      </c>
      <c r="F85" s="44"/>
      <c r="G85" s="3" t="s">
        <v>443</v>
      </c>
      <c r="H85" s="36" t="s">
        <v>89</v>
      </c>
      <c r="I85" s="11" t="s">
        <v>199</v>
      </c>
      <c r="J85" s="12"/>
      <c r="K85" s="21" t="str">
        <f t="shared" si="498"/>
        <v>0.0</v>
      </c>
      <c r="L85" s="13" t="str">
        <f t="shared" si="499"/>
        <v>F</v>
      </c>
      <c r="M85" s="14">
        <f t="shared" si="500"/>
        <v>0</v>
      </c>
      <c r="N85" s="15" t="str">
        <f t="shared" si="501"/>
        <v>0.0</v>
      </c>
      <c r="O85" s="19">
        <v>2</v>
      </c>
      <c r="P85" s="12"/>
      <c r="Q85" s="21" t="str">
        <f t="shared" si="502"/>
        <v>0.0</v>
      </c>
      <c r="R85" s="13" t="str">
        <f t="shared" si="503"/>
        <v>F</v>
      </c>
      <c r="S85" s="14">
        <f t="shared" si="504"/>
        <v>0</v>
      </c>
      <c r="T85" s="15" t="str">
        <f t="shared" si="505"/>
        <v>0.0</v>
      </c>
      <c r="U85" s="19">
        <v>3</v>
      </c>
      <c r="V85" s="42"/>
      <c r="W85" s="99"/>
      <c r="X85" s="30"/>
      <c r="Y85" s="30"/>
      <c r="Z85" s="82">
        <f t="shared" si="545"/>
        <v>0</v>
      </c>
      <c r="AA85" s="21">
        <f t="shared" si="506"/>
        <v>0</v>
      </c>
      <c r="AB85" s="21" t="str">
        <f t="shared" si="507"/>
        <v>0.0</v>
      </c>
      <c r="AC85" s="13" t="str">
        <f t="shared" si="508"/>
        <v>F</v>
      </c>
      <c r="AD85" s="18">
        <f t="shared" si="509"/>
        <v>0</v>
      </c>
      <c r="AE85" s="15" t="str">
        <f t="shared" si="510"/>
        <v>0.0</v>
      </c>
      <c r="AF85" s="19">
        <v>4</v>
      </c>
      <c r="AG85" s="68"/>
      <c r="AH85" s="42"/>
      <c r="AI85" s="99"/>
      <c r="AJ85" s="30"/>
      <c r="AK85" s="30"/>
      <c r="AL85" s="82">
        <f t="shared" si="546"/>
        <v>0</v>
      </c>
      <c r="AM85" s="21">
        <f t="shared" si="511"/>
        <v>0</v>
      </c>
      <c r="AN85" s="21" t="str">
        <f t="shared" si="512"/>
        <v>0.0</v>
      </c>
      <c r="AO85" s="13" t="str">
        <f t="shared" si="513"/>
        <v>F</v>
      </c>
      <c r="AP85" s="18">
        <f t="shared" si="514"/>
        <v>0</v>
      </c>
      <c r="AQ85" s="15" t="str">
        <f t="shared" si="515"/>
        <v>0.0</v>
      </c>
      <c r="AR85" s="19">
        <v>2</v>
      </c>
      <c r="AS85" s="68"/>
      <c r="AT85" s="28"/>
      <c r="AU85" s="26"/>
      <c r="AV85" s="27"/>
      <c r="AW85" s="27"/>
      <c r="AX85" s="82">
        <f t="shared" si="547"/>
        <v>0</v>
      </c>
      <c r="AY85" s="21">
        <f t="shared" si="516"/>
        <v>0</v>
      </c>
      <c r="AZ85" s="21" t="str">
        <f t="shared" si="517"/>
        <v>0.0</v>
      </c>
      <c r="BA85" s="13" t="str">
        <f t="shared" si="518"/>
        <v>F</v>
      </c>
      <c r="BB85" s="18">
        <f t="shared" si="519"/>
        <v>0</v>
      </c>
      <c r="BC85" s="15" t="str">
        <f t="shared" si="520"/>
        <v>0.0</v>
      </c>
      <c r="BD85" s="19">
        <v>3</v>
      </c>
      <c r="BE85" s="68"/>
      <c r="BF85" s="28"/>
      <c r="BG85" s="26"/>
      <c r="BH85" s="27"/>
      <c r="BI85" s="27"/>
      <c r="BJ85" s="82">
        <f t="shared" si="548"/>
        <v>0</v>
      </c>
      <c r="BK85" s="21">
        <f t="shared" si="521"/>
        <v>0</v>
      </c>
      <c r="BL85" s="21" t="str">
        <f t="shared" si="522"/>
        <v>0.0</v>
      </c>
      <c r="BM85" s="13" t="str">
        <f t="shared" si="523"/>
        <v>F</v>
      </c>
      <c r="BN85" s="18">
        <f t="shared" si="524"/>
        <v>0</v>
      </c>
      <c r="BO85" s="15" t="str">
        <f t="shared" si="525"/>
        <v>0.0</v>
      </c>
      <c r="BP85" s="19">
        <v>2</v>
      </c>
      <c r="BQ85" s="68"/>
      <c r="BR85" s="28"/>
      <c r="BS85" s="26"/>
      <c r="BT85" s="27"/>
      <c r="BU85" s="82"/>
      <c r="BV85" s="82">
        <f t="shared" si="549"/>
        <v>0</v>
      </c>
      <c r="BW85" s="21">
        <f t="shared" si="526"/>
        <v>0</v>
      </c>
      <c r="BX85" s="21" t="str">
        <f t="shared" si="527"/>
        <v>0.0</v>
      </c>
      <c r="BY85" s="13" t="str">
        <f t="shared" si="528"/>
        <v>F</v>
      </c>
      <c r="BZ85" s="18">
        <f t="shared" si="529"/>
        <v>0</v>
      </c>
      <c r="CA85" s="15" t="str">
        <f t="shared" si="530"/>
        <v>0.0</v>
      </c>
      <c r="CB85" s="19">
        <v>3</v>
      </c>
      <c r="CC85" s="68"/>
      <c r="CD85" s="39"/>
      <c r="CE85" s="28"/>
      <c r="CF85" s="28"/>
      <c r="CG85" s="20"/>
      <c r="CH85" s="20">
        <f t="shared" si="550"/>
        <v>0</v>
      </c>
      <c r="CI85" s="21">
        <f t="shared" si="531"/>
        <v>0</v>
      </c>
      <c r="CJ85" s="21" t="str">
        <f t="shared" si="532"/>
        <v>0.0</v>
      </c>
      <c r="CK85" s="13" t="str">
        <f t="shared" si="533"/>
        <v>F</v>
      </c>
      <c r="CL85" s="18">
        <f t="shared" si="534"/>
        <v>0</v>
      </c>
      <c r="CM85" s="15" t="str">
        <f t="shared" si="535"/>
        <v>0.0</v>
      </c>
      <c r="CN85" s="19">
        <v>3</v>
      </c>
      <c r="CO85" s="68"/>
      <c r="CP85" s="69">
        <f t="shared" si="536"/>
        <v>17</v>
      </c>
      <c r="CQ85" s="22">
        <f t="shared" si="537"/>
        <v>0</v>
      </c>
      <c r="CR85" s="24" t="str">
        <f t="shared" si="538"/>
        <v>0.00</v>
      </c>
      <c r="CS85" s="22">
        <f t="shared" si="539"/>
        <v>0</v>
      </c>
      <c r="CT85" s="24" t="str">
        <f t="shared" si="540"/>
        <v>0.00</v>
      </c>
      <c r="CU85" s="77" t="str">
        <f t="shared" si="541"/>
        <v>Cảnh báo KQHT</v>
      </c>
      <c r="CV85" s="77">
        <f t="shared" si="542"/>
        <v>0</v>
      </c>
      <c r="CW85" s="22">
        <v>0</v>
      </c>
      <c r="CX85" s="77" t="str">
        <f t="shared" si="543"/>
        <v>0.00</v>
      </c>
      <c r="CY85" s="77" t="str">
        <f t="shared" si="551"/>
        <v>0.00</v>
      </c>
      <c r="CZ85" s="77" t="str">
        <f t="shared" si="544"/>
        <v>0.00</v>
      </c>
    </row>
    <row r="86" spans="1:180" ht="18">
      <c r="A86" s="2">
        <v>46</v>
      </c>
      <c r="B86" s="5" t="s">
        <v>575</v>
      </c>
      <c r="C86" s="6" t="s">
        <v>686</v>
      </c>
      <c r="D86" s="7" t="s">
        <v>469</v>
      </c>
      <c r="E86" s="8" t="s">
        <v>48</v>
      </c>
      <c r="F86" s="44"/>
      <c r="G86" s="3" t="s">
        <v>735</v>
      </c>
      <c r="H86" s="36" t="s">
        <v>89</v>
      </c>
      <c r="I86" s="11" t="s">
        <v>199</v>
      </c>
      <c r="J86" s="12"/>
      <c r="K86" s="21" t="str">
        <f t="shared" si="498"/>
        <v>0.0</v>
      </c>
      <c r="L86" s="13" t="str">
        <f t="shared" si="499"/>
        <v>F</v>
      </c>
      <c r="M86" s="14">
        <f t="shared" si="500"/>
        <v>0</v>
      </c>
      <c r="N86" s="15" t="str">
        <f t="shared" si="501"/>
        <v>0.0</v>
      </c>
      <c r="O86" s="19">
        <v>2</v>
      </c>
      <c r="P86" s="12"/>
      <c r="Q86" s="21" t="str">
        <f t="shared" si="502"/>
        <v>0.0</v>
      </c>
      <c r="R86" s="13" t="str">
        <f t="shared" si="503"/>
        <v>F</v>
      </c>
      <c r="S86" s="14">
        <f t="shared" si="504"/>
        <v>0</v>
      </c>
      <c r="T86" s="15" t="str">
        <f t="shared" si="505"/>
        <v>0.0</v>
      </c>
      <c r="U86" s="19">
        <v>3</v>
      </c>
      <c r="V86" s="42"/>
      <c r="W86" s="99"/>
      <c r="X86" s="30"/>
      <c r="Y86" s="30"/>
      <c r="Z86" s="82">
        <f t="shared" si="545"/>
        <v>0</v>
      </c>
      <c r="AA86" s="21">
        <f t="shared" si="506"/>
        <v>0</v>
      </c>
      <c r="AB86" s="21" t="str">
        <f t="shared" si="507"/>
        <v>0.0</v>
      </c>
      <c r="AC86" s="13" t="str">
        <f t="shared" si="508"/>
        <v>F</v>
      </c>
      <c r="AD86" s="18">
        <f t="shared" si="509"/>
        <v>0</v>
      </c>
      <c r="AE86" s="15" t="str">
        <f t="shared" si="510"/>
        <v>0.0</v>
      </c>
      <c r="AF86" s="19">
        <v>4</v>
      </c>
      <c r="AG86" s="68"/>
      <c r="AH86" s="42"/>
      <c r="AI86" s="99"/>
      <c r="AJ86" s="30"/>
      <c r="AK86" s="30"/>
      <c r="AL86" s="82">
        <f t="shared" si="546"/>
        <v>0</v>
      </c>
      <c r="AM86" s="21">
        <f t="shared" si="511"/>
        <v>0</v>
      </c>
      <c r="AN86" s="21" t="str">
        <f t="shared" si="512"/>
        <v>0.0</v>
      </c>
      <c r="AO86" s="13" t="str">
        <f t="shared" si="513"/>
        <v>F</v>
      </c>
      <c r="AP86" s="18">
        <f t="shared" si="514"/>
        <v>0</v>
      </c>
      <c r="AQ86" s="15" t="str">
        <f t="shared" si="515"/>
        <v>0.0</v>
      </c>
      <c r="AR86" s="19">
        <v>2</v>
      </c>
      <c r="AS86" s="68"/>
      <c r="AT86" s="28"/>
      <c r="AU86" s="26"/>
      <c r="AV86" s="27"/>
      <c r="AW86" s="27"/>
      <c r="AX86" s="82">
        <f t="shared" si="547"/>
        <v>0</v>
      </c>
      <c r="AY86" s="21">
        <f t="shared" si="516"/>
        <v>0</v>
      </c>
      <c r="AZ86" s="21" t="str">
        <f t="shared" si="517"/>
        <v>0.0</v>
      </c>
      <c r="BA86" s="13" t="str">
        <f t="shared" si="518"/>
        <v>F</v>
      </c>
      <c r="BB86" s="18">
        <f t="shared" si="519"/>
        <v>0</v>
      </c>
      <c r="BC86" s="15" t="str">
        <f t="shared" si="520"/>
        <v>0.0</v>
      </c>
      <c r="BD86" s="19">
        <v>3</v>
      </c>
      <c r="BE86" s="68"/>
      <c r="BF86" s="28"/>
      <c r="BG86" s="26"/>
      <c r="BH86" s="27"/>
      <c r="BI86" s="27"/>
      <c r="BJ86" s="82">
        <f t="shared" si="548"/>
        <v>0</v>
      </c>
      <c r="BK86" s="21">
        <f t="shared" si="521"/>
        <v>0</v>
      </c>
      <c r="BL86" s="21" t="str">
        <f t="shared" si="522"/>
        <v>0.0</v>
      </c>
      <c r="BM86" s="13" t="str">
        <f t="shared" si="523"/>
        <v>F</v>
      </c>
      <c r="BN86" s="18">
        <f t="shared" si="524"/>
        <v>0</v>
      </c>
      <c r="BO86" s="15" t="str">
        <f t="shared" si="525"/>
        <v>0.0</v>
      </c>
      <c r="BP86" s="19">
        <v>2</v>
      </c>
      <c r="BQ86" s="68"/>
      <c r="BR86" s="28"/>
      <c r="BS86" s="26"/>
      <c r="BT86" s="27"/>
      <c r="BU86" s="82"/>
      <c r="BV86" s="82">
        <f t="shared" si="549"/>
        <v>0</v>
      </c>
      <c r="BW86" s="21">
        <f t="shared" si="526"/>
        <v>0</v>
      </c>
      <c r="BX86" s="21" t="str">
        <f t="shared" si="527"/>
        <v>0.0</v>
      </c>
      <c r="BY86" s="13" t="str">
        <f t="shared" si="528"/>
        <v>F</v>
      </c>
      <c r="BZ86" s="18">
        <f t="shared" si="529"/>
        <v>0</v>
      </c>
      <c r="CA86" s="15" t="str">
        <f t="shared" si="530"/>
        <v>0.0</v>
      </c>
      <c r="CB86" s="19">
        <v>3</v>
      </c>
      <c r="CC86" s="68"/>
      <c r="CD86" s="39"/>
      <c r="CE86" s="28"/>
      <c r="CF86" s="28"/>
      <c r="CG86" s="20"/>
      <c r="CH86" s="20">
        <f t="shared" si="550"/>
        <v>0</v>
      </c>
      <c r="CI86" s="21">
        <f t="shared" si="531"/>
        <v>0</v>
      </c>
      <c r="CJ86" s="21" t="str">
        <f t="shared" si="532"/>
        <v>0.0</v>
      </c>
      <c r="CK86" s="13" t="str">
        <f t="shared" si="533"/>
        <v>F</v>
      </c>
      <c r="CL86" s="18">
        <f t="shared" si="534"/>
        <v>0</v>
      </c>
      <c r="CM86" s="15" t="str">
        <f t="shared" si="535"/>
        <v>0.0</v>
      </c>
      <c r="CN86" s="19">
        <v>3</v>
      </c>
      <c r="CO86" s="68"/>
      <c r="CP86" s="69">
        <f t="shared" si="536"/>
        <v>17</v>
      </c>
      <c r="CQ86" s="22">
        <f t="shared" si="537"/>
        <v>0</v>
      </c>
      <c r="CR86" s="24" t="str">
        <f t="shared" si="538"/>
        <v>0.00</v>
      </c>
      <c r="CS86" s="22">
        <f t="shared" si="539"/>
        <v>0</v>
      </c>
      <c r="CT86" s="24" t="str">
        <f t="shared" si="540"/>
        <v>0.00</v>
      </c>
      <c r="CU86" s="77" t="str">
        <f t="shared" si="541"/>
        <v>Cảnh báo KQHT</v>
      </c>
      <c r="CV86" s="77">
        <f t="shared" si="542"/>
        <v>0</v>
      </c>
      <c r="CW86" s="22">
        <v>0</v>
      </c>
      <c r="CX86" s="77" t="str">
        <f t="shared" si="543"/>
        <v>0.00</v>
      </c>
      <c r="CY86" s="77" t="str">
        <f t="shared" si="551"/>
        <v>0.00</v>
      </c>
      <c r="CZ86" s="77" t="str">
        <f t="shared" si="544"/>
        <v>0.00</v>
      </c>
    </row>
    <row r="87" spans="1:180" ht="18">
      <c r="A87" s="2">
        <v>47</v>
      </c>
      <c r="B87" s="5" t="s">
        <v>575</v>
      </c>
      <c r="C87" s="6" t="s">
        <v>687</v>
      </c>
      <c r="D87" s="7" t="s">
        <v>631</v>
      </c>
      <c r="E87" s="8" t="s">
        <v>94</v>
      </c>
      <c r="F87" s="44"/>
      <c r="G87" s="3" t="s">
        <v>425</v>
      </c>
      <c r="H87" s="36" t="s">
        <v>89</v>
      </c>
      <c r="I87" s="11" t="s">
        <v>199</v>
      </c>
      <c r="J87" s="12"/>
      <c r="K87" s="21" t="str">
        <f t="shared" si="498"/>
        <v>0.0</v>
      </c>
      <c r="L87" s="13" t="str">
        <f t="shared" si="499"/>
        <v>F</v>
      </c>
      <c r="M87" s="14">
        <f t="shared" si="500"/>
        <v>0</v>
      </c>
      <c r="N87" s="15" t="str">
        <f t="shared" si="501"/>
        <v>0.0</v>
      </c>
      <c r="O87" s="19">
        <v>2</v>
      </c>
      <c r="P87" s="12"/>
      <c r="Q87" s="21" t="str">
        <f t="shared" si="502"/>
        <v>0.0</v>
      </c>
      <c r="R87" s="13" t="str">
        <f t="shared" si="503"/>
        <v>F</v>
      </c>
      <c r="S87" s="14">
        <f t="shared" si="504"/>
        <v>0</v>
      </c>
      <c r="T87" s="15" t="str">
        <f t="shared" si="505"/>
        <v>0.0</v>
      </c>
      <c r="U87" s="19">
        <v>3</v>
      </c>
      <c r="V87" s="42"/>
      <c r="W87" s="99"/>
      <c r="X87" s="30"/>
      <c r="Y87" s="30"/>
      <c r="Z87" s="82">
        <f t="shared" si="545"/>
        <v>0</v>
      </c>
      <c r="AA87" s="21">
        <f t="shared" si="506"/>
        <v>0</v>
      </c>
      <c r="AB87" s="21" t="str">
        <f t="shared" si="507"/>
        <v>0.0</v>
      </c>
      <c r="AC87" s="13" t="str">
        <f t="shared" si="508"/>
        <v>F</v>
      </c>
      <c r="AD87" s="18">
        <f t="shared" si="509"/>
        <v>0</v>
      </c>
      <c r="AE87" s="15" t="str">
        <f t="shared" si="510"/>
        <v>0.0</v>
      </c>
      <c r="AF87" s="19">
        <v>4</v>
      </c>
      <c r="AG87" s="68"/>
      <c r="AH87" s="42"/>
      <c r="AI87" s="99"/>
      <c r="AJ87" s="30"/>
      <c r="AK87" s="30"/>
      <c r="AL87" s="82">
        <f t="shared" si="546"/>
        <v>0</v>
      </c>
      <c r="AM87" s="21">
        <f t="shared" si="511"/>
        <v>0</v>
      </c>
      <c r="AN87" s="21" t="str">
        <f t="shared" si="512"/>
        <v>0.0</v>
      </c>
      <c r="AO87" s="13" t="str">
        <f t="shared" si="513"/>
        <v>F</v>
      </c>
      <c r="AP87" s="18">
        <f t="shared" si="514"/>
        <v>0</v>
      </c>
      <c r="AQ87" s="15" t="str">
        <f t="shared" si="515"/>
        <v>0.0</v>
      </c>
      <c r="AR87" s="19">
        <v>2</v>
      </c>
      <c r="AS87" s="68"/>
      <c r="AT87" s="28"/>
      <c r="AU87" s="26"/>
      <c r="AV87" s="27"/>
      <c r="AW87" s="27"/>
      <c r="AX87" s="82">
        <f t="shared" si="547"/>
        <v>0</v>
      </c>
      <c r="AY87" s="21">
        <f t="shared" si="516"/>
        <v>0</v>
      </c>
      <c r="AZ87" s="21" t="str">
        <f t="shared" si="517"/>
        <v>0.0</v>
      </c>
      <c r="BA87" s="13" t="str">
        <f t="shared" si="518"/>
        <v>F</v>
      </c>
      <c r="BB87" s="18">
        <f t="shared" si="519"/>
        <v>0</v>
      </c>
      <c r="BC87" s="15" t="str">
        <f t="shared" si="520"/>
        <v>0.0</v>
      </c>
      <c r="BD87" s="19">
        <v>3</v>
      </c>
      <c r="BE87" s="68"/>
      <c r="BF87" s="28"/>
      <c r="BG87" s="26"/>
      <c r="BH87" s="27"/>
      <c r="BI87" s="27"/>
      <c r="BJ87" s="82">
        <f t="shared" si="548"/>
        <v>0</v>
      </c>
      <c r="BK87" s="21">
        <f t="shared" si="521"/>
        <v>0</v>
      </c>
      <c r="BL87" s="21" t="str">
        <f t="shared" si="522"/>
        <v>0.0</v>
      </c>
      <c r="BM87" s="13" t="str">
        <f t="shared" si="523"/>
        <v>F</v>
      </c>
      <c r="BN87" s="18">
        <f t="shared" si="524"/>
        <v>0</v>
      </c>
      <c r="BO87" s="15" t="str">
        <f t="shared" si="525"/>
        <v>0.0</v>
      </c>
      <c r="BP87" s="19">
        <v>2</v>
      </c>
      <c r="BQ87" s="68"/>
      <c r="BR87" s="28"/>
      <c r="BS87" s="26"/>
      <c r="BT87" s="27"/>
      <c r="BU87" s="82"/>
      <c r="BV87" s="82">
        <f t="shared" si="549"/>
        <v>0</v>
      </c>
      <c r="BW87" s="21">
        <f t="shared" si="526"/>
        <v>0</v>
      </c>
      <c r="BX87" s="21" t="str">
        <f t="shared" si="527"/>
        <v>0.0</v>
      </c>
      <c r="BY87" s="13" t="str">
        <f t="shared" si="528"/>
        <v>F</v>
      </c>
      <c r="BZ87" s="18">
        <f t="shared" si="529"/>
        <v>0</v>
      </c>
      <c r="CA87" s="15" t="str">
        <f t="shared" si="530"/>
        <v>0.0</v>
      </c>
      <c r="CB87" s="19">
        <v>3</v>
      </c>
      <c r="CC87" s="68"/>
      <c r="CD87" s="39"/>
      <c r="CE87" s="28"/>
      <c r="CF87" s="28"/>
      <c r="CG87" s="20"/>
      <c r="CH87" s="20">
        <f t="shared" si="550"/>
        <v>0</v>
      </c>
      <c r="CI87" s="21">
        <f t="shared" si="531"/>
        <v>0</v>
      </c>
      <c r="CJ87" s="21" t="str">
        <f t="shared" si="532"/>
        <v>0.0</v>
      </c>
      <c r="CK87" s="13" t="str">
        <f t="shared" si="533"/>
        <v>F</v>
      </c>
      <c r="CL87" s="18">
        <f t="shared" si="534"/>
        <v>0</v>
      </c>
      <c r="CM87" s="15" t="str">
        <f t="shared" si="535"/>
        <v>0.0</v>
      </c>
      <c r="CN87" s="19">
        <v>3</v>
      </c>
      <c r="CO87" s="68"/>
      <c r="CP87" s="69">
        <f t="shared" si="536"/>
        <v>17</v>
      </c>
      <c r="CQ87" s="22">
        <f t="shared" si="537"/>
        <v>0</v>
      </c>
      <c r="CR87" s="24" t="str">
        <f t="shared" si="538"/>
        <v>0.00</v>
      </c>
      <c r="CS87" s="22">
        <f t="shared" si="539"/>
        <v>0</v>
      </c>
      <c r="CT87" s="24" t="str">
        <f t="shared" si="540"/>
        <v>0.00</v>
      </c>
      <c r="CU87" s="77" t="str">
        <f t="shared" si="541"/>
        <v>Cảnh báo KQHT</v>
      </c>
      <c r="CV87" s="77">
        <f t="shared" si="542"/>
        <v>0</v>
      </c>
      <c r="CW87" s="22">
        <v>0</v>
      </c>
      <c r="CX87" s="77" t="str">
        <f t="shared" si="543"/>
        <v>0.00</v>
      </c>
      <c r="CY87" s="77" t="str">
        <f t="shared" si="551"/>
        <v>0.00</v>
      </c>
      <c r="CZ87" s="77" t="str">
        <f t="shared" si="544"/>
        <v>0.00</v>
      </c>
    </row>
    <row r="88" spans="1:180" ht="18">
      <c r="A88" s="2">
        <v>52</v>
      </c>
      <c r="B88" s="5" t="s">
        <v>575</v>
      </c>
      <c r="C88" s="6" t="s">
        <v>696</v>
      </c>
      <c r="D88" s="7" t="s">
        <v>96</v>
      </c>
      <c r="E88" s="8" t="s">
        <v>70</v>
      </c>
      <c r="F88" s="44"/>
      <c r="G88" s="3" t="s">
        <v>751</v>
      </c>
      <c r="H88" s="36" t="s">
        <v>89</v>
      </c>
      <c r="I88" s="11" t="s">
        <v>200</v>
      </c>
      <c r="J88" s="12"/>
      <c r="K88" s="21" t="str">
        <f t="shared" si="498"/>
        <v>0.0</v>
      </c>
      <c r="L88" s="13" t="str">
        <f t="shared" si="499"/>
        <v>F</v>
      </c>
      <c r="M88" s="14">
        <f t="shared" si="500"/>
        <v>0</v>
      </c>
      <c r="N88" s="15" t="str">
        <f t="shared" si="501"/>
        <v>0.0</v>
      </c>
      <c r="O88" s="19">
        <v>2</v>
      </c>
      <c r="P88" s="12"/>
      <c r="Q88" s="21" t="str">
        <f t="shared" si="502"/>
        <v>0.0</v>
      </c>
      <c r="R88" s="13" t="str">
        <f t="shared" si="503"/>
        <v>F</v>
      </c>
      <c r="S88" s="14">
        <f t="shared" si="504"/>
        <v>0</v>
      </c>
      <c r="T88" s="15" t="str">
        <f t="shared" si="505"/>
        <v>0.0</v>
      </c>
      <c r="U88" s="19">
        <v>3</v>
      </c>
      <c r="V88" s="42"/>
      <c r="W88" s="99"/>
      <c r="X88" s="30"/>
      <c r="Y88" s="30"/>
      <c r="Z88" s="82">
        <f t="shared" si="545"/>
        <v>0</v>
      </c>
      <c r="AA88" s="21">
        <f t="shared" si="506"/>
        <v>0</v>
      </c>
      <c r="AB88" s="21" t="str">
        <f t="shared" si="507"/>
        <v>0.0</v>
      </c>
      <c r="AC88" s="13" t="str">
        <f t="shared" si="508"/>
        <v>F</v>
      </c>
      <c r="AD88" s="18">
        <f t="shared" si="509"/>
        <v>0</v>
      </c>
      <c r="AE88" s="15" t="str">
        <f t="shared" si="510"/>
        <v>0.0</v>
      </c>
      <c r="AF88" s="19">
        <v>4</v>
      </c>
      <c r="AG88" s="68"/>
      <c r="AH88" s="42"/>
      <c r="AI88" s="99"/>
      <c r="AJ88" s="30"/>
      <c r="AK88" s="30"/>
      <c r="AL88" s="82">
        <f t="shared" si="546"/>
        <v>0</v>
      </c>
      <c r="AM88" s="21">
        <f t="shared" si="511"/>
        <v>0</v>
      </c>
      <c r="AN88" s="21" t="str">
        <f t="shared" si="512"/>
        <v>0.0</v>
      </c>
      <c r="AO88" s="13" t="str">
        <f t="shared" si="513"/>
        <v>F</v>
      </c>
      <c r="AP88" s="18">
        <f t="shared" si="514"/>
        <v>0</v>
      </c>
      <c r="AQ88" s="15" t="str">
        <f t="shared" si="515"/>
        <v>0.0</v>
      </c>
      <c r="AR88" s="19">
        <v>2</v>
      </c>
      <c r="AS88" s="68"/>
      <c r="AT88" s="28"/>
      <c r="AU88" s="26"/>
      <c r="AV88" s="27"/>
      <c r="AW88" s="27"/>
      <c r="AX88" s="82">
        <f t="shared" si="547"/>
        <v>0</v>
      </c>
      <c r="AY88" s="21">
        <f t="shared" si="516"/>
        <v>0</v>
      </c>
      <c r="AZ88" s="21" t="str">
        <f t="shared" si="517"/>
        <v>0.0</v>
      </c>
      <c r="BA88" s="13" t="str">
        <f t="shared" si="518"/>
        <v>F</v>
      </c>
      <c r="BB88" s="18">
        <f t="shared" si="519"/>
        <v>0</v>
      </c>
      <c r="BC88" s="15" t="str">
        <f t="shared" si="520"/>
        <v>0.0</v>
      </c>
      <c r="BD88" s="19">
        <v>3</v>
      </c>
      <c r="BE88" s="68"/>
      <c r="BF88" s="28"/>
      <c r="BG88" s="26"/>
      <c r="BH88" s="27"/>
      <c r="BI88" s="27"/>
      <c r="BJ88" s="82">
        <f t="shared" si="548"/>
        <v>0</v>
      </c>
      <c r="BK88" s="21">
        <f t="shared" si="521"/>
        <v>0</v>
      </c>
      <c r="BL88" s="21" t="str">
        <f t="shared" si="522"/>
        <v>0.0</v>
      </c>
      <c r="BM88" s="13" t="str">
        <f t="shared" si="523"/>
        <v>F</v>
      </c>
      <c r="BN88" s="18">
        <f t="shared" si="524"/>
        <v>0</v>
      </c>
      <c r="BO88" s="15" t="str">
        <f t="shared" si="525"/>
        <v>0.0</v>
      </c>
      <c r="BP88" s="19">
        <v>2</v>
      </c>
      <c r="BQ88" s="68"/>
      <c r="BR88" s="28"/>
      <c r="BS88" s="26"/>
      <c r="BT88" s="27"/>
      <c r="BU88" s="82"/>
      <c r="BV88" s="82">
        <f t="shared" si="549"/>
        <v>0</v>
      </c>
      <c r="BW88" s="21">
        <f t="shared" si="526"/>
        <v>0</v>
      </c>
      <c r="BX88" s="21" t="str">
        <f t="shared" si="527"/>
        <v>0.0</v>
      </c>
      <c r="BY88" s="13" t="str">
        <f t="shared" si="528"/>
        <v>F</v>
      </c>
      <c r="BZ88" s="18">
        <f t="shared" si="529"/>
        <v>0</v>
      </c>
      <c r="CA88" s="15" t="str">
        <f t="shared" si="530"/>
        <v>0.0</v>
      </c>
      <c r="CB88" s="19">
        <v>3</v>
      </c>
      <c r="CC88" s="68"/>
      <c r="CD88" s="39"/>
      <c r="CE88" s="28"/>
      <c r="CF88" s="28"/>
      <c r="CG88" s="20"/>
      <c r="CH88" s="20">
        <f t="shared" si="550"/>
        <v>0</v>
      </c>
      <c r="CI88" s="21">
        <f t="shared" si="531"/>
        <v>0</v>
      </c>
      <c r="CJ88" s="21" t="str">
        <f t="shared" si="532"/>
        <v>0.0</v>
      </c>
      <c r="CK88" s="13" t="str">
        <f t="shared" si="533"/>
        <v>F</v>
      </c>
      <c r="CL88" s="18">
        <f t="shared" si="534"/>
        <v>0</v>
      </c>
      <c r="CM88" s="15" t="str">
        <f t="shared" si="535"/>
        <v>0.0</v>
      </c>
      <c r="CN88" s="19">
        <v>3</v>
      </c>
      <c r="CO88" s="68"/>
      <c r="CP88" s="69">
        <f t="shared" si="536"/>
        <v>17</v>
      </c>
      <c r="CQ88" s="22">
        <f t="shared" si="537"/>
        <v>0</v>
      </c>
      <c r="CR88" s="24" t="str">
        <f t="shared" si="538"/>
        <v>0.00</v>
      </c>
      <c r="CS88" s="22">
        <f t="shared" si="539"/>
        <v>0</v>
      </c>
      <c r="CT88" s="24" t="str">
        <f t="shared" si="540"/>
        <v>0.00</v>
      </c>
      <c r="CU88" s="77" t="str">
        <f t="shared" si="541"/>
        <v>Cảnh báo KQHT</v>
      </c>
      <c r="CV88" s="77">
        <f t="shared" si="542"/>
        <v>0</v>
      </c>
      <c r="CW88" s="22">
        <v>0</v>
      </c>
      <c r="CX88" s="77" t="str">
        <f t="shared" si="543"/>
        <v>0.00</v>
      </c>
      <c r="CY88" s="77" t="str">
        <f t="shared" si="551"/>
        <v>0.00</v>
      </c>
      <c r="CZ88" s="77" t="str">
        <f t="shared" si="544"/>
        <v>0.00</v>
      </c>
    </row>
    <row r="89" spans="1:180" ht="18">
      <c r="A89" s="2">
        <v>59</v>
      </c>
      <c r="B89" s="5" t="s">
        <v>575</v>
      </c>
      <c r="C89" s="6" t="s">
        <v>866</v>
      </c>
      <c r="D89" s="7" t="s">
        <v>103</v>
      </c>
      <c r="E89" s="8" t="s">
        <v>61</v>
      </c>
      <c r="F89" s="44"/>
      <c r="G89" s="3" t="s">
        <v>944</v>
      </c>
      <c r="H89" s="36" t="s">
        <v>89</v>
      </c>
      <c r="I89" s="3" t="s">
        <v>198</v>
      </c>
      <c r="J89" s="12"/>
      <c r="K89" s="21" t="str">
        <f t="shared" si="498"/>
        <v>0.0</v>
      </c>
      <c r="L89" s="13" t="str">
        <f t="shared" si="499"/>
        <v>F</v>
      </c>
      <c r="M89" s="14">
        <f t="shared" si="500"/>
        <v>0</v>
      </c>
      <c r="N89" s="15" t="str">
        <f t="shared" si="501"/>
        <v>0.0</v>
      </c>
      <c r="O89" s="19">
        <v>2</v>
      </c>
      <c r="P89" s="12"/>
      <c r="Q89" s="21" t="str">
        <f t="shared" si="502"/>
        <v>0.0</v>
      </c>
      <c r="R89" s="13" t="str">
        <f t="shared" si="503"/>
        <v>F</v>
      </c>
      <c r="S89" s="14">
        <f t="shared" si="504"/>
        <v>0</v>
      </c>
      <c r="T89" s="15" t="str">
        <f t="shared" si="505"/>
        <v>0.0</v>
      </c>
      <c r="U89" s="19">
        <v>3</v>
      </c>
      <c r="V89" s="42"/>
      <c r="W89" s="99"/>
      <c r="X89" s="30"/>
      <c r="Y89" s="30"/>
      <c r="Z89" s="82">
        <f t="shared" si="545"/>
        <v>0</v>
      </c>
      <c r="AA89" s="21">
        <f t="shared" si="506"/>
        <v>0</v>
      </c>
      <c r="AB89" s="21" t="str">
        <f t="shared" si="507"/>
        <v>0.0</v>
      </c>
      <c r="AC89" s="13" t="str">
        <f t="shared" si="508"/>
        <v>F</v>
      </c>
      <c r="AD89" s="18">
        <f t="shared" si="509"/>
        <v>0</v>
      </c>
      <c r="AE89" s="15" t="str">
        <f t="shared" si="510"/>
        <v>0.0</v>
      </c>
      <c r="AF89" s="19">
        <v>4</v>
      </c>
      <c r="AG89" s="68"/>
      <c r="AH89" s="42"/>
      <c r="AI89" s="99"/>
      <c r="AJ89" s="30"/>
      <c r="AK89" s="30"/>
      <c r="AL89" s="82">
        <f t="shared" si="546"/>
        <v>0</v>
      </c>
      <c r="AM89" s="21">
        <f t="shared" si="511"/>
        <v>0</v>
      </c>
      <c r="AN89" s="21" t="str">
        <f t="shared" si="512"/>
        <v>0.0</v>
      </c>
      <c r="AO89" s="13" t="str">
        <f t="shared" si="513"/>
        <v>F</v>
      </c>
      <c r="AP89" s="18">
        <f t="shared" si="514"/>
        <v>0</v>
      </c>
      <c r="AQ89" s="15" t="str">
        <f t="shared" si="515"/>
        <v>0.0</v>
      </c>
      <c r="AR89" s="19">
        <v>2</v>
      </c>
      <c r="AS89" s="68"/>
      <c r="AT89" s="28"/>
      <c r="AU89" s="26"/>
      <c r="AV89" s="27"/>
      <c r="AW89" s="27"/>
      <c r="AX89" s="82">
        <f t="shared" si="547"/>
        <v>0</v>
      </c>
      <c r="AY89" s="21">
        <f t="shared" si="516"/>
        <v>0</v>
      </c>
      <c r="AZ89" s="21" t="str">
        <f t="shared" si="517"/>
        <v>0.0</v>
      </c>
      <c r="BA89" s="13" t="str">
        <f t="shared" si="518"/>
        <v>F</v>
      </c>
      <c r="BB89" s="18">
        <f t="shared" si="519"/>
        <v>0</v>
      </c>
      <c r="BC89" s="15" t="str">
        <f t="shared" si="520"/>
        <v>0.0</v>
      </c>
      <c r="BD89" s="19">
        <v>3</v>
      </c>
      <c r="BE89" s="68"/>
      <c r="BF89" s="28"/>
      <c r="BG89" s="26"/>
      <c r="BH89" s="27"/>
      <c r="BI89" s="27"/>
      <c r="BJ89" s="82">
        <f t="shared" si="548"/>
        <v>0</v>
      </c>
      <c r="BK89" s="21">
        <f t="shared" si="521"/>
        <v>0</v>
      </c>
      <c r="BL89" s="21" t="str">
        <f t="shared" si="522"/>
        <v>0.0</v>
      </c>
      <c r="BM89" s="13" t="str">
        <f t="shared" si="523"/>
        <v>F</v>
      </c>
      <c r="BN89" s="18">
        <f t="shared" si="524"/>
        <v>0</v>
      </c>
      <c r="BO89" s="15" t="str">
        <f t="shared" si="525"/>
        <v>0.0</v>
      </c>
      <c r="BP89" s="19">
        <v>2</v>
      </c>
      <c r="BQ89" s="68"/>
      <c r="BR89" s="28"/>
      <c r="BS89" s="26"/>
      <c r="BT89" s="27"/>
      <c r="BU89" s="82"/>
      <c r="BV89" s="82">
        <f t="shared" si="549"/>
        <v>0</v>
      </c>
      <c r="BW89" s="21">
        <f t="shared" si="526"/>
        <v>0</v>
      </c>
      <c r="BX89" s="21" t="str">
        <f t="shared" si="527"/>
        <v>0.0</v>
      </c>
      <c r="BY89" s="13" t="str">
        <f t="shared" si="528"/>
        <v>F</v>
      </c>
      <c r="BZ89" s="18">
        <f t="shared" si="529"/>
        <v>0</v>
      </c>
      <c r="CA89" s="15" t="str">
        <f t="shared" si="530"/>
        <v>0.0</v>
      </c>
      <c r="CB89" s="19">
        <v>3</v>
      </c>
      <c r="CC89" s="68"/>
      <c r="CD89" s="28"/>
      <c r="CE89" s="39"/>
      <c r="CF89" s="28"/>
      <c r="CG89" s="20"/>
      <c r="CH89" s="20">
        <f t="shared" si="550"/>
        <v>0</v>
      </c>
      <c r="CI89" s="21">
        <f t="shared" si="531"/>
        <v>0</v>
      </c>
      <c r="CJ89" s="21" t="str">
        <f t="shared" si="532"/>
        <v>0.0</v>
      </c>
      <c r="CK89" s="13" t="str">
        <f t="shared" si="533"/>
        <v>F</v>
      </c>
      <c r="CL89" s="18">
        <f t="shared" si="534"/>
        <v>0</v>
      </c>
      <c r="CM89" s="15" t="str">
        <f t="shared" si="535"/>
        <v>0.0</v>
      </c>
      <c r="CN89" s="19">
        <v>3</v>
      </c>
      <c r="CO89" s="68"/>
      <c r="CP89" s="69">
        <f t="shared" si="536"/>
        <v>17</v>
      </c>
      <c r="CQ89" s="22">
        <f t="shared" si="537"/>
        <v>0</v>
      </c>
      <c r="CR89" s="24" t="str">
        <f t="shared" si="538"/>
        <v>0.00</v>
      </c>
      <c r="CS89" s="22">
        <f t="shared" si="539"/>
        <v>0</v>
      </c>
      <c r="CT89" s="24" t="str">
        <f t="shared" si="540"/>
        <v>0.00</v>
      </c>
      <c r="CU89" s="77" t="str">
        <f t="shared" si="541"/>
        <v>Cảnh báo KQHT</v>
      </c>
      <c r="CV89" s="77">
        <f t="shared" si="542"/>
        <v>0</v>
      </c>
      <c r="CW89" s="22">
        <v>0</v>
      </c>
      <c r="CX89" s="77" t="str">
        <f t="shared" si="543"/>
        <v>0.00</v>
      </c>
      <c r="CY89" s="77" t="str">
        <f t="shared" si="551"/>
        <v>0.00</v>
      </c>
      <c r="CZ89" s="77" t="str">
        <f t="shared" si="544"/>
        <v>0.00</v>
      </c>
    </row>
    <row r="90" spans="1:180" s="4" customFormat="1" ht="28.5">
      <c r="A90" s="2">
        <v>11</v>
      </c>
      <c r="B90" s="5" t="s">
        <v>575</v>
      </c>
      <c r="C90" s="6" t="s">
        <v>599</v>
      </c>
      <c r="D90" s="7" t="s">
        <v>600</v>
      </c>
      <c r="E90" s="8" t="s">
        <v>64</v>
      </c>
      <c r="F90" s="23" t="s">
        <v>1082</v>
      </c>
      <c r="G90" s="10" t="s">
        <v>706</v>
      </c>
      <c r="H90" s="36" t="s">
        <v>89</v>
      </c>
      <c r="I90" s="36" t="s">
        <v>573</v>
      </c>
      <c r="J90" s="25">
        <v>5.7</v>
      </c>
      <c r="K90" s="21" t="str">
        <f>TEXT(J90,"0.0")</f>
        <v>5.7</v>
      </c>
      <c r="L90" s="13" t="str">
        <f>IF(J90&gt;=8.5,"A",IF(J90&gt;=8,"B+",IF(J90&gt;=7,"B",IF(J90&gt;=6.5,"C+",IF(J90&gt;=5.5,"C",IF(J90&gt;=5,"D+",IF(J90&gt;=4,"D","F")))))))</f>
        <v>C</v>
      </c>
      <c r="M90" s="14">
        <f>IF(L90="A",4,IF(L90="B+",3.5,IF(L90="B",3,IF(L90="C+",2.5,IF(L90="C",2,IF(L90="D+",1.5,IF(L90="D",1,0)))))))</f>
        <v>2</v>
      </c>
      <c r="N90" s="15" t="str">
        <f>TEXT(M90,"0.0")</f>
        <v>2.0</v>
      </c>
      <c r="O90" s="19">
        <v>2</v>
      </c>
      <c r="P90" s="12"/>
      <c r="Q90" s="21" t="str">
        <f>TEXT(P90,"0.0")</f>
        <v>0.0</v>
      </c>
      <c r="R90" s="13" t="str">
        <f>IF(P90&gt;=8.5,"A",IF(P90&gt;=8,"B+",IF(P90&gt;=7,"B",IF(P90&gt;=6.5,"C+",IF(P90&gt;=5.5,"C",IF(P90&gt;=5,"D+",IF(P90&gt;=4,"D","F")))))))</f>
        <v>F</v>
      </c>
      <c r="S90" s="14">
        <f>IF(R90="A",4,IF(R90="B+",3.5,IF(R90="B",3,IF(R90="C+",2.5,IF(R90="C",2,IF(R90="D+",1.5,IF(R90="D",1,0)))))))</f>
        <v>0</v>
      </c>
      <c r="T90" s="15" t="str">
        <f>TEXT(S90,"0.0")</f>
        <v>0.0</v>
      </c>
      <c r="U90" s="19">
        <v>3</v>
      </c>
      <c r="V90" s="42">
        <v>0.3</v>
      </c>
      <c r="W90" s="99"/>
      <c r="X90" s="30"/>
      <c r="Y90" s="30"/>
      <c r="Z90" s="82">
        <f>MAX(W90:Y90)</f>
        <v>0</v>
      </c>
      <c r="AA90" s="21">
        <f>ROUND(MAX((V90*0.4+W90*0.6),(V90*0.4+X90*0.6),(V90*0.4+Y90*0.6)),1)</f>
        <v>0.1</v>
      </c>
      <c r="AB90" s="21" t="str">
        <f>TEXT(AA90,"0.0")</f>
        <v>0.1</v>
      </c>
      <c r="AC90" s="13" t="str">
        <f>IF(AA90&gt;=8.5,"A",IF(AA90&gt;=8,"B+",IF(AA90&gt;=7,"B",IF(AA90&gt;=6.5,"C+",IF(AA90&gt;=5.5,"C",IF(AA90&gt;=5,"D+",IF(AA90&gt;=4,"D","F")))))))</f>
        <v>F</v>
      </c>
      <c r="AD90" s="18">
        <f>IF(AC90="A",4,IF(AC90="B+",3.5,IF(AC90="B",3,IF(AC90="C+",2.5,IF(AC90="C",2,IF(AC90="D+",1.5,IF(AC90="D",1,0)))))))</f>
        <v>0</v>
      </c>
      <c r="AE90" s="15" t="str">
        <f>TEXT(AD90,"0.0")</f>
        <v>0.0</v>
      </c>
      <c r="AF90" s="19">
        <v>4</v>
      </c>
      <c r="AG90" s="68"/>
      <c r="AH90" s="95">
        <v>7</v>
      </c>
      <c r="AI90" s="96"/>
      <c r="AJ90" s="97"/>
      <c r="AK90" s="97">
        <v>0</v>
      </c>
      <c r="AL90" s="82">
        <f>MAX(AI90:AK90)</f>
        <v>0</v>
      </c>
      <c r="AM90" s="21">
        <f>ROUND(MAX((AH90*0.4+AI90*0.6),(AH90*0.4+AJ90*0.6),(AH90*0.4+AK90*0.6)),1)</f>
        <v>2.8</v>
      </c>
      <c r="AN90" s="21" t="str">
        <f>TEXT(AM90,"0.0")</f>
        <v>2.8</v>
      </c>
      <c r="AO90" s="13" t="str">
        <f>IF(AM90&gt;=8.5,"A",IF(AM90&gt;=8,"B+",IF(AM90&gt;=7,"B",IF(AM90&gt;=6.5,"C+",IF(AM90&gt;=5.5,"C",IF(AM90&gt;=5,"D+",IF(AM90&gt;=4,"D","F")))))))</f>
        <v>F</v>
      </c>
      <c r="AP90" s="18">
        <f>IF(AO90="A",4,IF(AO90="B+",3.5,IF(AO90="B",3,IF(AO90="C+",2.5,IF(AO90="C",2,IF(AO90="D+",1.5,IF(AO90="D",1,0)))))))</f>
        <v>0</v>
      </c>
      <c r="AQ90" s="15" t="str">
        <f>TEXT(AP90,"0.0")</f>
        <v>0.0</v>
      </c>
      <c r="AR90" s="19">
        <v>2</v>
      </c>
      <c r="AS90" s="68"/>
      <c r="AT90" s="95">
        <v>5</v>
      </c>
      <c r="AU90" s="96"/>
      <c r="AV90" s="97"/>
      <c r="AW90" s="97">
        <v>0</v>
      </c>
      <c r="AX90" s="82">
        <f>MAX(AU90:AW90)</f>
        <v>0</v>
      </c>
      <c r="AY90" s="21">
        <f>ROUND(MAX((AT90*0.4+AU90*0.6),(AT90*0.4+AV90*0.6),(AT90*0.4+AW90*0.6)),1)</f>
        <v>2</v>
      </c>
      <c r="AZ90" s="21" t="str">
        <f>TEXT(AY90,"0.0")</f>
        <v>2.0</v>
      </c>
      <c r="BA90" s="13" t="str">
        <f>IF(AY90&gt;=8.5,"A",IF(AY90&gt;=8,"B+",IF(AY90&gt;=7,"B",IF(AY90&gt;=6.5,"C+",IF(AY90&gt;=5.5,"C",IF(AY90&gt;=5,"D+",IF(AY90&gt;=4,"D","F")))))))</f>
        <v>F</v>
      </c>
      <c r="BB90" s="18">
        <f>IF(BA90="A",4,IF(BA90="B+",3.5,IF(BA90="B",3,IF(BA90="C+",2.5,IF(BA90="C",2,IF(BA90="D+",1.5,IF(BA90="D",1,0)))))))</f>
        <v>0</v>
      </c>
      <c r="BC90" s="15" t="str">
        <f>TEXT(BB90,"0.0")</f>
        <v>0.0</v>
      </c>
      <c r="BD90" s="19">
        <v>3</v>
      </c>
      <c r="BE90" s="68"/>
      <c r="BF90" s="95">
        <v>5.9</v>
      </c>
      <c r="BG90" s="96"/>
      <c r="BH90" s="97"/>
      <c r="BI90" s="97"/>
      <c r="BJ90" s="82">
        <f>MAX(BG90:BI90)</f>
        <v>0</v>
      </c>
      <c r="BK90" s="106">
        <f>ROUND(MAX((BF90*0.4+BG90*0.6),(BF90*0.4+BH90*0.6),(BF90*0.4+BI90*0.6)),1)</f>
        <v>2.4</v>
      </c>
      <c r="BL90" s="106" t="str">
        <f>TEXT(BK90,"0.0")</f>
        <v>2.4</v>
      </c>
      <c r="BM90" s="107" t="str">
        <f>IF(BK90&gt;=8.5,"A",IF(BK90&gt;=8,"B+",IF(BK90&gt;=7,"B",IF(BK90&gt;=6.5,"C+",IF(BK90&gt;=5.5,"C",IF(BK90&gt;=5,"D+",IF(BK90&gt;=4,"D","F")))))))</f>
        <v>F</v>
      </c>
      <c r="BN90" s="18">
        <f>IF(BM90="A",4,IF(BM90="B+",3.5,IF(BM90="B",3,IF(BM90="C+",2.5,IF(BM90="C",2,IF(BM90="D+",1.5,IF(BM90="D",1,0)))))))</f>
        <v>0</v>
      </c>
      <c r="BO90" s="15" t="str">
        <f>TEXT(BN90,"0.0")</f>
        <v>0.0</v>
      </c>
      <c r="BP90" s="19">
        <v>2</v>
      </c>
      <c r="BQ90" s="68"/>
      <c r="BR90" s="28"/>
      <c r="BS90" s="26"/>
      <c r="BT90" s="27"/>
      <c r="BU90" s="82"/>
      <c r="BV90" s="82">
        <f>MAX(BS90:BU90)</f>
        <v>0</v>
      </c>
      <c r="BW90" s="21">
        <f>ROUND(MAX((BR90*0.4+BS90*0.6),(BR90*0.4+BT90*0.6),(BR90*0.4+BU90*0.6)),1)</f>
        <v>0</v>
      </c>
      <c r="BX90" s="21" t="str">
        <f>TEXT(BW90,"0.0")</f>
        <v>0.0</v>
      </c>
      <c r="BY90" s="13" t="str">
        <f>IF(BW90&gt;=8.5,"A",IF(BW90&gt;=8,"B+",IF(BW90&gt;=7,"B",IF(BW90&gt;=6.5,"C+",IF(BW90&gt;=5.5,"C",IF(BW90&gt;=5,"D+",IF(BW90&gt;=4,"D","F")))))))</f>
        <v>F</v>
      </c>
      <c r="BZ90" s="18">
        <f>IF(BY90="A",4,IF(BY90="B+",3.5,IF(BY90="B",3,IF(BY90="C+",2.5,IF(BY90="C",2,IF(BY90="D+",1.5,IF(BY90="D",1,0)))))))</f>
        <v>0</v>
      </c>
      <c r="CA90" s="15" t="str">
        <f>TEXT(BZ90,"0.0")</f>
        <v>0.0</v>
      </c>
      <c r="CB90" s="19">
        <v>3</v>
      </c>
      <c r="CC90" s="68"/>
      <c r="CD90" s="39">
        <v>3.7</v>
      </c>
      <c r="CE90" s="28"/>
      <c r="CF90" s="28"/>
      <c r="CG90" s="20"/>
      <c r="CH90" s="20">
        <f>MAX(CE90:CG90)</f>
        <v>0</v>
      </c>
      <c r="CI90" s="21">
        <f>ROUND(MAX((CD90*0.4+CE90*0.6),(CD90*0.4+CF90*0.6),(CD90*0.4+CG90*0.6)),1)</f>
        <v>1.5</v>
      </c>
      <c r="CJ90" s="21" t="str">
        <f>TEXT(CI90,"0.0")</f>
        <v>1.5</v>
      </c>
      <c r="CK90" s="13" t="str">
        <f>IF(CI90&gt;=8.5,"A",IF(CI90&gt;=8,"B+",IF(CI90&gt;=7,"B",IF(CI90&gt;=6.5,"C+",IF(CI90&gt;=5.5,"C",IF(CI90&gt;=5,"D+",IF(CI90&gt;=4,"D","F")))))))</f>
        <v>F</v>
      </c>
      <c r="CL90" s="18">
        <f>IF(CK90="A",4,IF(CK90="B+",3.5,IF(CK90="B",3,IF(CK90="C+",2.5,IF(CK90="C",2,IF(CK90="D+",1.5,IF(CK90="D",1,0)))))))</f>
        <v>0</v>
      </c>
      <c r="CM90" s="15" t="str">
        <f>TEXT(CL90,"0.0")</f>
        <v>0.0</v>
      </c>
      <c r="CN90" s="19">
        <v>3</v>
      </c>
      <c r="CO90" s="68"/>
      <c r="CP90" s="69">
        <f>AR90+AF90+BD90+BP90+CB90+CN90</f>
        <v>17</v>
      </c>
      <c r="CQ90" s="22">
        <f>(AM90*AR90+AA90*AF90+AY90*BD90+BK90*BP90+BW90*CB90+CI90*CN90)/CP90</f>
        <v>1.2529411764705882</v>
      </c>
      <c r="CR90" s="24" t="str">
        <f>TEXT(CQ90,"0.00")</f>
        <v>1.25</v>
      </c>
      <c r="CS90" s="22">
        <f>(AP90*AR90+AD90*AF90+BB90*BD90+BN90*BP90+BZ90*CB90+CL90*CN90)/CP90</f>
        <v>0</v>
      </c>
      <c r="CT90" s="24" t="str">
        <f>TEXT(CS90,"0.00")</f>
        <v>0.00</v>
      </c>
      <c r="CU90" s="77" t="str">
        <f>IF(OR(CV90&lt;CP90/2,CS90&lt;1.2),"Cảnh báo KQHT","Lên lớp")</f>
        <v>Cảnh báo KQHT</v>
      </c>
      <c r="CV90" s="77">
        <f>CO90+CC90+BQ90+BE90+AG90+AS90</f>
        <v>0</v>
      </c>
      <c r="CW90" s="22">
        <v>0</v>
      </c>
      <c r="CX90" s="77" t="str">
        <f>TEXT(CW90,"0.00")</f>
        <v>0.00</v>
      </c>
      <c r="CY90" s="77" t="str">
        <f>TEXT(CX90,"0.00")</f>
        <v>0.00</v>
      </c>
      <c r="CZ90" s="77" t="str">
        <f>TEXT(CY90,"0.00")</f>
        <v>0.00</v>
      </c>
      <c r="DA90" s="42">
        <v>0</v>
      </c>
      <c r="DB90" s="99"/>
      <c r="DC90" s="30"/>
      <c r="DD90" s="30"/>
      <c r="DE90" s="30">
        <f>MAX(DB90:DD90)</f>
        <v>0</v>
      </c>
      <c r="DF90" s="21">
        <f>ROUND(MAX((DA90*0.4+DB90*0.6),(DA90*0.4+DC90*0.6),(DA90*0.4+DD90*0.6)),1)</f>
        <v>0</v>
      </c>
      <c r="DG90" s="21" t="str">
        <f>TEXT(DF90,"0.0")</f>
        <v>0.0</v>
      </c>
      <c r="DH90" s="13" t="str">
        <f>IF(DF90&gt;=8.5,"A",IF(DF90&gt;=8,"B+",IF(DF90&gt;=7,"B",IF(DF90&gt;=6.5,"C+",IF(DF90&gt;=5.5,"C",IF(DF90&gt;=5,"D+",IF(DF90&gt;=4,"D","F")))))))</f>
        <v>F</v>
      </c>
      <c r="DI90" s="18">
        <f>IF(DH90="A",4,IF(DH90="B+",3.5,IF(DH90="B",3,IF(DH90="C+",2.5,IF(DH90="C",2,IF(DH90="D+",1.5,IF(DH90="D",1,0)))))))</f>
        <v>0</v>
      </c>
      <c r="DJ90" s="15" t="str">
        <f>TEXT(DI90,"0.0")</f>
        <v>0.0</v>
      </c>
      <c r="DK90" s="19">
        <v>1.5</v>
      </c>
      <c r="DL90" s="68">
        <v>1.5</v>
      </c>
      <c r="DM90" s="42"/>
      <c r="DN90" s="99"/>
      <c r="DO90" s="30"/>
      <c r="DP90" s="30"/>
      <c r="DQ90" s="30">
        <f>MAX(DN90:DP90)</f>
        <v>0</v>
      </c>
      <c r="DR90" s="21">
        <f>ROUND(MAX((DM90*0.4+DN90*0.6),(DM90*0.4+DO90*0.6),(DM90*0.4+DP90*0.6)),1)</f>
        <v>0</v>
      </c>
      <c r="DS90" s="21" t="str">
        <f>TEXT(DR90,"0.0")</f>
        <v>0.0</v>
      </c>
      <c r="DT90" s="13" t="str">
        <f>IF(DR90&gt;=8.5,"A",IF(DR90&gt;=8,"B+",IF(DR90&gt;=7,"B",IF(DR90&gt;=6.5,"C+",IF(DR90&gt;=5.5,"C",IF(DR90&gt;=5,"D+",IF(DR90&gt;=4,"D","F")))))))</f>
        <v>F</v>
      </c>
      <c r="DU90" s="18">
        <f>IF(DT90="A",4,IF(DT90="B+",3.5,IF(DT90="B",3,IF(DT90="C+",2.5,IF(DT90="C",2,IF(DT90="D+",1.5,IF(DT90="D",1,0)))))))</f>
        <v>0</v>
      </c>
      <c r="DV90" s="15" t="str">
        <f>TEXT(DU90,"0.0")</f>
        <v>0.0</v>
      </c>
      <c r="DW90" s="19">
        <v>1.5</v>
      </c>
      <c r="DX90" s="68">
        <v>1.5</v>
      </c>
      <c r="DY90" s="21">
        <f>(DF90+DR90)/2</f>
        <v>0</v>
      </c>
      <c r="DZ90" s="21" t="str">
        <f>TEXT(DY90,"0.0")</f>
        <v>0.0</v>
      </c>
      <c r="EA90" s="13" t="str">
        <f>IF(DY90&gt;=8.5,"A",IF(DY90&gt;=8,"B+",IF(DY90&gt;=7,"B",IF(DY90&gt;=6.5,"C+",IF(DY90&gt;=5.5,"C",IF(DY90&gt;=5,"D+",IF(DY90&gt;=4,"D","F")))))))</f>
        <v>F</v>
      </c>
      <c r="EB90" s="18">
        <f>IF(EA90="A",4,IF(EA90="B+",3.5,IF(EA90="B",3,IF(EA90="C+",2.5,IF(EA90="C",2,IF(EA90="D+",1.5,IF(EA90="D",1,0)))))))</f>
        <v>0</v>
      </c>
      <c r="EC90" s="18" t="str">
        <f>TEXT(EB90,"0.0")</f>
        <v>0.0</v>
      </c>
      <c r="ED90" s="19">
        <v>3</v>
      </c>
      <c r="EE90" s="152">
        <v>3</v>
      </c>
      <c r="EF90" s="42"/>
      <c r="EG90" s="42"/>
      <c r="EH90" s="42"/>
      <c r="EI90" s="30"/>
      <c r="EJ90" s="20">
        <f>MAX(EG90:EI90)</f>
        <v>0</v>
      </c>
      <c r="EK90" s="21">
        <f>ROUND(MAX((EF90*0.4+EG90*0.6),(EF90*0.4+EH90*0.6),(EF90*0.4+EI90*0.6)),1)</f>
        <v>0</v>
      </c>
      <c r="EL90" s="21" t="str">
        <f>TEXT(EK90,"0.0")</f>
        <v>0.0</v>
      </c>
      <c r="EM90" s="13" t="str">
        <f>IF(EK90&gt;=8.5,"A",IF(EK90&gt;=8,"B+",IF(EK90&gt;=7,"B",IF(EK90&gt;=6.5,"C+",IF(EK90&gt;=5.5,"C",IF(EK90&gt;=5,"D+",IF(EK90&gt;=4,"D","F")))))))</f>
        <v>F</v>
      </c>
      <c r="EN90" s="18">
        <f>IF(EM90="A",4,IF(EM90="B+",3.5,IF(EM90="B",3,IF(EM90="C+",2.5,IF(EM90="C",2,IF(EM90="D+",1.5,IF(EM90="D",1,0)))))))</f>
        <v>0</v>
      </c>
      <c r="EO90" s="15" t="str">
        <f>TEXT(EN90,"0.0")</f>
        <v>0.0</v>
      </c>
      <c r="EP90" s="19">
        <v>3</v>
      </c>
      <c r="EQ90" s="68">
        <v>3</v>
      </c>
      <c r="ER90" s="157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</row>
    <row r="91" spans="1:180" s="4" customFormat="1" ht="28.5">
      <c r="A91" s="2">
        <v>3</v>
      </c>
      <c r="B91" s="5" t="s">
        <v>575</v>
      </c>
      <c r="C91" s="6" t="s">
        <v>581</v>
      </c>
      <c r="D91" s="7" t="s">
        <v>582</v>
      </c>
      <c r="E91" s="8" t="s">
        <v>102</v>
      </c>
      <c r="F91" s="23" t="s">
        <v>1082</v>
      </c>
      <c r="G91" s="10" t="s">
        <v>700</v>
      </c>
      <c r="H91" s="36" t="s">
        <v>89</v>
      </c>
      <c r="I91" s="36" t="s">
        <v>199</v>
      </c>
      <c r="J91" s="25">
        <v>7.3</v>
      </c>
      <c r="K91" s="21" t="str">
        <f>TEXT(J91,"0.0")</f>
        <v>7.3</v>
      </c>
      <c r="L91" s="13" t="str">
        <f>IF(J91&gt;=8.5,"A",IF(J91&gt;=8,"B+",IF(J91&gt;=7,"B",IF(J91&gt;=6.5,"C+",IF(J91&gt;=5.5,"C",IF(J91&gt;=5,"D+",IF(J91&gt;=4,"D","F")))))))</f>
        <v>B</v>
      </c>
      <c r="M91" s="14">
        <f>IF(L91="A",4,IF(L91="B+",3.5,IF(L91="B",3,IF(L91="C+",2.5,IF(L91="C",2,IF(L91="D+",1.5,IF(L91="D",1,0)))))))</f>
        <v>3</v>
      </c>
      <c r="N91" s="15" t="str">
        <f>TEXT(M91,"0.0")</f>
        <v>3.0</v>
      </c>
      <c r="O91" s="19">
        <v>2</v>
      </c>
      <c r="P91" s="12"/>
      <c r="Q91" s="21" t="str">
        <f>TEXT(P91,"0.0")</f>
        <v>0.0</v>
      </c>
      <c r="R91" s="13" t="str">
        <f>IF(P91&gt;=8.5,"A",IF(P91&gt;=8,"B+",IF(P91&gt;=7,"B",IF(P91&gt;=6.5,"C+",IF(P91&gt;=5.5,"C",IF(P91&gt;=5,"D+",IF(P91&gt;=4,"D","F")))))))</f>
        <v>F</v>
      </c>
      <c r="S91" s="14">
        <f>IF(R91="A",4,IF(R91="B+",3.5,IF(R91="B",3,IF(R91="C+",2.5,IF(R91="C",2,IF(R91="D+",1.5,IF(R91="D",1,0)))))))</f>
        <v>0</v>
      </c>
      <c r="T91" s="15" t="str">
        <f>TEXT(S91,"0.0")</f>
        <v>0.0</v>
      </c>
      <c r="U91" s="19">
        <v>3</v>
      </c>
      <c r="V91" s="28">
        <v>5.5</v>
      </c>
      <c r="W91" s="26">
        <v>6</v>
      </c>
      <c r="X91" s="27"/>
      <c r="Y91" s="82"/>
      <c r="Z91" s="82">
        <f>MAX(W91:Y91)</f>
        <v>6</v>
      </c>
      <c r="AA91" s="21">
        <f>ROUND(MAX((V91*0.4+W91*0.6),(V91*0.4+X91*0.6),(V91*0.4+Y91*0.6)),1)</f>
        <v>5.8</v>
      </c>
      <c r="AB91" s="21" t="str">
        <f>TEXT(AA91,"0.0")</f>
        <v>5.8</v>
      </c>
      <c r="AC91" s="13" t="str">
        <f>IF(AA91&gt;=8.5,"A",IF(AA91&gt;=8,"B+",IF(AA91&gt;=7,"B",IF(AA91&gt;=6.5,"C+",IF(AA91&gt;=5.5,"C",IF(AA91&gt;=5,"D+",IF(AA91&gt;=4,"D","F")))))))</f>
        <v>C</v>
      </c>
      <c r="AD91" s="18">
        <f>IF(AC91="A",4,IF(AC91="B+",3.5,IF(AC91="B",3,IF(AC91="C+",2.5,IF(AC91="C",2,IF(AC91="D+",1.5,IF(AC91="D",1,0)))))))</f>
        <v>2</v>
      </c>
      <c r="AE91" s="15" t="str">
        <f>TEXT(AD91,"0.0")</f>
        <v>2.0</v>
      </c>
      <c r="AF91" s="19">
        <v>4</v>
      </c>
      <c r="AG91" s="68">
        <v>4</v>
      </c>
      <c r="AH91" s="28">
        <v>7.3</v>
      </c>
      <c r="AI91" s="26">
        <v>6</v>
      </c>
      <c r="AJ91" s="27"/>
      <c r="AK91" s="82"/>
      <c r="AL91" s="82">
        <f>MAX(AI91:AK91)</f>
        <v>6</v>
      </c>
      <c r="AM91" s="21">
        <f>ROUND(MAX((AH91*0.4+AI91*0.6),(AH91*0.4+AJ91*0.6),(AH91*0.4+AK91*0.6)),1)</f>
        <v>6.5</v>
      </c>
      <c r="AN91" s="21" t="str">
        <f>TEXT(AM91,"0.0")</f>
        <v>6.5</v>
      </c>
      <c r="AO91" s="13" t="str">
        <f>IF(AM91&gt;=8.5,"A",IF(AM91&gt;=8,"B+",IF(AM91&gt;=7,"B",IF(AM91&gt;=6.5,"C+",IF(AM91&gt;=5.5,"C",IF(AM91&gt;=5,"D+",IF(AM91&gt;=4,"D","F")))))))</f>
        <v>C+</v>
      </c>
      <c r="AP91" s="18">
        <f>IF(AO91="A",4,IF(AO91="B+",3.5,IF(AO91="B",3,IF(AO91="C+",2.5,IF(AO91="C",2,IF(AO91="D+",1.5,IF(AO91="D",1,0)))))))</f>
        <v>2.5</v>
      </c>
      <c r="AQ91" s="15" t="str">
        <f>TEXT(AP91,"0.0")</f>
        <v>2.5</v>
      </c>
      <c r="AR91" s="19">
        <v>2</v>
      </c>
      <c r="AS91" s="68">
        <v>2</v>
      </c>
      <c r="AT91" s="95">
        <v>5</v>
      </c>
      <c r="AU91" s="96">
        <v>4</v>
      </c>
      <c r="AV91" s="97"/>
      <c r="AW91" s="97"/>
      <c r="AX91" s="82">
        <f>MAX(AU91:AW91)</f>
        <v>4</v>
      </c>
      <c r="AY91" s="21">
        <f>ROUND(MAX((AT91*0.4+AU91*0.6),(AT91*0.4+AV91*0.6),(AT91*0.4+AW91*0.6)),1)</f>
        <v>4.4000000000000004</v>
      </c>
      <c r="AZ91" s="21" t="str">
        <f>TEXT(AY91,"0.0")</f>
        <v>4.4</v>
      </c>
      <c r="BA91" s="13" t="str">
        <f>IF(AY91&gt;=8.5,"A",IF(AY91&gt;=8,"B+",IF(AY91&gt;=7,"B",IF(AY91&gt;=6.5,"C+",IF(AY91&gt;=5.5,"C",IF(AY91&gt;=5,"D+",IF(AY91&gt;=4,"D","F")))))))</f>
        <v>D</v>
      </c>
      <c r="BB91" s="18">
        <f>IF(BA91="A",4,IF(BA91="B+",3.5,IF(BA91="B",3,IF(BA91="C+",2.5,IF(BA91="C",2,IF(BA91="D+",1.5,IF(BA91="D",1,0)))))))</f>
        <v>1</v>
      </c>
      <c r="BC91" s="15" t="str">
        <f>TEXT(BB91,"0.0")</f>
        <v>1.0</v>
      </c>
      <c r="BD91" s="19">
        <v>3</v>
      </c>
      <c r="BE91" s="68"/>
      <c r="BF91" s="28">
        <v>5.2</v>
      </c>
      <c r="BG91" s="26">
        <v>6</v>
      </c>
      <c r="BH91" s="27"/>
      <c r="BI91" s="82"/>
      <c r="BJ91" s="82">
        <f>MAX(BG91:BI91)</f>
        <v>6</v>
      </c>
      <c r="BK91" s="21">
        <f>ROUND(MAX((BF91*0.4+BG91*0.6),(BF91*0.4+BH91*0.6),(BF91*0.4+BI91*0.6)),1)</f>
        <v>5.7</v>
      </c>
      <c r="BL91" s="21" t="str">
        <f>TEXT(BK91,"0.0")</f>
        <v>5.7</v>
      </c>
      <c r="BM91" s="13" t="str">
        <f>IF(BK91&gt;=8.5,"A",IF(BK91&gt;=8,"B+",IF(BK91&gt;=7,"B",IF(BK91&gt;=6.5,"C+",IF(BK91&gt;=5.5,"C",IF(BK91&gt;=5,"D+",IF(BK91&gt;=4,"D","F")))))))</f>
        <v>C</v>
      </c>
      <c r="BN91" s="18">
        <f>IF(BM91="A",4,IF(BM91="B+",3.5,IF(BM91="B",3,IF(BM91="C+",2.5,IF(BM91="C",2,IF(BM91="D+",1.5,IF(BM91="D",1,0)))))))</f>
        <v>2</v>
      </c>
      <c r="BO91" s="15" t="str">
        <f>TEXT(BN91,"0.0")</f>
        <v>2.0</v>
      </c>
      <c r="BP91" s="19">
        <v>2</v>
      </c>
      <c r="BQ91" s="68">
        <v>2</v>
      </c>
      <c r="BR91" s="95">
        <v>5.7</v>
      </c>
      <c r="BS91" s="96">
        <v>2</v>
      </c>
      <c r="BT91" s="97">
        <v>3</v>
      </c>
      <c r="BU91" s="97"/>
      <c r="BV91" s="82">
        <f>MAX(BS91:BU91)</f>
        <v>3</v>
      </c>
      <c r="BW91" s="21">
        <f>ROUND(MAX((BR91*0.4+BS91*0.6),(BR91*0.4+BT91*0.6),(BR91*0.4+BU91*0.6)),1)</f>
        <v>4.0999999999999996</v>
      </c>
      <c r="BX91" s="21" t="str">
        <f>TEXT(BW91,"0.0")</f>
        <v>4.1</v>
      </c>
      <c r="BY91" s="13" t="str">
        <f>IF(BW91&gt;=8.5,"A",IF(BW91&gt;=8,"B+",IF(BW91&gt;=7,"B",IF(BW91&gt;=6.5,"C+",IF(BW91&gt;=5.5,"C",IF(BW91&gt;=5,"D+",IF(BW91&gt;=4,"D","F")))))))</f>
        <v>D</v>
      </c>
      <c r="BZ91" s="18">
        <f>IF(BY91="A",4,IF(BY91="B+",3.5,IF(BY91="B",3,IF(BY91="C+",2.5,IF(BY91="C",2,IF(BY91="D+",1.5,IF(BY91="D",1,0)))))))</f>
        <v>1</v>
      </c>
      <c r="CA91" s="15" t="str">
        <f>TEXT(BZ91,"0.0")</f>
        <v>1.0</v>
      </c>
      <c r="CB91" s="19">
        <v>3</v>
      </c>
      <c r="CC91" s="68"/>
      <c r="CD91" s="39">
        <v>6.8</v>
      </c>
      <c r="CE91" s="28">
        <v>5</v>
      </c>
      <c r="CF91" s="28"/>
      <c r="CG91" s="20"/>
      <c r="CH91" s="20">
        <f>MAX(CE91:CG91)</f>
        <v>5</v>
      </c>
      <c r="CI91" s="21">
        <f>ROUND(MAX((CD91*0.4+CE91*0.6),(CD91*0.4+CF91*0.6),(CD91*0.4+CG91*0.6)),1)</f>
        <v>5.7</v>
      </c>
      <c r="CJ91" s="21" t="str">
        <f>TEXT(CI91,"0.0")</f>
        <v>5.7</v>
      </c>
      <c r="CK91" s="13" t="str">
        <f>IF(CI91&gt;=8.5,"A",IF(CI91&gt;=8,"B+",IF(CI91&gt;=7,"B",IF(CI91&gt;=6.5,"C+",IF(CI91&gt;=5.5,"C",IF(CI91&gt;=5,"D+",IF(CI91&gt;=4,"D","F")))))))</f>
        <v>C</v>
      </c>
      <c r="CL91" s="18">
        <f>IF(CK91="A",4,IF(CK91="B+",3.5,IF(CK91="B",3,IF(CK91="C+",2.5,IF(CK91="C",2,IF(CK91="D+",1.5,IF(CK91="D",1,0)))))))</f>
        <v>2</v>
      </c>
      <c r="CM91" s="15" t="str">
        <f>TEXT(CL91,"0.0")</f>
        <v>2.0</v>
      </c>
      <c r="CN91" s="19">
        <v>3</v>
      </c>
      <c r="CO91" s="68">
        <v>3</v>
      </c>
      <c r="CP91" s="69">
        <f>AR91+AF91+BD91+BP91+CB91+CN91</f>
        <v>17</v>
      </c>
      <c r="CQ91" s="22">
        <f>(AM91*AR91+AA91*AF91+AY91*BD91+BK91*BP91+BW91*CB91+CI91*CN91)/CP91</f>
        <v>5.3058823529411772</v>
      </c>
      <c r="CR91" s="24" t="str">
        <f>TEXT(CQ91,"0.00")</f>
        <v>5.31</v>
      </c>
      <c r="CS91" s="22">
        <f>(AP91*AR91+AD91*AF91+BB91*BD91+BN91*BP91+BZ91*CB91+CL91*CN91)/CP91</f>
        <v>1.7058823529411764</v>
      </c>
      <c r="CT91" s="24" t="str">
        <f>TEXT(CS91,"0.00")</f>
        <v>1.71</v>
      </c>
      <c r="CU91" s="77" t="str">
        <f>IF(OR(CV91&lt;CP91/2,CS91&lt;1.2),"Cảnh báo KQHT","Lên lớp")</f>
        <v>Lên lớp</v>
      </c>
      <c r="CV91" s="77">
        <f>CO91+CC91+BQ91+BE91+AG91+AS91</f>
        <v>11</v>
      </c>
      <c r="CW91" s="22">
        <f>(AM91*AS91+AA91*AG91+AY91*BE91+BK91*BQ91+BW91*CC91+CI91*CO91)/CV91</f>
        <v>5.8818181818181818</v>
      </c>
      <c r="CX91" s="77" t="str">
        <f>TEXT(CW91,"0.00")</f>
        <v>5.88</v>
      </c>
      <c r="CY91" s="22">
        <f>(AP91*AS91+AD91*AG91+BB91*BE91+BN91*BQ91+BZ91*CC91+CL91*CO91)/CV91</f>
        <v>2.0909090909090908</v>
      </c>
      <c r="CZ91" s="77" t="str">
        <f>TEXT(CY91,"0.00")</f>
        <v>2.09</v>
      </c>
      <c r="DA91" s="42">
        <v>0</v>
      </c>
      <c r="DB91" s="99"/>
      <c r="DC91" s="30"/>
      <c r="DD91" s="30"/>
      <c r="DE91" s="30">
        <f>MAX(DB91:DD91)</f>
        <v>0</v>
      </c>
      <c r="DF91" s="21">
        <f>ROUND(MAX((DA91*0.4+DB91*0.6),(DA91*0.4+DC91*0.6),(DA91*0.4+DD91*0.6)),1)</f>
        <v>0</v>
      </c>
      <c r="DG91" s="21" t="str">
        <f>TEXT(DF91,"0.0")</f>
        <v>0.0</v>
      </c>
      <c r="DH91" s="13" t="str">
        <f>IF(DF91&gt;=8.5,"A",IF(DF91&gt;=8,"B+",IF(DF91&gt;=7,"B",IF(DF91&gt;=6.5,"C+",IF(DF91&gt;=5.5,"C",IF(DF91&gt;=5,"D+",IF(DF91&gt;=4,"D","F")))))))</f>
        <v>F</v>
      </c>
      <c r="DI91" s="18">
        <f>IF(DH91="A",4,IF(DH91="B+",3.5,IF(DH91="B",3,IF(DH91="C+",2.5,IF(DH91="C",2,IF(DH91="D+",1.5,IF(DH91="D",1,0)))))))</f>
        <v>0</v>
      </c>
      <c r="DJ91" s="15" t="str">
        <f>TEXT(DI91,"0.0")</f>
        <v>0.0</v>
      </c>
      <c r="DK91" s="19">
        <v>1.5</v>
      </c>
      <c r="DL91" s="68">
        <v>1.5</v>
      </c>
      <c r="DM91" s="42"/>
      <c r="DN91" s="99"/>
      <c r="DO91" s="30"/>
      <c r="DP91" s="30"/>
      <c r="DQ91" s="30">
        <f>MAX(DN91:DP91)</f>
        <v>0</v>
      </c>
      <c r="DR91" s="21">
        <f>ROUND(MAX((DM91*0.4+DN91*0.6),(DM91*0.4+DO91*0.6),(DM91*0.4+DP91*0.6)),1)</f>
        <v>0</v>
      </c>
      <c r="DS91" s="21" t="str">
        <f>TEXT(DR91,"0.0")</f>
        <v>0.0</v>
      </c>
      <c r="DT91" s="13" t="str">
        <f>IF(DR91&gt;=8.5,"A",IF(DR91&gt;=8,"B+",IF(DR91&gt;=7,"B",IF(DR91&gt;=6.5,"C+",IF(DR91&gt;=5.5,"C",IF(DR91&gt;=5,"D+",IF(DR91&gt;=4,"D","F")))))))</f>
        <v>F</v>
      </c>
      <c r="DU91" s="18">
        <f>IF(DT91="A",4,IF(DT91="B+",3.5,IF(DT91="B",3,IF(DT91="C+",2.5,IF(DT91="C",2,IF(DT91="D+",1.5,IF(DT91="D",1,0)))))))</f>
        <v>0</v>
      </c>
      <c r="DV91" s="15" t="str">
        <f>TEXT(DU91,"0.0")</f>
        <v>0.0</v>
      </c>
      <c r="DW91" s="19">
        <v>1.5</v>
      </c>
      <c r="DX91" s="68">
        <v>1.5</v>
      </c>
      <c r="DY91" s="21">
        <f>(DF91+DR91)/2</f>
        <v>0</v>
      </c>
      <c r="DZ91" s="21" t="str">
        <f>TEXT(DY91,"0.0")</f>
        <v>0.0</v>
      </c>
      <c r="EA91" s="13" t="str">
        <f>IF(DY91&gt;=8.5,"A",IF(DY91&gt;=8,"B+",IF(DY91&gt;=7,"B",IF(DY91&gt;=6.5,"C+",IF(DY91&gt;=5.5,"C",IF(DY91&gt;=5,"D+",IF(DY91&gt;=4,"D","F")))))))</f>
        <v>F</v>
      </c>
      <c r="EB91" s="18">
        <f>IF(EA91="A",4,IF(EA91="B+",3.5,IF(EA91="B",3,IF(EA91="C+",2.5,IF(EA91="C",2,IF(EA91="D+",1.5,IF(EA91="D",1,0)))))))</f>
        <v>0</v>
      </c>
      <c r="EC91" s="18" t="str">
        <f>TEXT(EB91,"0.0")</f>
        <v>0.0</v>
      </c>
      <c r="ED91" s="19">
        <v>3</v>
      </c>
      <c r="EE91" s="152">
        <v>3</v>
      </c>
      <c r="EF91" s="42"/>
      <c r="EG91" s="42"/>
      <c r="EH91" s="42"/>
      <c r="EI91" s="30"/>
      <c r="EJ91" s="20">
        <f>MAX(EG91:EI91)</f>
        <v>0</v>
      </c>
      <c r="EK91" s="21">
        <f>ROUND(MAX((EF91*0.4+EG91*0.6),(EF91*0.4+EH91*0.6),(EF91*0.4+EI91*0.6)),1)</f>
        <v>0</v>
      </c>
      <c r="EL91" s="21" t="str">
        <f>TEXT(EK91,"0.0")</f>
        <v>0.0</v>
      </c>
      <c r="EM91" s="13" t="str">
        <f>IF(EK91&gt;=8.5,"A",IF(EK91&gt;=8,"B+",IF(EK91&gt;=7,"B",IF(EK91&gt;=6.5,"C+",IF(EK91&gt;=5.5,"C",IF(EK91&gt;=5,"D+",IF(EK91&gt;=4,"D","F")))))))</f>
        <v>F</v>
      </c>
      <c r="EN91" s="18">
        <f>IF(EM91="A",4,IF(EM91="B+",3.5,IF(EM91="B",3,IF(EM91="C+",2.5,IF(EM91="C",2,IF(EM91="D+",1.5,IF(EM91="D",1,0)))))))</f>
        <v>0</v>
      </c>
      <c r="EO91" s="15" t="str">
        <f>TEXT(EN91,"0.0")</f>
        <v>0.0</v>
      </c>
      <c r="EP91" s="19">
        <v>3</v>
      </c>
      <c r="EQ91" s="68">
        <v>3</v>
      </c>
      <c r="ER91" s="157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</row>
    <row r="92" spans="1:180" s="4" customFormat="1" ht="28.5">
      <c r="A92" s="2">
        <v>18</v>
      </c>
      <c r="B92" s="5" t="s">
        <v>575</v>
      </c>
      <c r="C92" s="6" t="s">
        <v>617</v>
      </c>
      <c r="D92" s="7" t="s">
        <v>618</v>
      </c>
      <c r="E92" s="8" t="s">
        <v>230</v>
      </c>
      <c r="F92" s="23" t="s">
        <v>1082</v>
      </c>
      <c r="G92" s="10" t="s">
        <v>716</v>
      </c>
      <c r="H92" s="36" t="s">
        <v>89</v>
      </c>
      <c r="I92" s="36" t="s">
        <v>316</v>
      </c>
      <c r="J92" s="25"/>
      <c r="K92" s="21" t="str">
        <f>TEXT(J92,"0.0")</f>
        <v>0.0</v>
      </c>
      <c r="L92" s="13" t="str">
        <f>IF(J92&gt;=8.5,"A",IF(J92&gt;=8,"B+",IF(J92&gt;=7,"B",IF(J92&gt;=6.5,"C+",IF(J92&gt;=5.5,"C",IF(J92&gt;=5,"D+",IF(J92&gt;=4,"D","F")))))))</f>
        <v>F</v>
      </c>
      <c r="M92" s="14">
        <f>IF(L92="A",4,IF(L92="B+",3.5,IF(L92="B",3,IF(L92="C+",2.5,IF(L92="C",2,IF(L92="D+",1.5,IF(L92="D",1,0)))))))</f>
        <v>0</v>
      </c>
      <c r="N92" s="15" t="str">
        <f>TEXT(M92,"0.0")</f>
        <v>0.0</v>
      </c>
      <c r="O92" s="19">
        <v>2</v>
      </c>
      <c r="P92" s="12"/>
      <c r="Q92" s="21" t="str">
        <f>TEXT(P92,"0.0")</f>
        <v>0.0</v>
      </c>
      <c r="R92" s="13" t="str">
        <f>IF(P92&gt;=8.5,"A",IF(P92&gt;=8,"B+",IF(P92&gt;=7,"B",IF(P92&gt;=6.5,"C+",IF(P92&gt;=5.5,"C",IF(P92&gt;=5,"D+",IF(P92&gt;=4,"D","F")))))))</f>
        <v>F</v>
      </c>
      <c r="S92" s="14">
        <f>IF(R92="A",4,IF(R92="B+",3.5,IF(R92="B",3,IF(R92="C+",2.5,IF(R92="C",2,IF(R92="D+",1.5,IF(R92="D",1,0)))))))</f>
        <v>0</v>
      </c>
      <c r="T92" s="15" t="str">
        <f>TEXT(S92,"0.0")</f>
        <v>0.0</v>
      </c>
      <c r="U92" s="19">
        <v>3</v>
      </c>
      <c r="V92" s="42"/>
      <c r="W92" s="99"/>
      <c r="X92" s="30"/>
      <c r="Y92" s="30"/>
      <c r="Z92" s="82">
        <f>MAX(W92:Y92)</f>
        <v>0</v>
      </c>
      <c r="AA92" s="21">
        <f>ROUND(MAX((V92*0.4+W92*0.6),(V92*0.4+X92*0.6),(V92*0.4+Y92*0.6)),1)</f>
        <v>0</v>
      </c>
      <c r="AB92" s="21" t="str">
        <f>TEXT(AA92,"0.0")</f>
        <v>0.0</v>
      </c>
      <c r="AC92" s="13" t="str">
        <f>IF(AA92&gt;=8.5,"A",IF(AA92&gt;=8,"B+",IF(AA92&gt;=7,"B",IF(AA92&gt;=6.5,"C+",IF(AA92&gt;=5.5,"C",IF(AA92&gt;=5,"D+",IF(AA92&gt;=4,"D","F")))))))</f>
        <v>F</v>
      </c>
      <c r="AD92" s="18">
        <f>IF(AC92="A",4,IF(AC92="B+",3.5,IF(AC92="B",3,IF(AC92="C+",2.5,IF(AC92="C",2,IF(AC92="D+",1.5,IF(AC92="D",1,0)))))))</f>
        <v>0</v>
      </c>
      <c r="AE92" s="15" t="str">
        <f>TEXT(AD92,"0.0")</f>
        <v>0.0</v>
      </c>
      <c r="AF92" s="19">
        <v>4</v>
      </c>
      <c r="AG92" s="68"/>
      <c r="AH92" s="42"/>
      <c r="AI92" s="99"/>
      <c r="AJ92" s="30"/>
      <c r="AK92" s="30"/>
      <c r="AL92" s="82">
        <f>MAX(AI92:AK92)</f>
        <v>0</v>
      </c>
      <c r="AM92" s="21">
        <f>ROUND(MAX((AH92*0.4+AI92*0.6),(AH92*0.4+AJ92*0.6),(AH92*0.4+AK92*0.6)),1)</f>
        <v>0</v>
      </c>
      <c r="AN92" s="21" t="str">
        <f>TEXT(AM92,"0.0")</f>
        <v>0.0</v>
      </c>
      <c r="AO92" s="13" t="str">
        <f>IF(AM92&gt;=8.5,"A",IF(AM92&gt;=8,"B+",IF(AM92&gt;=7,"B",IF(AM92&gt;=6.5,"C+",IF(AM92&gt;=5.5,"C",IF(AM92&gt;=5,"D+",IF(AM92&gt;=4,"D","F")))))))</f>
        <v>F</v>
      </c>
      <c r="AP92" s="18">
        <f>IF(AO92="A",4,IF(AO92="B+",3.5,IF(AO92="B",3,IF(AO92="C+",2.5,IF(AO92="C",2,IF(AO92="D+",1.5,IF(AO92="D",1,0)))))))</f>
        <v>0</v>
      </c>
      <c r="AQ92" s="15" t="str">
        <f>TEXT(AP92,"0.0")</f>
        <v>0.0</v>
      </c>
      <c r="AR92" s="19">
        <v>2</v>
      </c>
      <c r="AS92" s="68"/>
      <c r="AT92" s="42">
        <v>0</v>
      </c>
      <c r="AU92" s="99"/>
      <c r="AV92" s="30"/>
      <c r="AW92" s="30"/>
      <c r="AX92" s="82">
        <f>MAX(AU92:AW92)</f>
        <v>0</v>
      </c>
      <c r="AY92" s="21">
        <f>ROUND(MAX((AT92*0.4+AU92*0.6),(AT92*0.4+AV92*0.6),(AT92*0.4+AW92*0.6)),1)</f>
        <v>0</v>
      </c>
      <c r="AZ92" s="21" t="str">
        <f>TEXT(AY92,"0.0")</f>
        <v>0.0</v>
      </c>
      <c r="BA92" s="13" t="str">
        <f>IF(AY92&gt;=8.5,"A",IF(AY92&gt;=8,"B+",IF(AY92&gt;=7,"B",IF(AY92&gt;=6.5,"C+",IF(AY92&gt;=5.5,"C",IF(AY92&gt;=5,"D+",IF(AY92&gt;=4,"D","F")))))))</f>
        <v>F</v>
      </c>
      <c r="BB92" s="18">
        <f>IF(BA92="A",4,IF(BA92="B+",3.5,IF(BA92="B",3,IF(BA92="C+",2.5,IF(BA92="C",2,IF(BA92="D+",1.5,IF(BA92="D",1,0)))))))</f>
        <v>0</v>
      </c>
      <c r="BC92" s="15" t="str">
        <f>TEXT(BB92,"0.0")</f>
        <v>0.0</v>
      </c>
      <c r="BD92" s="19">
        <v>3</v>
      </c>
      <c r="BE92" s="68"/>
      <c r="BF92" s="28">
        <v>0.9</v>
      </c>
      <c r="BG92" s="26"/>
      <c r="BH92" s="27"/>
      <c r="BI92" s="27"/>
      <c r="BJ92" s="82">
        <f>MAX(BG92:BI92)</f>
        <v>0</v>
      </c>
      <c r="BK92" s="21">
        <f>ROUND(MAX((BF92*0.4+BG92*0.6),(BF92*0.4+BH92*0.6),(BF92*0.4+BI92*0.6)),1)</f>
        <v>0.4</v>
      </c>
      <c r="BL92" s="21" t="str">
        <f>TEXT(BK92,"0.0")</f>
        <v>0.4</v>
      </c>
      <c r="BM92" s="13" t="str">
        <f>IF(BK92&gt;=8.5,"A",IF(BK92&gt;=8,"B+",IF(BK92&gt;=7,"B",IF(BK92&gt;=6.5,"C+",IF(BK92&gt;=5.5,"C",IF(BK92&gt;=5,"D+",IF(BK92&gt;=4,"D","F")))))))</f>
        <v>F</v>
      </c>
      <c r="BN92" s="18">
        <f>IF(BM92="A",4,IF(BM92="B+",3.5,IF(BM92="B",3,IF(BM92="C+",2.5,IF(BM92="C",2,IF(BM92="D+",1.5,IF(BM92="D",1,0)))))))</f>
        <v>0</v>
      </c>
      <c r="BO92" s="15" t="str">
        <f>TEXT(BN92,"0.0")</f>
        <v>0.0</v>
      </c>
      <c r="BP92" s="19">
        <v>2</v>
      </c>
      <c r="BQ92" s="68"/>
      <c r="BR92" s="42">
        <v>2.9</v>
      </c>
      <c r="BS92" s="99"/>
      <c r="BT92" s="30"/>
      <c r="BU92" s="30"/>
      <c r="BV92" s="82">
        <f>MAX(BS92:BU92)</f>
        <v>0</v>
      </c>
      <c r="BW92" s="21">
        <f>ROUND(MAX((BR92*0.4+BS92*0.6),(BR92*0.4+BT92*0.6),(BR92*0.4+BU92*0.6)),1)</f>
        <v>1.2</v>
      </c>
      <c r="BX92" s="21" t="str">
        <f>TEXT(BW92,"0.0")</f>
        <v>1.2</v>
      </c>
      <c r="BY92" s="13" t="str">
        <f>IF(BW92&gt;=8.5,"A",IF(BW92&gt;=8,"B+",IF(BW92&gt;=7,"B",IF(BW92&gt;=6.5,"C+",IF(BW92&gt;=5.5,"C",IF(BW92&gt;=5,"D+",IF(BW92&gt;=4,"D","F")))))))</f>
        <v>F</v>
      </c>
      <c r="BZ92" s="18">
        <f>IF(BY92="A",4,IF(BY92="B+",3.5,IF(BY92="B",3,IF(BY92="C+",2.5,IF(BY92="C",2,IF(BY92="D+",1.5,IF(BY92="D",1,0)))))))</f>
        <v>0</v>
      </c>
      <c r="CA92" s="15" t="str">
        <f>TEXT(BZ92,"0.0")</f>
        <v>0.0</v>
      </c>
      <c r="CB92" s="19">
        <v>3</v>
      </c>
      <c r="CC92" s="68"/>
      <c r="CD92" s="39">
        <v>3.2</v>
      </c>
      <c r="CE92" s="28"/>
      <c r="CF92" s="28"/>
      <c r="CG92" s="20"/>
      <c r="CH92" s="20">
        <f>MAX(CE92:CG92)</f>
        <v>0</v>
      </c>
      <c r="CI92" s="21">
        <f>ROUND(MAX((CD92*0.4+CE92*0.6),(CD92*0.4+CF92*0.6),(CD92*0.4+CG92*0.6)),1)</f>
        <v>1.3</v>
      </c>
      <c r="CJ92" s="21" t="str">
        <f>TEXT(CI92,"0.0")</f>
        <v>1.3</v>
      </c>
      <c r="CK92" s="13" t="str">
        <f>IF(CI92&gt;=8.5,"A",IF(CI92&gt;=8,"B+",IF(CI92&gt;=7,"B",IF(CI92&gt;=6.5,"C+",IF(CI92&gt;=5.5,"C",IF(CI92&gt;=5,"D+",IF(CI92&gt;=4,"D","F")))))))</f>
        <v>F</v>
      </c>
      <c r="CL92" s="18">
        <f>IF(CK92="A",4,IF(CK92="B+",3.5,IF(CK92="B",3,IF(CK92="C+",2.5,IF(CK92="C",2,IF(CK92="D+",1.5,IF(CK92="D",1,0)))))))</f>
        <v>0</v>
      </c>
      <c r="CM92" s="15" t="str">
        <f>TEXT(CL92,"0.0")</f>
        <v>0.0</v>
      </c>
      <c r="CN92" s="19">
        <v>3</v>
      </c>
      <c r="CO92" s="68"/>
      <c r="CP92" s="69">
        <f>AR92+AF92+BD92+BP92+CB92+CN92</f>
        <v>17</v>
      </c>
      <c r="CQ92" s="22">
        <f>(AM92*AR92+AA92*AF92+AY92*BD92+BK92*BP92+BW92*CB92+CI92*CN92)/CP92</f>
        <v>0.4882352941176471</v>
      </c>
      <c r="CR92" s="24" t="str">
        <f>TEXT(CQ92,"0.00")</f>
        <v>0.49</v>
      </c>
      <c r="CS92" s="22">
        <f>(AP92*AR92+AD92*AF92+BB92*BD92+BN92*BP92+BZ92*CB92+CL92*CN92)/CP92</f>
        <v>0</v>
      </c>
      <c r="CT92" s="24" t="str">
        <f>TEXT(CS92,"0.00")</f>
        <v>0.00</v>
      </c>
      <c r="CU92" s="77" t="str">
        <f>IF(OR(CV92&lt;CP92/2,CS92&lt;1.2),"Cảnh báo KQHT","Lên lớp")</f>
        <v>Cảnh báo KQHT</v>
      </c>
      <c r="CV92" s="77">
        <f>CO92+CC92+BQ92+BE92+AG92+AS92</f>
        <v>0</v>
      </c>
      <c r="CW92" s="22">
        <v>0</v>
      </c>
      <c r="CX92" s="77" t="str">
        <f>TEXT(CW92,"0.00")</f>
        <v>0.00</v>
      </c>
      <c r="CY92" s="77" t="str">
        <f>TEXT(CX92,"0.00")</f>
        <v>0.00</v>
      </c>
      <c r="CZ92" s="77" t="str">
        <f>TEXT(CY92,"0.00")</f>
        <v>0.00</v>
      </c>
      <c r="DA92" s="42">
        <v>0</v>
      </c>
      <c r="DB92" s="99"/>
      <c r="DC92" s="30"/>
      <c r="DD92" s="30"/>
      <c r="DE92" s="30">
        <f>MAX(DB92:DD92)</f>
        <v>0</v>
      </c>
      <c r="DF92" s="21">
        <f>ROUND(MAX((DA92*0.4+DB92*0.6),(DA92*0.4+DC92*0.6),(DA92*0.4+DD92*0.6)),1)</f>
        <v>0</v>
      </c>
      <c r="DG92" s="21" t="str">
        <f>TEXT(DF92,"0.0")</f>
        <v>0.0</v>
      </c>
      <c r="DH92" s="13" t="str">
        <f>IF(DF92&gt;=8.5,"A",IF(DF92&gt;=8,"B+",IF(DF92&gt;=7,"B",IF(DF92&gt;=6.5,"C+",IF(DF92&gt;=5.5,"C",IF(DF92&gt;=5,"D+",IF(DF92&gt;=4,"D","F")))))))</f>
        <v>F</v>
      </c>
      <c r="DI92" s="18">
        <f>IF(DH92="A",4,IF(DH92="B+",3.5,IF(DH92="B",3,IF(DH92="C+",2.5,IF(DH92="C",2,IF(DH92="D+",1.5,IF(DH92="D",1,0)))))))</f>
        <v>0</v>
      </c>
      <c r="DJ92" s="15" t="str">
        <f>TEXT(DI92,"0.0")</f>
        <v>0.0</v>
      </c>
      <c r="DK92" s="19">
        <v>1.5</v>
      </c>
      <c r="DL92" s="68">
        <v>1.5</v>
      </c>
      <c r="DM92" s="42"/>
      <c r="DN92" s="99"/>
      <c r="DO92" s="30"/>
      <c r="DP92" s="30"/>
      <c r="DQ92" s="30">
        <f>MAX(DN92:DP92)</f>
        <v>0</v>
      </c>
      <c r="DR92" s="21">
        <f>ROUND(MAX((DM92*0.4+DN92*0.6),(DM92*0.4+DO92*0.6),(DM92*0.4+DP92*0.6)),1)</f>
        <v>0</v>
      </c>
      <c r="DS92" s="21" t="str">
        <f>TEXT(DR92,"0.0")</f>
        <v>0.0</v>
      </c>
      <c r="DT92" s="13" t="str">
        <f>IF(DR92&gt;=8.5,"A",IF(DR92&gt;=8,"B+",IF(DR92&gt;=7,"B",IF(DR92&gt;=6.5,"C+",IF(DR92&gt;=5.5,"C",IF(DR92&gt;=5,"D+",IF(DR92&gt;=4,"D","F")))))))</f>
        <v>F</v>
      </c>
      <c r="DU92" s="18">
        <f>IF(DT92="A",4,IF(DT92="B+",3.5,IF(DT92="B",3,IF(DT92="C+",2.5,IF(DT92="C",2,IF(DT92="D+",1.5,IF(DT92="D",1,0)))))))</f>
        <v>0</v>
      </c>
      <c r="DV92" s="15" t="str">
        <f>TEXT(DU92,"0.0")</f>
        <v>0.0</v>
      </c>
      <c r="DW92" s="19">
        <v>1.5</v>
      </c>
      <c r="DX92" s="68">
        <v>1.5</v>
      </c>
      <c r="DY92" s="21">
        <f>(DF92+DR92)/2</f>
        <v>0</v>
      </c>
      <c r="DZ92" s="21" t="str">
        <f>TEXT(DY92,"0.0")</f>
        <v>0.0</v>
      </c>
      <c r="EA92" s="13" t="str">
        <f>IF(DY92&gt;=8.5,"A",IF(DY92&gt;=8,"B+",IF(DY92&gt;=7,"B",IF(DY92&gt;=6.5,"C+",IF(DY92&gt;=5.5,"C",IF(DY92&gt;=5,"D+",IF(DY92&gt;=4,"D","F")))))))</f>
        <v>F</v>
      </c>
      <c r="EB92" s="18">
        <f>IF(EA92="A",4,IF(EA92="B+",3.5,IF(EA92="B",3,IF(EA92="C+",2.5,IF(EA92="C",2,IF(EA92="D+",1.5,IF(EA92="D",1,0)))))))</f>
        <v>0</v>
      </c>
      <c r="EC92" s="18" t="str">
        <f>TEXT(EB92,"0.0")</f>
        <v>0.0</v>
      </c>
      <c r="ED92" s="19">
        <v>3</v>
      </c>
      <c r="EE92" s="152">
        <v>3</v>
      </c>
      <c r="EF92" s="42"/>
      <c r="EG92" s="42"/>
      <c r="EH92" s="42"/>
      <c r="EI92" s="30"/>
      <c r="EJ92" s="20">
        <f>MAX(EG92:EI92)</f>
        <v>0</v>
      </c>
      <c r="EK92" s="21">
        <f>ROUND(MAX((EF92*0.4+EG92*0.6),(EF92*0.4+EH92*0.6),(EF92*0.4+EI92*0.6)),1)</f>
        <v>0</v>
      </c>
      <c r="EL92" s="21" t="str">
        <f>TEXT(EK92,"0.0")</f>
        <v>0.0</v>
      </c>
      <c r="EM92" s="13" t="str">
        <f>IF(EK92&gt;=8.5,"A",IF(EK92&gt;=8,"B+",IF(EK92&gt;=7,"B",IF(EK92&gt;=6.5,"C+",IF(EK92&gt;=5.5,"C",IF(EK92&gt;=5,"D+",IF(EK92&gt;=4,"D","F")))))))</f>
        <v>F</v>
      </c>
      <c r="EN92" s="18">
        <f>IF(EM92="A",4,IF(EM92="B+",3.5,IF(EM92="B",3,IF(EM92="C+",2.5,IF(EM92="C",2,IF(EM92="D+",1.5,IF(EM92="D",1,0)))))))</f>
        <v>0</v>
      </c>
      <c r="EO92" s="15" t="str">
        <f>TEXT(EN92,"0.0")</f>
        <v>0.0</v>
      </c>
      <c r="EP92" s="19">
        <v>3</v>
      </c>
      <c r="EQ92" s="68">
        <v>3</v>
      </c>
      <c r="ER92" s="157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</row>
    <row r="93" spans="1:180" s="4" customFormat="1" ht="28.5">
      <c r="A93" s="2">
        <v>23</v>
      </c>
      <c r="B93" s="5" t="s">
        <v>575</v>
      </c>
      <c r="C93" s="6" t="s">
        <v>632</v>
      </c>
      <c r="D93" s="7" t="s">
        <v>85</v>
      </c>
      <c r="E93" s="8" t="s">
        <v>633</v>
      </c>
      <c r="F93" s="3" t="s">
        <v>1131</v>
      </c>
      <c r="G93" s="10" t="s">
        <v>723</v>
      </c>
      <c r="H93" s="36" t="s">
        <v>89</v>
      </c>
      <c r="I93" s="36" t="s">
        <v>199</v>
      </c>
      <c r="J93" s="25">
        <v>6.4</v>
      </c>
      <c r="K93" s="21" t="str">
        <f>TEXT(J93,"0.0")</f>
        <v>6.4</v>
      </c>
      <c r="L93" s="13" t="str">
        <f>IF(J93&gt;=8.5,"A",IF(J93&gt;=8,"B+",IF(J93&gt;=7,"B",IF(J93&gt;=6.5,"C+",IF(J93&gt;=5.5,"C",IF(J93&gt;=5,"D+",IF(J93&gt;=4,"D","F")))))))</f>
        <v>C</v>
      </c>
      <c r="M93" s="14">
        <f>IF(L93="A",4,IF(L93="B+",3.5,IF(L93="B",3,IF(L93="C+",2.5,IF(L93="C",2,IF(L93="D+",1.5,IF(L93="D",1,0)))))))</f>
        <v>2</v>
      </c>
      <c r="N93" s="15" t="str">
        <f>TEXT(M93,"0.0")</f>
        <v>2.0</v>
      </c>
      <c r="O93" s="19">
        <v>2</v>
      </c>
      <c r="P93" s="12"/>
      <c r="Q93" s="21" t="str">
        <f>TEXT(P93,"0.0")</f>
        <v>0.0</v>
      </c>
      <c r="R93" s="13" t="str">
        <f>IF(P93&gt;=8.5,"A",IF(P93&gt;=8,"B+",IF(P93&gt;=7,"B",IF(P93&gt;=6.5,"C+",IF(P93&gt;=5.5,"C",IF(P93&gt;=5,"D+",IF(P93&gt;=4,"D","F")))))))</f>
        <v>F</v>
      </c>
      <c r="S93" s="14">
        <f>IF(R93="A",4,IF(R93="B+",3.5,IF(R93="B",3,IF(R93="C+",2.5,IF(R93="C",2,IF(R93="D+",1.5,IF(R93="D",1,0)))))))</f>
        <v>0</v>
      </c>
      <c r="T93" s="15" t="str">
        <f>TEXT(S93,"0.0")</f>
        <v>0.0</v>
      </c>
      <c r="U93" s="19">
        <v>3</v>
      </c>
      <c r="V93" s="95">
        <v>5.5</v>
      </c>
      <c r="W93" s="96"/>
      <c r="X93" s="97"/>
      <c r="Y93" s="97"/>
      <c r="Z93" s="82">
        <f>MAX(W93:Y93)</f>
        <v>0</v>
      </c>
      <c r="AA93" s="21">
        <f>ROUND(MAX((V93*0.4+W93*0.6),(V93*0.4+X93*0.6),(V93*0.4+Y93*0.6)),1)</f>
        <v>2.2000000000000002</v>
      </c>
      <c r="AB93" s="21" t="str">
        <f>TEXT(AA93,"0.0")</f>
        <v>2.2</v>
      </c>
      <c r="AC93" s="13" t="str">
        <f>IF(AA93&gt;=8.5,"A",IF(AA93&gt;=8,"B+",IF(AA93&gt;=7,"B",IF(AA93&gt;=6.5,"C+",IF(AA93&gt;=5.5,"C",IF(AA93&gt;=5,"D+",IF(AA93&gt;=4,"D","F")))))))</f>
        <v>F</v>
      </c>
      <c r="AD93" s="18">
        <f>IF(AC93="A",4,IF(AC93="B+",3.5,IF(AC93="B",3,IF(AC93="C+",2.5,IF(AC93="C",2,IF(AC93="D+",1.5,IF(AC93="D",1,0)))))))</f>
        <v>0</v>
      </c>
      <c r="AE93" s="15" t="str">
        <f>TEXT(AD93,"0.0")</f>
        <v>0.0</v>
      </c>
      <c r="AF93" s="19">
        <v>4</v>
      </c>
      <c r="AG93" s="68"/>
      <c r="AH93" s="95">
        <v>7</v>
      </c>
      <c r="AI93" s="96"/>
      <c r="AJ93" s="97"/>
      <c r="AK93" s="97"/>
      <c r="AL93" s="82">
        <f>MAX(AI93:AK93)</f>
        <v>0</v>
      </c>
      <c r="AM93" s="21">
        <f>ROUND(MAX((AH93*0.4+AI93*0.6),(AH93*0.4+AJ93*0.6),(AH93*0.4+AK93*0.6)),1)</f>
        <v>2.8</v>
      </c>
      <c r="AN93" s="21" t="str">
        <f>TEXT(AM93,"0.0")</f>
        <v>2.8</v>
      </c>
      <c r="AO93" s="13" t="str">
        <f>IF(AM93&gt;=8.5,"A",IF(AM93&gt;=8,"B+",IF(AM93&gt;=7,"B",IF(AM93&gt;=6.5,"C+",IF(AM93&gt;=5.5,"C",IF(AM93&gt;=5,"D+",IF(AM93&gt;=4,"D","F")))))))</f>
        <v>F</v>
      </c>
      <c r="AP93" s="18">
        <f>IF(AO93="A",4,IF(AO93="B+",3.5,IF(AO93="B",3,IF(AO93="C+",2.5,IF(AO93="C",2,IF(AO93="D+",1.5,IF(AO93="D",1,0)))))))</f>
        <v>0</v>
      </c>
      <c r="AQ93" s="15" t="str">
        <f>TEXT(AP93,"0.0")</f>
        <v>0.0</v>
      </c>
      <c r="AR93" s="19">
        <v>2</v>
      </c>
      <c r="AS93" s="68"/>
      <c r="AT93" s="95">
        <v>5</v>
      </c>
      <c r="AU93" s="96"/>
      <c r="AV93" s="97"/>
      <c r="AW93" s="97"/>
      <c r="AX93" s="82">
        <f>MAX(AU93:AW93)</f>
        <v>0</v>
      </c>
      <c r="AY93" s="21">
        <f>ROUND(MAX((AT93*0.4+AU93*0.6),(AT93*0.4+AV93*0.6),(AT93*0.4+AW93*0.6)),1)</f>
        <v>2</v>
      </c>
      <c r="AZ93" s="21" t="str">
        <f>TEXT(AY93,"0.0")</f>
        <v>2.0</v>
      </c>
      <c r="BA93" s="13" t="str">
        <f>IF(AY93&gt;=8.5,"A",IF(AY93&gt;=8,"B+",IF(AY93&gt;=7,"B",IF(AY93&gt;=6.5,"C+",IF(AY93&gt;=5.5,"C",IF(AY93&gt;=5,"D+",IF(AY93&gt;=4,"D","F")))))))</f>
        <v>F</v>
      </c>
      <c r="BB93" s="18">
        <f>IF(BA93="A",4,IF(BA93="B+",3.5,IF(BA93="B",3,IF(BA93="C+",2.5,IF(BA93="C",2,IF(BA93="D+",1.5,IF(BA93="D",1,0)))))))</f>
        <v>0</v>
      </c>
      <c r="BC93" s="15" t="str">
        <f>TEXT(BB93,"0.0")</f>
        <v>0.0</v>
      </c>
      <c r="BD93" s="19">
        <v>3</v>
      </c>
      <c r="BE93" s="68"/>
      <c r="BF93" s="28">
        <v>3.3</v>
      </c>
      <c r="BG93" s="26"/>
      <c r="BH93" s="27"/>
      <c r="BI93" s="27"/>
      <c r="BJ93" s="82">
        <f>MAX(BG93:BI93)</f>
        <v>0</v>
      </c>
      <c r="BK93" s="21">
        <f>ROUND(MAX((BF93*0.4+BG93*0.6),(BF93*0.4+BH93*0.6),(BF93*0.4+BI93*0.6)),1)</f>
        <v>1.3</v>
      </c>
      <c r="BL93" s="21" t="str">
        <f>TEXT(BK93,"0.0")</f>
        <v>1.3</v>
      </c>
      <c r="BM93" s="13" t="str">
        <f>IF(BK93&gt;=8.5,"A",IF(BK93&gt;=8,"B+",IF(BK93&gt;=7,"B",IF(BK93&gt;=6.5,"C+",IF(BK93&gt;=5.5,"C",IF(BK93&gt;=5,"D+",IF(BK93&gt;=4,"D","F")))))))</f>
        <v>F</v>
      </c>
      <c r="BN93" s="18">
        <f>IF(BM93="A",4,IF(BM93="B+",3.5,IF(BM93="B",3,IF(BM93="C+",2.5,IF(BM93="C",2,IF(BM93="D+",1.5,IF(BM93="D",1,0)))))))</f>
        <v>0</v>
      </c>
      <c r="BO93" s="15" t="str">
        <f>TEXT(BN93,"0.0")</f>
        <v>0.0</v>
      </c>
      <c r="BP93" s="19">
        <v>2</v>
      </c>
      <c r="BQ93" s="68"/>
      <c r="BR93" s="42">
        <v>3</v>
      </c>
      <c r="BS93" s="99"/>
      <c r="BT93" s="30"/>
      <c r="BU93" s="30"/>
      <c r="BV93" s="82">
        <f>MAX(BS93:BU93)</f>
        <v>0</v>
      </c>
      <c r="BW93" s="21">
        <f>ROUND(MAX((BR93*0.4+BS93*0.6),(BR93*0.4+BT93*0.6),(BR93*0.4+BU93*0.6)),1)</f>
        <v>1.2</v>
      </c>
      <c r="BX93" s="21" t="str">
        <f>TEXT(BW93,"0.0")</f>
        <v>1.2</v>
      </c>
      <c r="BY93" s="13" t="str">
        <f>IF(BW93&gt;=8.5,"A",IF(BW93&gt;=8,"B+",IF(BW93&gt;=7,"B",IF(BW93&gt;=6.5,"C+",IF(BW93&gt;=5.5,"C",IF(BW93&gt;=5,"D+",IF(BW93&gt;=4,"D","F")))))))</f>
        <v>F</v>
      </c>
      <c r="BZ93" s="18">
        <f>IF(BY93="A",4,IF(BY93="B+",3.5,IF(BY93="B",3,IF(BY93="C+",2.5,IF(BY93="C",2,IF(BY93="D+",1.5,IF(BY93="D",1,0)))))))</f>
        <v>0</v>
      </c>
      <c r="CA93" s="15" t="str">
        <f>TEXT(BZ93,"0.0")</f>
        <v>0.0</v>
      </c>
      <c r="CB93" s="19">
        <v>3</v>
      </c>
      <c r="CC93" s="68"/>
      <c r="CD93" s="39"/>
      <c r="CE93" s="28"/>
      <c r="CF93" s="28"/>
      <c r="CG93" s="20"/>
      <c r="CH93" s="20">
        <f>MAX(CE93:CG93)</f>
        <v>0</v>
      </c>
      <c r="CI93" s="21">
        <f>ROUND(MAX((CD93*0.4+CE93*0.6),(CD93*0.4+CF93*0.6),(CD93*0.4+CG93*0.6)),1)</f>
        <v>0</v>
      </c>
      <c r="CJ93" s="21" t="str">
        <f>TEXT(CI93,"0.0")</f>
        <v>0.0</v>
      </c>
      <c r="CK93" s="13" t="str">
        <f>IF(CI93&gt;=8.5,"A",IF(CI93&gt;=8,"B+",IF(CI93&gt;=7,"B",IF(CI93&gt;=6.5,"C+",IF(CI93&gt;=5.5,"C",IF(CI93&gt;=5,"D+",IF(CI93&gt;=4,"D","F")))))))</f>
        <v>F</v>
      </c>
      <c r="CL93" s="18">
        <f>IF(CK93="A",4,IF(CK93="B+",3.5,IF(CK93="B",3,IF(CK93="C+",2.5,IF(CK93="C",2,IF(CK93="D+",1.5,IF(CK93="D",1,0)))))))</f>
        <v>0</v>
      </c>
      <c r="CM93" s="15" t="str">
        <f>TEXT(CL93,"0.0")</f>
        <v>0.0</v>
      </c>
      <c r="CN93" s="19">
        <v>3</v>
      </c>
      <c r="CO93" s="68"/>
      <c r="CP93" s="69">
        <f>AR93+AF93+BD93+BP93+CB93+CN93</f>
        <v>17</v>
      </c>
      <c r="CQ93" s="22">
        <f>(AM93*AR93+AA93*AF93+AY93*BD93+BK93*BP93+BW93*CB93+CI93*CN93)/CP93</f>
        <v>1.5647058823529412</v>
      </c>
      <c r="CR93" s="24" t="str">
        <f>TEXT(CQ93,"0.00")</f>
        <v>1.56</v>
      </c>
      <c r="CS93" s="22">
        <f>(AP93*AR93+AD93*AF93+BB93*BD93+BN93*BP93+BZ93*CB93+CL93*CN93)/CP93</f>
        <v>0</v>
      </c>
      <c r="CT93" s="24" t="str">
        <f>TEXT(CS93,"0.00")</f>
        <v>0.00</v>
      </c>
      <c r="CU93" s="77" t="str">
        <f>IF(OR(CV93&lt;CP93/2,CS93&lt;1.2),"Cảnh báo KQHT","Lên lớp")</f>
        <v>Cảnh báo KQHT</v>
      </c>
      <c r="CV93" s="77">
        <f>CO93+CC93+BQ93+BE93+AG93+AS93</f>
        <v>0</v>
      </c>
      <c r="CW93" s="22">
        <v>0</v>
      </c>
      <c r="CX93" s="77" t="str">
        <f>TEXT(CW93,"0.00")</f>
        <v>0.00</v>
      </c>
      <c r="CY93" s="77" t="str">
        <f>TEXT(CX93,"0.00")</f>
        <v>0.00</v>
      </c>
      <c r="CZ93" s="77" t="str">
        <f>TEXT(CY93,"0.00")</f>
        <v>0.00</v>
      </c>
      <c r="DA93" s="42">
        <v>0</v>
      </c>
      <c r="DB93" s="99"/>
      <c r="DC93" s="30"/>
      <c r="DD93" s="30"/>
      <c r="DE93" s="30">
        <f>MAX(DB93:DD93)</f>
        <v>0</v>
      </c>
      <c r="DF93" s="21">
        <f>ROUND(MAX((DA93*0.4+DB93*0.6),(DA93*0.4+DC93*0.6),(DA93*0.4+DD93*0.6)),1)</f>
        <v>0</v>
      </c>
      <c r="DG93" s="21" t="str">
        <f>TEXT(DF93,"0.0")</f>
        <v>0.0</v>
      </c>
      <c r="DH93" s="13" t="str">
        <f>IF(DF93&gt;=8.5,"A",IF(DF93&gt;=8,"B+",IF(DF93&gt;=7,"B",IF(DF93&gt;=6.5,"C+",IF(DF93&gt;=5.5,"C",IF(DF93&gt;=5,"D+",IF(DF93&gt;=4,"D","F")))))))</f>
        <v>F</v>
      </c>
      <c r="DI93" s="18">
        <f>IF(DH93="A",4,IF(DH93="B+",3.5,IF(DH93="B",3,IF(DH93="C+",2.5,IF(DH93="C",2,IF(DH93="D+",1.5,IF(DH93="D",1,0)))))))</f>
        <v>0</v>
      </c>
      <c r="DJ93" s="15" t="str">
        <f>TEXT(DI93,"0.0")</f>
        <v>0.0</v>
      </c>
      <c r="DK93" s="19">
        <v>1.5</v>
      </c>
      <c r="DL93" s="68">
        <v>1.5</v>
      </c>
      <c r="DM93" s="42"/>
      <c r="DN93" s="99"/>
      <c r="DO93" s="30"/>
      <c r="DP93" s="30"/>
      <c r="DQ93" s="30">
        <f>MAX(DN93:DP93)</f>
        <v>0</v>
      </c>
      <c r="DR93" s="21">
        <f>ROUND(MAX((DM93*0.4+DN93*0.6),(DM93*0.4+DO93*0.6),(DM93*0.4+DP93*0.6)),1)</f>
        <v>0</v>
      </c>
      <c r="DS93" s="21" t="str">
        <f>TEXT(DR93,"0.0")</f>
        <v>0.0</v>
      </c>
      <c r="DT93" s="13" t="str">
        <f>IF(DR93&gt;=8.5,"A",IF(DR93&gt;=8,"B+",IF(DR93&gt;=7,"B",IF(DR93&gt;=6.5,"C+",IF(DR93&gt;=5.5,"C",IF(DR93&gt;=5,"D+",IF(DR93&gt;=4,"D","F")))))))</f>
        <v>F</v>
      </c>
      <c r="DU93" s="18">
        <f>IF(DT93="A",4,IF(DT93="B+",3.5,IF(DT93="B",3,IF(DT93="C+",2.5,IF(DT93="C",2,IF(DT93="D+",1.5,IF(DT93="D",1,0)))))))</f>
        <v>0</v>
      </c>
      <c r="DV93" s="15" t="str">
        <f>TEXT(DU93,"0.0")</f>
        <v>0.0</v>
      </c>
      <c r="DW93" s="19">
        <v>1.5</v>
      </c>
      <c r="DX93" s="68">
        <v>1.5</v>
      </c>
      <c r="DY93" s="21">
        <f>(DF93+DR93)/2</f>
        <v>0</v>
      </c>
      <c r="DZ93" s="21" t="str">
        <f>TEXT(DY93,"0.0")</f>
        <v>0.0</v>
      </c>
      <c r="EA93" s="13" t="str">
        <f>IF(DY93&gt;=8.5,"A",IF(DY93&gt;=8,"B+",IF(DY93&gt;=7,"B",IF(DY93&gt;=6.5,"C+",IF(DY93&gt;=5.5,"C",IF(DY93&gt;=5,"D+",IF(DY93&gt;=4,"D","F")))))))</f>
        <v>F</v>
      </c>
      <c r="EB93" s="18">
        <f>IF(EA93="A",4,IF(EA93="B+",3.5,IF(EA93="B",3,IF(EA93="C+",2.5,IF(EA93="C",2,IF(EA93="D+",1.5,IF(EA93="D",1,0)))))))</f>
        <v>0</v>
      </c>
      <c r="EC93" s="18" t="str">
        <f>TEXT(EB93,"0.0")</f>
        <v>0.0</v>
      </c>
      <c r="ED93" s="19">
        <v>3</v>
      </c>
      <c r="EE93" s="152">
        <v>3</v>
      </c>
      <c r="EF93" s="42"/>
      <c r="EG93" s="42"/>
      <c r="EH93" s="42"/>
      <c r="EI93" s="30"/>
      <c r="EJ93" s="20">
        <f>MAX(EG93:EI93)</f>
        <v>0</v>
      </c>
      <c r="EK93" s="21">
        <f>ROUND(MAX((EF93*0.4+EG93*0.6),(EF93*0.4+EH93*0.6),(EF93*0.4+EI93*0.6)),1)</f>
        <v>0</v>
      </c>
      <c r="EL93" s="21" t="str">
        <f>TEXT(EK93,"0.0")</f>
        <v>0.0</v>
      </c>
      <c r="EM93" s="13" t="str">
        <f>IF(EK93&gt;=8.5,"A",IF(EK93&gt;=8,"B+",IF(EK93&gt;=7,"B",IF(EK93&gt;=6.5,"C+",IF(EK93&gt;=5.5,"C",IF(EK93&gt;=5,"D+",IF(EK93&gt;=4,"D","F")))))))</f>
        <v>F</v>
      </c>
      <c r="EN93" s="18">
        <f>IF(EM93="A",4,IF(EM93="B+",3.5,IF(EM93="B",3,IF(EM93="C+",2.5,IF(EM93="C",2,IF(EM93="D+",1.5,IF(EM93="D",1,0)))))))</f>
        <v>0</v>
      </c>
      <c r="EO93" s="15" t="str">
        <f>TEXT(EN93,"0.0")</f>
        <v>0.0</v>
      </c>
      <c r="EP93" s="19">
        <v>3</v>
      </c>
      <c r="EQ93" s="68">
        <v>3</v>
      </c>
      <c r="ER93" s="42">
        <v>0</v>
      </c>
      <c r="ES93" s="99"/>
      <c r="ET93" s="30"/>
      <c r="EU93" s="30"/>
      <c r="EV93" s="30">
        <f>MAX(ES93:EU93)</f>
        <v>0</v>
      </c>
      <c r="EW93" s="21">
        <f>ROUND(MAX((ER93*0.4+ES93*0.6),(ER93*0.4+ET93*0.6),(ER93*0.4+EU93*0.6)),1)</f>
        <v>0</v>
      </c>
      <c r="EX93" s="21" t="str">
        <f>TEXT(EW93,"0.0")</f>
        <v>0.0</v>
      </c>
      <c r="EY93" s="13" t="str">
        <f>IF(EW93&gt;=8.5,"A",IF(EW93&gt;=8,"B+",IF(EW93&gt;=7,"B",IF(EW93&gt;=6.5,"C+",IF(EW93&gt;=5.5,"C",IF(EW93&gt;=5,"D+",IF(EW93&gt;=4,"D","F")))))))</f>
        <v>F</v>
      </c>
      <c r="EZ93" s="18">
        <f>IF(EY93="A",4,IF(EY93="B+",3.5,IF(EY93="B",3,IF(EY93="C+",2.5,IF(EY93="C",2,IF(EY93="D+",1.5,IF(EY93="D",1,0)))))))</f>
        <v>0</v>
      </c>
      <c r="FA93" s="15" t="str">
        <f>TEXT(EZ93,"0.0")</f>
        <v>0.0</v>
      </c>
      <c r="FB93" s="19">
        <v>3</v>
      </c>
      <c r="FC93" s="68">
        <v>3</v>
      </c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</row>
    <row r="94" spans="1:180"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</row>
    <row r="95" spans="1:180"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</row>
    <row r="96" spans="1:180"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</row>
    <row r="97" spans="34:55"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</row>
    <row r="98" spans="34:55"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</row>
    <row r="99" spans="34:55"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</row>
    <row r="100" spans="34:55"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</row>
    <row r="101" spans="34:55"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</row>
    <row r="102" spans="34:55"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</row>
    <row r="103" spans="34:55"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</row>
    <row r="104" spans="34:55"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</row>
    <row r="105" spans="34:55"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</row>
    <row r="106" spans="34:55"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</row>
    <row r="107" spans="34:55"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</row>
    <row r="108" spans="34:55"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</row>
    <row r="109" spans="34:55"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</row>
  </sheetData>
  <autoFilter ref="A1:HD109"/>
  <conditionalFormatting sqref="R66:S93 L66:M93 L1:M63 T1 N1 R1:S63">
    <cfRule type="cellIs" dxfId="91" priority="107" stopIfTrue="1" operator="lessThan">
      <formula>4.95</formula>
    </cfRule>
    <cfRule type="cellIs" dxfId="90" priority="108" stopIfTrue="1" operator="lessThan">
      <formula>4.95</formula>
    </cfRule>
    <cfRule type="cellIs" dxfId="89" priority="109" stopIfTrue="1" operator="lessThan">
      <formula>4.95</formula>
    </cfRule>
  </conditionalFormatting>
  <conditionalFormatting sqref="J66:K93 P66:T93 J1:K63 P1:T63">
    <cfRule type="cellIs" dxfId="88" priority="106" stopIfTrue="1" operator="lessThan">
      <formula>4.95</formula>
    </cfRule>
  </conditionalFormatting>
  <conditionalFormatting sqref="BG25:BH27 BS25:BT27 DB25:DC27 DM25:DN27 DX25:DY27 AI25:AJ27 AU25:AV27 BP26:BQ27 CB26:CC27 CN26:CO27 DJ26:DK27 DU26:DV27 EF26:EG27 FQ26:FR27 DR2:DS46 GJ26:GK27 CD25:CF27 DB29:DC31 DM29:DN31 DJ30:DK31 DU30:DV31 DX29:DX31 EF30:EG31 EK90:EL93 Q66:Q93 AA66:AB93 K66:K93 AM66:AN93 AY66:AZ93 BK66:BL93 BW66:BX93 CI66:CJ93 EW93:EX93 DR90:DS93 DF90:DG93 EK2:EL46 EK1:EN1 AM1:AP1 BK1:BN1 BW1:BZ1 AY1:BB1 CI1:CL1 R1:T1 AA1:AD1 L1:N1 DF1:DI1 DR1:DU1 Q2:Q63 AA2:AB63 K2:K63 AM2:AN63 AY2:AZ63 BK2:BL63 BW2:BX63 CI2:CJ63 EW1:EZ1 EW2:EX45 DF2:DG46 FG26:FG27 FI1:FL1 FI2:FJ46 FU1:FX1 FU2:FV46 GG1:GJ1 GG2:GH46 GS1:GV1 GS2:GT46">
    <cfRule type="cellIs" dxfId="87" priority="105" operator="lessThan">
      <formula>3.95</formula>
    </cfRule>
  </conditionalFormatting>
  <conditionalFormatting sqref="DU90:DU93 AP66:AP93 BB66:BB93 BN66:BN93 BZ66:BZ93 CL66:CL93 EZ93 DI90:DI93 EN90:EN93 DU1:DU46 AP1:AP63 BB1:BB63 BN1:BN63 BZ1:BZ63 CL1:CL63 EZ1:EZ45 EN1:EN46 DI1:DI46 AD1:AD1048576 FL1:FL46 FX1:FX46 GJ1:GJ46 GV1:GV46">
    <cfRule type="cellIs" dxfId="86" priority="104" operator="lessThan">
      <formula>1</formula>
    </cfRule>
  </conditionalFormatting>
  <conditionalFormatting sqref="DR90:DS93 Q66:Q93 AM66:AN93 AY66:AZ93 BK66:BL93 BW66:BX93 CI66:CJ93 K66:K93 EW93:EX93 DF90:DG93 EK90:EL93 DR1:DS46 Q2:Q63 AM1:AN63 AY1:AZ63 BK1:BL63 BW1:BX63 CI1:CJ63 K2:K63 EW1:EX45 EK1:EL46 DF1:DG46 AA1:AB1048576 FI1:FJ46 FU1:FV46 GG1:GH46 GS1:GT46">
    <cfRule type="cellIs" dxfId="85" priority="103" operator="lessThan">
      <formula>4</formula>
    </cfRule>
  </conditionalFormatting>
  <conditionalFormatting sqref="BG25:BH27 BS25:BT27 DB25:DC27 DM25:DN27 DY25:DY27 GJ26:GK27 DG2:DG46 AU25:AV27 AI25:AJ27 BP26:BQ27 CB26:CC27 CN26:CO27 DJ26:DK27 DU26:DV27 EG26:EG27 FQ26:FR27 CD25:CF27 DB29:DC31 DM29:DN31 DJ30:DK31 DU30:DV31 EG30:EG31 CJ66:CJ93 BX66:BX93 K66:K93 Q66:Q93 AB66:AB93 AN66:AN93 AZ66:AZ93 BL66:BL93 EX93 EL90:EL93 DG90:DG93 DS90:DS93 DS2:DS46 CJ2:CJ63 BX2:BX63 K2:K63 Q2:Q63 AB2:AB63 AN2:AN63 AZ2:AZ63 BL2:BL63 EX2:EX45 EL2:EL46 FG26:FG27 FJ2:FJ46 FV2:FV46 GH2:GH46 GT2:GT46">
    <cfRule type="cellIs" dxfId="84" priority="102" operator="lessThan">
      <formula>4</formula>
    </cfRule>
  </conditionalFormatting>
  <conditionalFormatting sqref="BK25:BK27 BW25:BW27 CI25:CI27 GB26:GB27 DE25:DE27 DP25:DP27 EA25:EA27 BG26:BG27 FT26:FT27 AY25:AY27 AM25:AM27 BS26:BS27 FI26:FI27 DB26:DB27 DM26:DM27 DX26:DX27 EI26:EI27 GM26:GM27 CD26:CE27 DE29:DE31 DP29:DP31 DB30:DB31 DM30:DM31 DX30:DX31 EI30:EI31">
    <cfRule type="cellIs" dxfId="83" priority="97" operator="lessThan">
      <formula>0</formula>
    </cfRule>
    <cfRule type="cellIs" dxfId="82" priority="98" operator="lessThan">
      <formula>0</formula>
    </cfRule>
    <cfRule type="cellIs" dxfId="81" priority="99" operator="greaterThan">
      <formula>0</formula>
    </cfRule>
    <cfRule type="cellIs" dxfId="80" priority="100" operator="lessThan">
      <formula>0</formula>
    </cfRule>
    <cfRule type="cellIs" dxfId="79" priority="101" operator="greaterThan">
      <formula>0</formula>
    </cfRule>
  </conditionalFormatting>
  <conditionalFormatting sqref="BK25:BK27 BW25:BW27 CI25:CI27 GB26:GB27 DE25:DE27 DP25:DP27 EA25:EA27 BG26:BG27 FI26:FI27 AY25:AY27 AM25:AM27 BS26:BS27 FT26:FT27 DB26:DB27 DM26:DM27 DX26:DX27 EI26:EI27 GM26:GM27 CD26:CE27 DE29:DE31 DP29:DP31 DB30:DB31 DM30:DM31 DX30:DX31 EI30:EI31">
    <cfRule type="cellIs" dxfId="78" priority="94" operator="equal">
      <formula>0</formula>
    </cfRule>
    <cfRule type="cellIs" dxfId="77" priority="95" operator="equal">
      <formula>0</formula>
    </cfRule>
    <cfRule type="cellIs" dxfId="76" priority="96" operator="lessThan">
      <formula>0</formula>
    </cfRule>
  </conditionalFormatting>
  <conditionalFormatting sqref="EA25:EA27 EI26:EI27 EI30:EI31">
    <cfRule type="cellIs" dxfId="75" priority="89" operator="lessThan">
      <formula>1</formula>
    </cfRule>
    <cfRule type="cellIs" dxfId="74" priority="90" operator="greaterThan">
      <formula>0</formula>
    </cfRule>
    <cfRule type="cellIs" dxfId="73" priority="91" operator="equal">
      <formula>0</formula>
    </cfRule>
    <cfRule type="cellIs" dxfId="72" priority="92" operator="equal">
      <formula>0</formula>
    </cfRule>
    <cfRule type="cellIs" dxfId="71" priority="93" operator="lessThan">
      <formula>0</formula>
    </cfRule>
  </conditionalFormatting>
  <conditionalFormatting sqref="EA25:EA27 EI26:EI27 EI30:EI31">
    <cfRule type="cellIs" dxfId="70" priority="88" operator="greaterThan">
      <formula>1</formula>
    </cfRule>
  </conditionalFormatting>
  <conditionalFormatting sqref="BG26:BG27 GB26:GB27">
    <cfRule type="cellIs" dxfId="69" priority="87" stopIfTrue="1" operator="lessThan">
      <formula>5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90"/>
  <sheetViews>
    <sheetView zoomScale="85" zoomScaleNormal="85" workbookViewId="0">
      <pane xSplit="5" ySplit="1" topLeftCell="GH2" activePane="bottomRight" state="frozen"/>
      <selection activeCell="FT1" sqref="FT1"/>
      <selection pane="topRight" activeCell="FT1" sqref="FT1"/>
      <selection pane="bottomLeft" activeCell="FT1" sqref="FT1"/>
      <selection pane="bottomRight" activeCell="GO4" sqref="GO4"/>
    </sheetView>
  </sheetViews>
  <sheetFormatPr defaultRowHeight="17.25"/>
  <cols>
    <col min="1" max="1" width="7.5703125" style="1" customWidth="1"/>
    <col min="2" max="2" width="10.28515625" style="1" customWidth="1"/>
    <col min="3" max="3" width="14.85546875" style="1" customWidth="1"/>
    <col min="4" max="4" width="23.285156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9.85546875" style="1" customWidth="1"/>
    <col min="9" max="9" width="29.42578125" style="1" customWidth="1"/>
    <col min="10" max="11" width="5.7109375" style="1" customWidth="1"/>
    <col min="12" max="12" width="5" style="1" customWidth="1"/>
    <col min="13" max="13" width="6" style="1" customWidth="1"/>
    <col min="14" max="14" width="5.7109375" style="1" customWidth="1"/>
    <col min="15" max="16" width="5.140625" style="1" customWidth="1"/>
    <col min="17" max="17" width="5.140625" style="79" customWidth="1"/>
    <col min="18" max="18" width="4.85546875" style="1" customWidth="1"/>
    <col min="19" max="19" width="5.5703125" style="1" customWidth="1"/>
    <col min="20" max="20" width="6.42578125" style="1" customWidth="1"/>
    <col min="21" max="21" width="5.140625" style="1" customWidth="1"/>
    <col min="22" max="22" width="5.85546875" style="1" customWidth="1"/>
    <col min="23" max="26" width="5.85546875" style="83" customWidth="1"/>
    <col min="27" max="81" width="5.85546875" style="1" customWidth="1"/>
    <col min="82" max="86" width="7.140625" style="1" customWidth="1"/>
    <col min="87" max="87" width="15.7109375" style="1" customWidth="1"/>
    <col min="88" max="92" width="7.140625" style="1" customWidth="1"/>
    <col min="93" max="104" width="5.85546875" style="1" customWidth="1"/>
    <col min="105" max="116" width="6.140625" style="40" customWidth="1"/>
    <col min="117" max="128" width="5.42578125" style="40" customWidth="1"/>
    <col min="129" max="140" width="5.5703125" style="40" customWidth="1"/>
    <col min="141" max="152" width="5.7109375" style="40" customWidth="1"/>
    <col min="153" max="164" width="6.85546875" style="40" customWidth="1"/>
    <col min="165" max="176" width="6.42578125" style="40" customWidth="1"/>
    <col min="177" max="180" width="7.140625" style="40" customWidth="1"/>
    <col min="181" max="189" width="7.140625" style="1" customWidth="1"/>
    <col min="190" max="16384" width="9.140625" style="1"/>
  </cols>
  <sheetData>
    <row r="1" spans="1:193" s="66" customFormat="1" ht="171.75" customHeight="1">
      <c r="A1" s="51" t="s">
        <v>0</v>
      </c>
      <c r="B1" s="51" t="s">
        <v>2</v>
      </c>
      <c r="C1" s="51" t="s">
        <v>1</v>
      </c>
      <c r="D1" s="75" t="s">
        <v>3</v>
      </c>
      <c r="E1" s="76" t="s">
        <v>4</v>
      </c>
      <c r="F1" s="51" t="s">
        <v>5</v>
      </c>
      <c r="G1" s="51" t="s">
        <v>6</v>
      </c>
      <c r="H1" s="51" t="s">
        <v>7</v>
      </c>
      <c r="I1" s="51" t="s">
        <v>10</v>
      </c>
      <c r="J1" s="52" t="s">
        <v>11</v>
      </c>
      <c r="K1" s="78" t="s">
        <v>12</v>
      </c>
      <c r="L1" s="53" t="s">
        <v>13</v>
      </c>
      <c r="M1" s="54" t="s">
        <v>14</v>
      </c>
      <c r="N1" s="54" t="s">
        <v>15</v>
      </c>
      <c r="O1" s="9" t="s">
        <v>16</v>
      </c>
      <c r="P1" s="52" t="s">
        <v>17</v>
      </c>
      <c r="Q1" s="78" t="s">
        <v>18</v>
      </c>
      <c r="R1" s="53" t="s">
        <v>19</v>
      </c>
      <c r="S1" s="54" t="s">
        <v>20</v>
      </c>
      <c r="T1" s="54" t="s">
        <v>21</v>
      </c>
      <c r="U1" s="9" t="s">
        <v>22</v>
      </c>
      <c r="V1" s="55" t="s">
        <v>23</v>
      </c>
      <c r="W1" s="80" t="s">
        <v>24</v>
      </c>
      <c r="X1" s="80" t="s">
        <v>25</v>
      </c>
      <c r="Y1" s="81" t="s">
        <v>123</v>
      </c>
      <c r="Z1" s="81" t="s">
        <v>954</v>
      </c>
      <c r="AA1" s="56" t="s">
        <v>112</v>
      </c>
      <c r="AB1" s="57" t="s">
        <v>113</v>
      </c>
      <c r="AC1" s="53" t="s">
        <v>26</v>
      </c>
      <c r="AD1" s="54" t="s">
        <v>27</v>
      </c>
      <c r="AE1" s="58" t="s">
        <v>28</v>
      </c>
      <c r="AF1" s="9" t="s">
        <v>110</v>
      </c>
      <c r="AG1" s="59" t="s">
        <v>111</v>
      </c>
      <c r="AH1" s="55" t="s">
        <v>23</v>
      </c>
      <c r="AI1" s="80" t="s">
        <v>120</v>
      </c>
      <c r="AJ1" s="80" t="s">
        <v>121</v>
      </c>
      <c r="AK1" s="81" t="s">
        <v>122</v>
      </c>
      <c r="AL1" s="81" t="s">
        <v>958</v>
      </c>
      <c r="AM1" s="56" t="s">
        <v>124</v>
      </c>
      <c r="AN1" s="57" t="s">
        <v>125</v>
      </c>
      <c r="AO1" s="53" t="s">
        <v>126</v>
      </c>
      <c r="AP1" s="54" t="s">
        <v>127</v>
      </c>
      <c r="AQ1" s="58" t="s">
        <v>128</v>
      </c>
      <c r="AR1" s="9" t="s">
        <v>129</v>
      </c>
      <c r="AS1" s="59" t="s">
        <v>130</v>
      </c>
      <c r="AT1" s="55" t="s">
        <v>23</v>
      </c>
      <c r="AU1" s="80" t="s">
        <v>836</v>
      </c>
      <c r="AV1" s="80" t="s">
        <v>837</v>
      </c>
      <c r="AW1" s="81" t="s">
        <v>838</v>
      </c>
      <c r="AX1" s="81" t="s">
        <v>960</v>
      </c>
      <c r="AY1" s="56" t="s">
        <v>839</v>
      </c>
      <c r="AZ1" s="57" t="s">
        <v>840</v>
      </c>
      <c r="BA1" s="53" t="s">
        <v>841</v>
      </c>
      <c r="BB1" s="54" t="s">
        <v>890</v>
      </c>
      <c r="BC1" s="58" t="s">
        <v>891</v>
      </c>
      <c r="BD1" s="9" t="s">
        <v>844</v>
      </c>
      <c r="BE1" s="59" t="s">
        <v>845</v>
      </c>
      <c r="BF1" s="55" t="s">
        <v>23</v>
      </c>
      <c r="BG1" s="80" t="s">
        <v>105</v>
      </c>
      <c r="BH1" s="80" t="s">
        <v>106</v>
      </c>
      <c r="BI1" s="81" t="s">
        <v>139</v>
      </c>
      <c r="BJ1" s="81" t="s">
        <v>957</v>
      </c>
      <c r="BK1" s="56" t="s">
        <v>54</v>
      </c>
      <c r="BL1" s="57" t="s">
        <v>55</v>
      </c>
      <c r="BM1" s="53" t="s">
        <v>140</v>
      </c>
      <c r="BN1" s="54" t="s">
        <v>141</v>
      </c>
      <c r="BO1" s="58" t="s">
        <v>142</v>
      </c>
      <c r="BP1" s="9" t="s">
        <v>56</v>
      </c>
      <c r="BQ1" s="59" t="s">
        <v>57</v>
      </c>
      <c r="BR1" s="55" t="s">
        <v>23</v>
      </c>
      <c r="BS1" s="80" t="s">
        <v>143</v>
      </c>
      <c r="BT1" s="80" t="s">
        <v>144</v>
      </c>
      <c r="BU1" s="81" t="s">
        <v>145</v>
      </c>
      <c r="BV1" s="81" t="s">
        <v>959</v>
      </c>
      <c r="BW1" s="56" t="s">
        <v>33</v>
      </c>
      <c r="BX1" s="57" t="s">
        <v>34</v>
      </c>
      <c r="BY1" s="53" t="s">
        <v>146</v>
      </c>
      <c r="BZ1" s="54" t="s">
        <v>147</v>
      </c>
      <c r="CA1" s="58" t="s">
        <v>148</v>
      </c>
      <c r="CB1" s="9" t="s">
        <v>149</v>
      </c>
      <c r="CC1" s="59" t="s">
        <v>35</v>
      </c>
      <c r="CD1" s="61" t="s">
        <v>36</v>
      </c>
      <c r="CE1" s="62" t="s">
        <v>37</v>
      </c>
      <c r="CF1" s="62" t="s">
        <v>38</v>
      </c>
      <c r="CG1" s="62" t="s">
        <v>39</v>
      </c>
      <c r="CH1" s="58" t="s">
        <v>40</v>
      </c>
      <c r="CI1" s="63" t="s">
        <v>41</v>
      </c>
      <c r="CJ1" s="64" t="s">
        <v>42</v>
      </c>
      <c r="CK1" s="64" t="s">
        <v>43</v>
      </c>
      <c r="CL1" s="64" t="s">
        <v>44</v>
      </c>
      <c r="CM1" s="64" t="s">
        <v>45</v>
      </c>
      <c r="CN1" s="64" t="s">
        <v>46</v>
      </c>
      <c r="CO1" s="55" t="s">
        <v>23</v>
      </c>
      <c r="CP1" s="80" t="s">
        <v>29</v>
      </c>
      <c r="CQ1" s="80" t="s">
        <v>30</v>
      </c>
      <c r="CR1" s="81" t="s">
        <v>150</v>
      </c>
      <c r="CS1" s="81" t="s">
        <v>955</v>
      </c>
      <c r="CT1" s="56" t="s">
        <v>114</v>
      </c>
      <c r="CU1" s="57" t="s">
        <v>114</v>
      </c>
      <c r="CV1" s="53" t="s">
        <v>115</v>
      </c>
      <c r="CW1" s="54" t="s">
        <v>116</v>
      </c>
      <c r="CX1" s="58" t="s">
        <v>117</v>
      </c>
      <c r="CY1" s="9" t="s">
        <v>118</v>
      </c>
      <c r="CZ1" s="59" t="s">
        <v>119</v>
      </c>
      <c r="DA1" s="55" t="s">
        <v>23</v>
      </c>
      <c r="DB1" s="80" t="s">
        <v>31</v>
      </c>
      <c r="DC1" s="80" t="s">
        <v>32</v>
      </c>
      <c r="DD1" s="81" t="s">
        <v>131</v>
      </c>
      <c r="DE1" s="81" t="s">
        <v>956</v>
      </c>
      <c r="DF1" s="56" t="s">
        <v>132</v>
      </c>
      <c r="DG1" s="57" t="s">
        <v>133</v>
      </c>
      <c r="DH1" s="53" t="s">
        <v>134</v>
      </c>
      <c r="DI1" s="54" t="s">
        <v>135</v>
      </c>
      <c r="DJ1" s="58" t="s">
        <v>136</v>
      </c>
      <c r="DK1" s="9" t="s">
        <v>137</v>
      </c>
      <c r="DL1" s="59" t="s">
        <v>138</v>
      </c>
      <c r="DM1" s="55" t="s">
        <v>23</v>
      </c>
      <c r="DN1" s="80" t="s">
        <v>1103</v>
      </c>
      <c r="DO1" s="80" t="s">
        <v>1104</v>
      </c>
      <c r="DP1" s="81" t="s">
        <v>1105</v>
      </c>
      <c r="DQ1" s="81" t="s">
        <v>1106</v>
      </c>
      <c r="DR1" s="56" t="s">
        <v>1107</v>
      </c>
      <c r="DS1" s="57" t="s">
        <v>1108</v>
      </c>
      <c r="DT1" s="53" t="s">
        <v>1109</v>
      </c>
      <c r="DU1" s="54" t="s">
        <v>1110</v>
      </c>
      <c r="DV1" s="58" t="s">
        <v>1111</v>
      </c>
      <c r="DW1" s="9" t="s">
        <v>1112</v>
      </c>
      <c r="DX1" s="59" t="s">
        <v>1113</v>
      </c>
      <c r="DY1" s="55" t="s">
        <v>23</v>
      </c>
      <c r="DZ1" s="80" t="s">
        <v>1120</v>
      </c>
      <c r="EA1" s="80" t="s">
        <v>1121</v>
      </c>
      <c r="EB1" s="81" t="s">
        <v>1122</v>
      </c>
      <c r="EC1" s="81" t="s">
        <v>1123</v>
      </c>
      <c r="ED1" s="56" t="s">
        <v>1124</v>
      </c>
      <c r="EE1" s="57" t="s">
        <v>1125</v>
      </c>
      <c r="EF1" s="53" t="s">
        <v>1126</v>
      </c>
      <c r="EG1" s="54" t="s">
        <v>1127</v>
      </c>
      <c r="EH1" s="58" t="s">
        <v>1128</v>
      </c>
      <c r="EI1" s="9" t="s">
        <v>1129</v>
      </c>
      <c r="EJ1" s="59" t="s">
        <v>1130</v>
      </c>
      <c r="EK1" s="55" t="s">
        <v>23</v>
      </c>
      <c r="EL1" s="80" t="s">
        <v>1167</v>
      </c>
      <c r="EM1" s="80" t="s">
        <v>1168</v>
      </c>
      <c r="EN1" s="81" t="s">
        <v>1169</v>
      </c>
      <c r="EO1" s="81" t="s">
        <v>1170</v>
      </c>
      <c r="EP1" s="56" t="s">
        <v>1171</v>
      </c>
      <c r="EQ1" s="57" t="s">
        <v>1173</v>
      </c>
      <c r="ER1" s="53" t="s">
        <v>1172</v>
      </c>
      <c r="ES1" s="54" t="s">
        <v>1174</v>
      </c>
      <c r="ET1" s="58" t="s">
        <v>1175</v>
      </c>
      <c r="EU1" s="9" t="s">
        <v>1176</v>
      </c>
      <c r="EV1" s="59" t="s">
        <v>1177</v>
      </c>
      <c r="EW1" s="55" t="s">
        <v>23</v>
      </c>
      <c r="EX1" s="80" t="s">
        <v>1220</v>
      </c>
      <c r="EY1" s="80" t="s">
        <v>1046</v>
      </c>
      <c r="EZ1" s="81" t="s">
        <v>1047</v>
      </c>
      <c r="FA1" s="81" t="s">
        <v>1048</v>
      </c>
      <c r="FB1" s="56" t="s">
        <v>1049</v>
      </c>
      <c r="FC1" s="57" t="s">
        <v>1221</v>
      </c>
      <c r="FD1" s="53" t="s">
        <v>1050</v>
      </c>
      <c r="FE1" s="54" t="s">
        <v>1222</v>
      </c>
      <c r="FF1" s="58" t="s">
        <v>1223</v>
      </c>
      <c r="FG1" s="9" t="s">
        <v>1053</v>
      </c>
      <c r="FH1" s="59" t="s">
        <v>1054</v>
      </c>
      <c r="FI1" s="55" t="s">
        <v>23</v>
      </c>
      <c r="FJ1" s="80" t="s">
        <v>1224</v>
      </c>
      <c r="FK1" s="80" t="s">
        <v>1225</v>
      </c>
      <c r="FL1" s="81" t="s">
        <v>1226</v>
      </c>
      <c r="FM1" s="81" t="s">
        <v>1227</v>
      </c>
      <c r="FN1" s="56" t="s">
        <v>1228</v>
      </c>
      <c r="FO1" s="57" t="s">
        <v>1229</v>
      </c>
      <c r="FP1" s="53" t="s">
        <v>1230</v>
      </c>
      <c r="FQ1" s="54" t="s">
        <v>1231</v>
      </c>
      <c r="FR1" s="58" t="s">
        <v>1232</v>
      </c>
      <c r="FS1" s="9" t="s">
        <v>1233</v>
      </c>
      <c r="FT1" s="59" t="s">
        <v>1234</v>
      </c>
      <c r="FU1" s="55" t="s">
        <v>23</v>
      </c>
      <c r="FV1" s="80" t="s">
        <v>1199</v>
      </c>
      <c r="FW1" s="80" t="s">
        <v>1200</v>
      </c>
      <c r="FX1" s="81" t="s">
        <v>1201</v>
      </c>
      <c r="FY1" s="81" t="s">
        <v>1202</v>
      </c>
      <c r="FZ1" s="56" t="s">
        <v>1266</v>
      </c>
      <c r="GA1" s="57" t="s">
        <v>1267</v>
      </c>
      <c r="GB1" s="53" t="s">
        <v>1268</v>
      </c>
      <c r="GC1" s="54" t="s">
        <v>1269</v>
      </c>
      <c r="GD1" s="58" t="s">
        <v>1270</v>
      </c>
      <c r="GE1" s="9" t="s">
        <v>1271</v>
      </c>
      <c r="GF1" s="59" t="s">
        <v>1272</v>
      </c>
      <c r="GG1" s="65" t="s">
        <v>47</v>
      </c>
      <c r="GH1" s="62" t="s">
        <v>1294</v>
      </c>
      <c r="GI1" s="62" t="s">
        <v>1295</v>
      </c>
      <c r="GJ1" s="62" t="s">
        <v>1296</v>
      </c>
      <c r="GK1" s="58" t="s">
        <v>1297</v>
      </c>
    </row>
    <row r="2" spans="1:193" s="4" customFormat="1" ht="18">
      <c r="A2" s="2">
        <v>1</v>
      </c>
      <c r="B2" s="5" t="s">
        <v>758</v>
      </c>
      <c r="C2" s="6" t="s">
        <v>759</v>
      </c>
      <c r="D2" s="7" t="s">
        <v>760</v>
      </c>
      <c r="E2" s="8" t="s">
        <v>761</v>
      </c>
      <c r="F2" s="23"/>
      <c r="G2" s="10" t="s">
        <v>305</v>
      </c>
      <c r="H2" s="36" t="s">
        <v>319</v>
      </c>
      <c r="I2" s="36" t="s">
        <v>316</v>
      </c>
      <c r="J2" s="25">
        <v>6.3</v>
      </c>
      <c r="K2" s="21" t="str">
        <f>TEXT(J2,"0.0")</f>
        <v>6.3</v>
      </c>
      <c r="L2" s="13" t="str">
        <f t="shared" ref="L2:L23" si="0">IF(J2&gt;=8.5,"A",IF(J2&gt;=8,"B+",IF(J2&gt;=7,"B",IF(J2&gt;=6.5,"C+",IF(J2&gt;=5.5,"C",IF(J2&gt;=5,"D+",IF(J2&gt;=4,"D","F")))))))</f>
        <v>C</v>
      </c>
      <c r="M2" s="14">
        <f t="shared" ref="M2:M23" si="1">IF(L2="A",4,IF(L2="B+",3.5,IF(L2="B",3,IF(L2="C+",2.5,IF(L2="C",2,IF(L2="D+",1.5,IF(L2="D",1,0)))))))</f>
        <v>2</v>
      </c>
      <c r="N2" s="15" t="str">
        <f>TEXT(M2,"0.0")</f>
        <v>2.0</v>
      </c>
      <c r="O2" s="19">
        <v>2</v>
      </c>
      <c r="P2" s="67">
        <v>6</v>
      </c>
      <c r="Q2" s="21" t="str">
        <f>TEXT(P2,"0.0")</f>
        <v>6.0</v>
      </c>
      <c r="R2" s="13" t="str">
        <f t="shared" ref="R2:R23" si="2">IF(P2&gt;=8.5,"A",IF(P2&gt;=8,"B+",IF(P2&gt;=7,"B",IF(P2&gt;=6.5,"C+",IF(P2&gt;=5.5,"C",IF(P2&gt;=5,"D+",IF(P2&gt;=4,"D","F")))))))</f>
        <v>C</v>
      </c>
      <c r="S2" s="14">
        <f t="shared" ref="S2:S23" si="3">IF(R2="A",4,IF(R2="B+",3.5,IF(R2="B",3,IF(R2="C+",2.5,IF(R2="C",2,IF(R2="D+",1.5,IF(R2="D",1,0)))))))</f>
        <v>2</v>
      </c>
      <c r="T2" s="15" t="str">
        <f>TEXT(S2,"0.0")</f>
        <v>2.0</v>
      </c>
      <c r="U2" s="19">
        <v>3</v>
      </c>
      <c r="V2" s="28">
        <v>8</v>
      </c>
      <c r="W2" s="26">
        <v>6</v>
      </c>
      <c r="X2" s="27"/>
      <c r="Y2" s="82"/>
      <c r="Z2" s="82">
        <f>MAX(W2:Y2)</f>
        <v>6</v>
      </c>
      <c r="AA2" s="21">
        <f>ROUND(MAX((V2*0.4+W2*0.6),(V2*0.4+X2*0.6),(V2*0.4+Y2*0.6)),1)</f>
        <v>6.8</v>
      </c>
      <c r="AB2" s="21" t="str">
        <f>TEXT(AA2,"0.0")</f>
        <v>6.8</v>
      </c>
      <c r="AC2" s="13" t="str">
        <f t="shared" ref="AC2:AC23" si="4">IF(AA2&gt;=8.5,"A",IF(AA2&gt;=8,"B+",IF(AA2&gt;=7,"B",IF(AA2&gt;=6.5,"C+",IF(AA2&gt;=5.5,"C",IF(AA2&gt;=5,"D+",IF(AA2&gt;=4,"D","F")))))))</f>
        <v>C+</v>
      </c>
      <c r="AD2" s="18">
        <f t="shared" ref="AD2:AD23" si="5">IF(AC2="A",4,IF(AC2="B+",3.5,IF(AC2="B",3,IF(AC2="C+",2.5,IF(AC2="C",2,IF(AC2="D+",1.5,IF(AC2="D",1,0)))))))</f>
        <v>2.5</v>
      </c>
      <c r="AE2" s="15" t="str">
        <f>TEXT(AD2,"0.0")</f>
        <v>2.5</v>
      </c>
      <c r="AF2" s="19">
        <v>4</v>
      </c>
      <c r="AG2" s="68">
        <v>4</v>
      </c>
      <c r="AH2" s="28">
        <v>7.8</v>
      </c>
      <c r="AI2" s="26">
        <v>8</v>
      </c>
      <c r="AJ2" s="27"/>
      <c r="AK2" s="82"/>
      <c r="AL2" s="82">
        <f>MAX(AI2:AK2)</f>
        <v>8</v>
      </c>
      <c r="AM2" s="21">
        <f>ROUND(MAX((AH2*0.4+AI2*0.6),(AH2*0.4+AJ2*0.6),(AH2*0.4+AK2*0.6)),1)</f>
        <v>7.9</v>
      </c>
      <c r="AN2" s="21" t="str">
        <f>TEXT(AM2,"0.0")</f>
        <v>7.9</v>
      </c>
      <c r="AO2" s="13" t="str">
        <f t="shared" ref="AO2:AO36" si="6">IF(AM2&gt;=8.5,"A",IF(AM2&gt;=8,"B+",IF(AM2&gt;=7,"B",IF(AM2&gt;=6.5,"C+",IF(AM2&gt;=5.5,"C",IF(AM2&gt;=5,"D+",IF(AM2&gt;=4,"D","F")))))))</f>
        <v>B</v>
      </c>
      <c r="AP2" s="18">
        <f t="shared" ref="AP2:AP36" si="7">IF(AO2="A",4,IF(AO2="B+",3.5,IF(AO2="B",3,IF(AO2="C+",2.5,IF(AO2="C",2,IF(AO2="D+",1.5,IF(AO2="D",1,0)))))))</f>
        <v>3</v>
      </c>
      <c r="AQ2" s="15" t="str">
        <f>TEXT(AP2,"0.0")</f>
        <v>3.0</v>
      </c>
      <c r="AR2" s="19">
        <v>3</v>
      </c>
      <c r="AS2" s="68">
        <v>3</v>
      </c>
      <c r="AT2" s="28">
        <v>8.6999999999999993</v>
      </c>
      <c r="AU2" s="26">
        <v>8</v>
      </c>
      <c r="AV2" s="27"/>
      <c r="AW2" s="82"/>
      <c r="AX2" s="82">
        <f>MAX(AU2:AW2)</f>
        <v>8</v>
      </c>
      <c r="AY2" s="21">
        <f>ROUND(MAX((AT2*0.4+AU2*0.6),(AT2*0.4+AV2*0.6),(AT2*0.4+AW2*0.6)),1)</f>
        <v>8.3000000000000007</v>
      </c>
      <c r="AZ2" s="21" t="str">
        <f>TEXT(AY2,"0.0")</f>
        <v>8.3</v>
      </c>
      <c r="BA2" s="13" t="str">
        <f t="shared" ref="BA2:BA36" si="8">IF(AY2&gt;=8.5,"A",IF(AY2&gt;=8,"B+",IF(AY2&gt;=7,"B",IF(AY2&gt;=6.5,"C+",IF(AY2&gt;=5.5,"C",IF(AY2&gt;=5,"D+",IF(AY2&gt;=4,"D","F")))))))</f>
        <v>B+</v>
      </c>
      <c r="BB2" s="18">
        <f t="shared" ref="BB2:BB36" si="9">IF(BA2="A",4,IF(BA2="B+",3.5,IF(BA2="B",3,IF(BA2="C+",2.5,IF(BA2="C",2,IF(BA2="D+",1.5,IF(BA2="D",1,0)))))))</f>
        <v>3.5</v>
      </c>
      <c r="BC2" s="15" t="str">
        <f>TEXT(BB2,"0.0")</f>
        <v>3.5</v>
      </c>
      <c r="BD2" s="19">
        <v>3</v>
      </c>
      <c r="BE2" s="68">
        <v>3</v>
      </c>
      <c r="BF2" s="28">
        <v>7</v>
      </c>
      <c r="BG2" s="26">
        <v>5</v>
      </c>
      <c r="BH2" s="27"/>
      <c r="BI2" s="27"/>
      <c r="BJ2" s="27">
        <f>MAX(BG2:BI2)</f>
        <v>5</v>
      </c>
      <c r="BK2" s="21">
        <f>ROUND(MAX((BF2*0.4+BG2*0.6),(BF2*0.4+BH2*0.6),(BF2*0.4+BI2*0.6)),1)</f>
        <v>5.8</v>
      </c>
      <c r="BL2" s="21" t="str">
        <f>TEXT(BK2,"0.0")</f>
        <v>5.8</v>
      </c>
      <c r="BM2" s="13" t="str">
        <f t="shared" ref="BM2:BM36" si="10">IF(BK2&gt;=8.5,"A",IF(BK2&gt;=8,"B+",IF(BK2&gt;=7,"B",IF(BK2&gt;=6.5,"C+",IF(BK2&gt;=5.5,"C",IF(BK2&gt;=5,"D+",IF(BK2&gt;=4,"D","F")))))))</f>
        <v>C</v>
      </c>
      <c r="BN2" s="18">
        <f t="shared" ref="BN2:BN36" si="11">IF(BM2="A",4,IF(BM2="B+",3.5,IF(BM2="B",3,IF(BM2="C+",2.5,IF(BM2="C",2,IF(BM2="D+",1.5,IF(BM2="D",1,0)))))))</f>
        <v>2</v>
      </c>
      <c r="BO2" s="15" t="str">
        <f>TEXT(BN2,"0.0")</f>
        <v>2.0</v>
      </c>
      <c r="BP2" s="19">
        <v>3</v>
      </c>
      <c r="BQ2" s="68">
        <v>3</v>
      </c>
      <c r="BR2" s="28">
        <v>7.8</v>
      </c>
      <c r="BS2" s="26">
        <v>8</v>
      </c>
      <c r="BT2" s="27"/>
      <c r="BU2" s="82"/>
      <c r="BV2" s="82">
        <f>MAX(BS2:BU2)</f>
        <v>8</v>
      </c>
      <c r="BW2" s="21">
        <f>ROUND(MAX((BR2*0.4+BS2*0.6),(BR2*0.4+BT2*0.6),(BR2*0.4+BU2*0.6)),1)</f>
        <v>7.9</v>
      </c>
      <c r="BX2" s="21" t="str">
        <f>TEXT(BW2,"0.0")</f>
        <v>7.9</v>
      </c>
      <c r="BY2" s="13" t="str">
        <f t="shared" ref="BY2:BY36" si="12">IF(BW2&gt;=8.5,"A",IF(BW2&gt;=8,"B+",IF(BW2&gt;=7,"B",IF(BW2&gt;=6.5,"C+",IF(BW2&gt;=5.5,"C",IF(BW2&gt;=5,"D+",IF(BW2&gt;=4,"D","F")))))))</f>
        <v>B</v>
      </c>
      <c r="BZ2" s="18">
        <f t="shared" ref="BZ2:BZ36" si="13">IF(BY2="A",4,IF(BY2="B+",3.5,IF(BY2="B",3,IF(BY2="C+",2.5,IF(BY2="C",2,IF(BY2="D+",1.5,IF(BY2="D",1,0)))))))</f>
        <v>3</v>
      </c>
      <c r="CA2" s="15" t="str">
        <f>TEXT(BZ2,"0.0")</f>
        <v>3.0</v>
      </c>
      <c r="CB2" s="19">
        <v>3</v>
      </c>
      <c r="CC2" s="68">
        <v>3</v>
      </c>
      <c r="CD2" s="69">
        <f>AF2+AR2+BD2+BP2+CB2</f>
        <v>16</v>
      </c>
      <c r="CE2" s="22">
        <f>(AA2*AF2+AM2*AR2+AY2*BD2+BK2*BP2+BW2*CB2)/CD2</f>
        <v>7.3062500000000012</v>
      </c>
      <c r="CF2" s="24" t="str">
        <f>TEXT(CE2,"0.00")</f>
        <v>7.31</v>
      </c>
      <c r="CG2" s="22">
        <f>(CW2*CY2+AD2*AF2+AP2*AR2+BB2*BD2+BN2*BP2+BZ2*CB2)/CD2</f>
        <v>3.21875</v>
      </c>
      <c r="CH2" s="24" t="str">
        <f>TEXT(CG2,"0.00")</f>
        <v>3.22</v>
      </c>
      <c r="CI2" s="77" t="str">
        <f>IF(OR(CJ2&lt;CD2/2,CG2&lt;1.2),"Cảnh báo KQHT","Lên lớp")</f>
        <v>Lên lớp</v>
      </c>
      <c r="CJ2" s="77">
        <f>CC2+BQ2+BE2+AS2+AG2</f>
        <v>16</v>
      </c>
      <c r="CK2" s="22">
        <f>(AA2*AG2+AM2*AS2+AY2*BE2+BK2*BQ2+BW2*CC2)/CJ2</f>
        <v>7.3062500000000012</v>
      </c>
      <c r="CL2" s="77" t="str">
        <f>TEXT(CK2,"0.00")</f>
        <v>7.31</v>
      </c>
      <c r="CM2" s="22">
        <f>(AD2*AG2+AP2*AS2+BB2*BE2+BN2*BQ2+BZ2*CC2)/CJ2</f>
        <v>2.78125</v>
      </c>
      <c r="CN2" s="77" t="str">
        <f>TEXT(CM2,"0.00")</f>
        <v>2.78</v>
      </c>
      <c r="CO2" s="28">
        <v>7.3</v>
      </c>
      <c r="CP2" s="26">
        <v>9</v>
      </c>
      <c r="CQ2" s="27"/>
      <c r="CR2" s="82"/>
      <c r="CS2" s="82">
        <f>MAX(CP2:CR2)</f>
        <v>9</v>
      </c>
      <c r="CT2" s="21">
        <f>ROUND(MAX((CO2*0.4+CP2*0.6),(CO2*0.4+CQ2*0.6),(CO2*0.4+CR2*0.6)),1)</f>
        <v>8.3000000000000007</v>
      </c>
      <c r="CU2" s="21" t="str">
        <f>TEXT(CT2,"0.0")</f>
        <v>8.3</v>
      </c>
      <c r="CV2" s="13" t="str">
        <f t="shared" ref="CV2:CV36" si="14">IF(CT2&gt;=8.5,"A",IF(CT2&gt;=8,"B+",IF(CT2&gt;=7,"B",IF(CT2&gt;=6.5,"C+",IF(CT2&gt;=5.5,"C",IF(CT2&gt;=5,"D+",IF(CT2&gt;=4,"D","F")))))))</f>
        <v>B+</v>
      </c>
      <c r="CW2" s="18">
        <f t="shared" ref="CW2:CW36" si="15">IF(CV2="A",4,IF(CV2="B+",3.5,IF(CV2="B",3,IF(CV2="C+",2.5,IF(CV2="C",2,IF(CV2="D+",1.5,IF(CV2="D",1,0)))))))</f>
        <v>3.5</v>
      </c>
      <c r="CX2" s="15" t="str">
        <f>TEXT(CW2,"0.0")</f>
        <v>3.5</v>
      </c>
      <c r="CY2" s="19">
        <v>2</v>
      </c>
      <c r="CZ2" s="68">
        <v>2</v>
      </c>
      <c r="DA2" s="28">
        <v>7</v>
      </c>
      <c r="DB2" s="26">
        <v>7</v>
      </c>
      <c r="DC2" s="27"/>
      <c r="DD2" s="82"/>
      <c r="DE2" s="82">
        <f>MAX(DB2:DD2)</f>
        <v>7</v>
      </c>
      <c r="DF2" s="21">
        <f t="shared" ref="DF2:DF36" si="16">ROUND(MAX((DA2*0.4+DB2*0.6),(DA2*0.4+DC2*0.6),(DA2*0.4+DD2*0.6)),1)</f>
        <v>7</v>
      </c>
      <c r="DG2" s="21" t="str">
        <f t="shared" ref="DG2:DG36" si="17">TEXT(DF2,"0.0")</f>
        <v>7.0</v>
      </c>
      <c r="DH2" s="13" t="str">
        <f t="shared" ref="DH2:DH36" si="18">IF(DF2&gt;=8.5,"A",IF(DF2&gt;=8,"B+",IF(DF2&gt;=7,"B",IF(DF2&gt;=6.5,"C+",IF(DF2&gt;=5.5,"C",IF(DF2&gt;=5,"D+",IF(DF2&gt;=4,"D","F")))))))</f>
        <v>B</v>
      </c>
      <c r="DI2" s="18">
        <f t="shared" ref="DI2:DI36" si="19">IF(DH2="A",4,IF(DH2="B+",3.5,IF(DH2="B",3,IF(DH2="C+",2.5,IF(DH2="C",2,IF(DH2="D+",1.5,IF(DH2="D",1,0)))))))</f>
        <v>3</v>
      </c>
      <c r="DJ2" s="15" t="str">
        <f t="shared" ref="DJ2:DJ36" si="20">TEXT(DI2,"0.0")</f>
        <v>3.0</v>
      </c>
      <c r="DK2" s="19">
        <v>2</v>
      </c>
      <c r="DL2" s="68">
        <v>2</v>
      </c>
      <c r="DM2" s="155">
        <v>8</v>
      </c>
      <c r="DN2" s="158">
        <v>7</v>
      </c>
      <c r="DO2" s="27"/>
      <c r="DP2" s="27"/>
      <c r="DQ2" s="27">
        <f>MAX(DN2:DP2)</f>
        <v>7</v>
      </c>
      <c r="DR2" s="21">
        <f t="shared" ref="DR2:DR36" si="21">ROUND(MAX((DM2*0.4+DN2*0.6),(DM2*0.4+DO2*0.6),(DM2*0.4+DP2*0.6)),1)</f>
        <v>7.4</v>
      </c>
      <c r="DS2" s="21" t="str">
        <f t="shared" ref="DS2:DS36" si="22">TEXT(DR2,"0.0")</f>
        <v>7.4</v>
      </c>
      <c r="DT2" s="13" t="str">
        <f t="shared" ref="DT2:DT36" si="23">IF(DR2&gt;=8.5,"A",IF(DR2&gt;=8,"B+",IF(DR2&gt;=7,"B",IF(DR2&gt;=6.5,"C+",IF(DR2&gt;=5.5,"C",IF(DR2&gt;=5,"D+",IF(DR2&gt;=4,"D","F")))))))</f>
        <v>B</v>
      </c>
      <c r="DU2" s="18">
        <f t="shared" ref="DU2:DU36" si="24">IF(DT2="A",4,IF(DT2="B+",3.5,IF(DT2="B",3,IF(DT2="C+",2.5,IF(DT2="C",2,IF(DT2="D+",1.5,IF(DT2="D",1,0)))))))</f>
        <v>3</v>
      </c>
      <c r="DV2" s="15" t="str">
        <f t="shared" ref="DV2:DV36" si="25">TEXT(DU2,"0.0")</f>
        <v>3.0</v>
      </c>
      <c r="DW2" s="19">
        <v>2</v>
      </c>
      <c r="DX2" s="68">
        <v>2</v>
      </c>
      <c r="DY2" s="155">
        <v>7.2</v>
      </c>
      <c r="DZ2" s="158">
        <v>5</v>
      </c>
      <c r="EA2" s="27"/>
      <c r="EB2" s="27"/>
      <c r="EC2" s="27">
        <f t="shared" ref="EC2:EC36" si="26">MAX(DZ2:EB2)</f>
        <v>5</v>
      </c>
      <c r="ED2" s="21">
        <f t="shared" ref="ED2:ED36" si="27">ROUND(MAX((DY2*0.4+DZ2*0.6),(DY2*0.4+EA2*0.6),(DY2*0.4+EB2*0.6)),1)</f>
        <v>5.9</v>
      </c>
      <c r="EE2" s="21" t="str">
        <f t="shared" ref="EE2:EE36" si="28">TEXT(ED2,"0.0")</f>
        <v>5.9</v>
      </c>
      <c r="EF2" s="13" t="str">
        <f t="shared" ref="EF2:EF36" si="29">IF(ED2&gt;=8.5,"A",IF(ED2&gt;=8,"B+",IF(ED2&gt;=7,"B",IF(ED2&gt;=6.5,"C+",IF(ED2&gt;=5.5,"C",IF(ED2&gt;=5,"D+",IF(ED2&gt;=4,"D","F")))))))</f>
        <v>C</v>
      </c>
      <c r="EG2" s="18">
        <f t="shared" ref="EG2:EG36" si="30">IF(EF2="A",4,IF(EF2="B+",3.5,IF(EF2="B",3,IF(EF2="C+",2.5,IF(EF2="C",2,IF(EF2="D+",1.5,IF(EF2="D",1,0)))))))</f>
        <v>2</v>
      </c>
      <c r="EH2" s="15" t="str">
        <f t="shared" ref="EH2:EH36" si="31">TEXT(EG2,"0.0")</f>
        <v>2.0</v>
      </c>
      <c r="EI2" s="19">
        <v>3</v>
      </c>
      <c r="EJ2" s="68">
        <v>3</v>
      </c>
      <c r="EK2" s="28">
        <v>9.3000000000000007</v>
      </c>
      <c r="EL2" s="26">
        <v>9</v>
      </c>
      <c r="EM2" s="27"/>
      <c r="EN2" s="82"/>
      <c r="EO2" s="82">
        <f>MAX(EL2:EN2)</f>
        <v>9</v>
      </c>
      <c r="EP2" s="21">
        <f>ROUND(MAX((EK2*0.4+EL2*0.6),(EK2*0.4+EM2*0.6),(EK2*0.4+EN2*0.6)),1)</f>
        <v>9.1</v>
      </c>
      <c r="EQ2" s="21" t="str">
        <f>TEXT(EP2,"0.0")</f>
        <v>9.1</v>
      </c>
      <c r="ER2" s="13" t="str">
        <f t="shared" ref="ER2:ER36" si="32">IF(EP2&gt;=8.5,"A",IF(EP2&gt;=8,"B+",IF(EP2&gt;=7,"B",IF(EP2&gt;=6.5,"C+",IF(EP2&gt;=5.5,"C",IF(EP2&gt;=5,"D+",IF(EP2&gt;=4,"D","F")))))))</f>
        <v>A</v>
      </c>
      <c r="ES2" s="18">
        <f t="shared" ref="ES2:ES36" si="33">IF(ER2="A",4,IF(ER2="B+",3.5,IF(ER2="B",3,IF(ER2="C+",2.5,IF(ER2="C",2,IF(ER2="D+",1.5,IF(ER2="D",1,0)))))))</f>
        <v>4</v>
      </c>
      <c r="ET2" s="15" t="str">
        <f>TEXT(ES2,"0.0")</f>
        <v>4.0</v>
      </c>
      <c r="EU2" s="19">
        <v>4</v>
      </c>
      <c r="EV2" s="68">
        <v>4</v>
      </c>
      <c r="EW2" s="28">
        <v>8.4</v>
      </c>
      <c r="EX2" s="26">
        <v>8</v>
      </c>
      <c r="EY2" s="27"/>
      <c r="EZ2" s="27"/>
      <c r="FA2" s="27">
        <f>MAX(EX2:EZ2)</f>
        <v>8</v>
      </c>
      <c r="FB2" s="21">
        <f t="shared" ref="FB2:FB36" si="34">ROUND(MAX((EW2*0.4+EX2*0.6),(EW2*0.4+EY2*0.6),(EW2*0.4+EZ2*0.6)),1)</f>
        <v>8.1999999999999993</v>
      </c>
      <c r="FC2" s="21" t="str">
        <f t="shared" ref="FC2:FC36" si="35">TEXT(FB2,"0.0")</f>
        <v>8.2</v>
      </c>
      <c r="FD2" s="13" t="str">
        <f t="shared" ref="FD2:FD36" si="36">IF(FB2&gt;=8.5,"A",IF(FB2&gt;=8,"B+",IF(FB2&gt;=7,"B",IF(FB2&gt;=6.5,"C+",IF(FB2&gt;=5.5,"C",IF(FB2&gt;=5,"D+",IF(FB2&gt;=4,"D","F")))))))</f>
        <v>B+</v>
      </c>
      <c r="FE2" s="18">
        <f t="shared" ref="FE2:FE36" si="37">IF(FD2="A",4,IF(FD2="B+",3.5,IF(FD2="B",3,IF(FD2="C+",2.5,IF(FD2="C",2,IF(FD2="D+",1.5,IF(FD2="D",1,0)))))))</f>
        <v>3.5</v>
      </c>
      <c r="FF2" s="15" t="str">
        <f t="shared" ref="FF2:FF36" si="38">TEXT(FE2,"0.0")</f>
        <v>3.5</v>
      </c>
      <c r="FG2" s="19">
        <v>2</v>
      </c>
      <c r="FH2" s="68">
        <v>2</v>
      </c>
      <c r="FI2" s="155">
        <v>8.1</v>
      </c>
      <c r="FJ2" s="158">
        <v>9</v>
      </c>
      <c r="FK2" s="27"/>
      <c r="FL2" s="27"/>
      <c r="FM2" s="27">
        <f t="shared" ref="FM2:FM36" si="39">MAX(FJ2:FL2)</f>
        <v>9</v>
      </c>
      <c r="FN2" s="21">
        <f t="shared" ref="FN2:FN36" si="40">ROUND(MAX((FI2*0.4+FJ2*0.6),(FI2*0.4+FK2*0.6),(FI2*0.4+FL2*0.6)),1)</f>
        <v>8.6</v>
      </c>
      <c r="FO2" s="21" t="str">
        <f t="shared" ref="FO2:FO36" si="41">TEXT(FN2,"0.0")</f>
        <v>8.6</v>
      </c>
      <c r="FP2" s="13" t="str">
        <f t="shared" ref="FP2:FP36" si="42">IF(FN2&gt;=8.5,"A",IF(FN2&gt;=8,"B+",IF(FN2&gt;=7,"B",IF(FN2&gt;=6.5,"C+",IF(FN2&gt;=5.5,"C",IF(FN2&gt;=5,"D+",IF(FN2&gt;=4,"D","F")))))))</f>
        <v>A</v>
      </c>
      <c r="FQ2" s="18">
        <f t="shared" ref="FQ2:FQ36" si="43">IF(FP2="A",4,IF(FP2="B+",3.5,IF(FP2="B",3,IF(FP2="C+",2.5,IF(FP2="C",2,IF(FP2="D+",1.5,IF(FP2="D",1,0)))))))</f>
        <v>4</v>
      </c>
      <c r="FR2" s="15" t="str">
        <f t="shared" ref="FR2:FR36" si="44">TEXT(FQ2,"0.0")</f>
        <v>4.0</v>
      </c>
      <c r="FS2" s="19">
        <v>3</v>
      </c>
      <c r="FT2" s="68">
        <v>3</v>
      </c>
      <c r="FU2" s="28">
        <v>7</v>
      </c>
      <c r="FV2" s="26">
        <v>7</v>
      </c>
      <c r="FW2" s="27"/>
      <c r="FX2" s="82"/>
      <c r="FY2" s="82">
        <f>MAX(FV2:FX2)</f>
        <v>7</v>
      </c>
      <c r="FZ2" s="21">
        <f t="shared" ref="FZ2:FZ36" si="45">ROUND(MAX((FU2*0.4+FV2*0.6),(FU2*0.4+FW2*0.6),(FU2*0.4+FX2*0.6)),1)</f>
        <v>7</v>
      </c>
      <c r="GA2" s="21" t="str">
        <f t="shared" ref="GA2:GA36" si="46">TEXT(FZ2,"0.0")</f>
        <v>7.0</v>
      </c>
      <c r="GB2" s="13" t="str">
        <f t="shared" ref="GB2:GB36" si="47">IF(FZ2&gt;=8.5,"A",IF(FZ2&gt;=8,"B+",IF(FZ2&gt;=7,"B",IF(FZ2&gt;=6.5,"C+",IF(FZ2&gt;=5.5,"C",IF(FZ2&gt;=5,"D+",IF(FZ2&gt;=4,"D","F")))))))</f>
        <v>B</v>
      </c>
      <c r="GC2" s="18">
        <f t="shared" ref="GC2:GC36" si="48">IF(GB2="A",4,IF(GB2="B+",3.5,IF(GB2="B",3,IF(GB2="C+",2.5,IF(GB2="C",2,IF(GB2="D+",1.5,IF(GB2="D",1,0)))))))</f>
        <v>3</v>
      </c>
      <c r="GD2" s="15" t="str">
        <f t="shared" ref="GD2:GD36" si="49">TEXT(GC2,"0.0")</f>
        <v>3.0</v>
      </c>
      <c r="GE2" s="19">
        <v>3</v>
      </c>
      <c r="GF2" s="68">
        <v>3</v>
      </c>
      <c r="GG2" s="69">
        <f>EI2+DW2+EU2+FG2+FS2+GE2+DK2+CY2</f>
        <v>21</v>
      </c>
      <c r="GH2" s="22">
        <f>(CT2*CY2+ED2*EI2+DR2*DW2+EP2*EU2+FB2*FG2+FN2*FS2+FZ2*GE2+DK2*DF2)/GG2</f>
        <v>7.7476190476190467</v>
      </c>
      <c r="GI2" s="24" t="str">
        <f t="shared" ref="GI2" si="50">TEXT(GH2,"0.00")</f>
        <v>7.75</v>
      </c>
      <c r="GJ2" s="22">
        <f>(CW2*CY2+EG2*EI2+DU2*DW2+ES2*EU2+FE2*FG2+FQ2*FS2+GC2*GE2+DK2*DI2)/GG2</f>
        <v>3.2857142857142856</v>
      </c>
      <c r="GK2" s="24" t="str">
        <f t="shared" ref="GK2" si="51">TEXT(GJ2,"0.00")</f>
        <v>3.29</v>
      </c>
    </row>
    <row r="3" spans="1:193" s="4" customFormat="1" ht="18">
      <c r="A3" s="2">
        <v>2</v>
      </c>
      <c r="B3" s="5" t="s">
        <v>758</v>
      </c>
      <c r="C3" s="6" t="s">
        <v>762</v>
      </c>
      <c r="D3" s="7" t="s">
        <v>90</v>
      </c>
      <c r="E3" s="8" t="s">
        <v>604</v>
      </c>
      <c r="F3" s="23"/>
      <c r="G3" s="10" t="s">
        <v>803</v>
      </c>
      <c r="H3" s="36" t="s">
        <v>89</v>
      </c>
      <c r="I3" s="36" t="s">
        <v>199</v>
      </c>
      <c r="J3" s="25">
        <v>7</v>
      </c>
      <c r="K3" s="21" t="str">
        <f t="shared" ref="K3:K23" si="52">TEXT(J3,"0.0")</f>
        <v>7.0</v>
      </c>
      <c r="L3" s="13" t="str">
        <f t="shared" si="0"/>
        <v>B</v>
      </c>
      <c r="M3" s="14">
        <f t="shared" si="1"/>
        <v>3</v>
      </c>
      <c r="N3" s="15" t="str">
        <f t="shared" ref="N3:N23" si="53">TEXT(M3,"0.0")</f>
        <v>3.0</v>
      </c>
      <c r="O3" s="19">
        <v>2</v>
      </c>
      <c r="P3" s="67">
        <v>6</v>
      </c>
      <c r="Q3" s="21" t="str">
        <f t="shared" ref="Q3:Q23" si="54">TEXT(P3,"0.0")</f>
        <v>6.0</v>
      </c>
      <c r="R3" s="13" t="str">
        <f t="shared" si="2"/>
        <v>C</v>
      </c>
      <c r="S3" s="14">
        <f t="shared" si="3"/>
        <v>2</v>
      </c>
      <c r="T3" s="15" t="str">
        <f t="shared" ref="T3:T23" si="55">TEXT(S3,"0.0")</f>
        <v>2.0</v>
      </c>
      <c r="U3" s="19">
        <v>3</v>
      </c>
      <c r="V3" s="28">
        <v>8.5</v>
      </c>
      <c r="W3" s="26">
        <v>6</v>
      </c>
      <c r="X3" s="27"/>
      <c r="Y3" s="82"/>
      <c r="Z3" s="82">
        <f t="shared" ref="Z3:Z44" si="56">MAX(W3:Y3)</f>
        <v>6</v>
      </c>
      <c r="AA3" s="21">
        <f t="shared" ref="AA3:AA36" si="57">ROUND(MAX((V3*0.4+W3*0.6),(V3*0.4+X3*0.6),(V3*0.4+Y3*0.6)),1)</f>
        <v>7</v>
      </c>
      <c r="AB3" s="21" t="str">
        <f t="shared" ref="AB3:AB23" si="58">TEXT(AA3,"0.0")</f>
        <v>7.0</v>
      </c>
      <c r="AC3" s="13" t="str">
        <f t="shared" si="4"/>
        <v>B</v>
      </c>
      <c r="AD3" s="18">
        <f t="shared" si="5"/>
        <v>3</v>
      </c>
      <c r="AE3" s="15" t="str">
        <f t="shared" ref="AE3:AE23" si="59">TEXT(AD3,"0.0")</f>
        <v>3.0</v>
      </c>
      <c r="AF3" s="19">
        <v>4</v>
      </c>
      <c r="AG3" s="68">
        <v>4</v>
      </c>
      <c r="AH3" s="28">
        <v>7.4</v>
      </c>
      <c r="AI3" s="26">
        <v>6</v>
      </c>
      <c r="AJ3" s="27"/>
      <c r="AK3" s="82"/>
      <c r="AL3" s="82">
        <f t="shared" ref="AL3:AL44" si="60">MAX(AI3:AK3)</f>
        <v>6</v>
      </c>
      <c r="AM3" s="21">
        <f t="shared" ref="AM3:AM36" si="61">ROUND(MAX((AH3*0.4+AI3*0.6),(AH3*0.4+AJ3*0.6),(AH3*0.4+AK3*0.6)),1)</f>
        <v>6.6</v>
      </c>
      <c r="AN3" s="21" t="str">
        <f t="shared" ref="AN3:AN36" si="62">TEXT(AM3,"0.0")</f>
        <v>6.6</v>
      </c>
      <c r="AO3" s="13" t="str">
        <f t="shared" si="6"/>
        <v>C+</v>
      </c>
      <c r="AP3" s="18">
        <f t="shared" si="7"/>
        <v>2.5</v>
      </c>
      <c r="AQ3" s="15" t="str">
        <f t="shared" ref="AQ3:AQ36" si="63">TEXT(AP3,"0.0")</f>
        <v>2.5</v>
      </c>
      <c r="AR3" s="19">
        <v>3</v>
      </c>
      <c r="AS3" s="68">
        <v>3</v>
      </c>
      <c r="AT3" s="28">
        <v>8.5</v>
      </c>
      <c r="AU3" s="26">
        <v>8</v>
      </c>
      <c r="AV3" s="27"/>
      <c r="AW3" s="82"/>
      <c r="AX3" s="82">
        <f t="shared" ref="AX3:AX44" si="64">MAX(AU3:AW3)</f>
        <v>8</v>
      </c>
      <c r="AY3" s="21">
        <f t="shared" ref="AY3:AY36" si="65">ROUND(MAX((AT3*0.4+AU3*0.6),(AT3*0.4+AV3*0.6),(AT3*0.4+AW3*0.6)),1)</f>
        <v>8.1999999999999993</v>
      </c>
      <c r="AZ3" s="21" t="str">
        <f t="shared" ref="AZ3:AZ36" si="66">TEXT(AY3,"0.0")</f>
        <v>8.2</v>
      </c>
      <c r="BA3" s="13" t="str">
        <f t="shared" si="8"/>
        <v>B+</v>
      </c>
      <c r="BB3" s="18">
        <f t="shared" si="9"/>
        <v>3.5</v>
      </c>
      <c r="BC3" s="15" t="str">
        <f t="shared" ref="BC3:BC36" si="67">TEXT(BB3,"0.0")</f>
        <v>3.5</v>
      </c>
      <c r="BD3" s="19">
        <v>3</v>
      </c>
      <c r="BE3" s="68">
        <v>3</v>
      </c>
      <c r="BF3" s="28">
        <v>6.7</v>
      </c>
      <c r="BG3" s="26">
        <v>8</v>
      </c>
      <c r="BH3" s="27"/>
      <c r="BI3" s="82"/>
      <c r="BJ3" s="27">
        <f t="shared" ref="BJ3:BJ44" si="68">MAX(BG3:BI3)</f>
        <v>8</v>
      </c>
      <c r="BK3" s="21">
        <f t="shared" ref="BK3:BK36" si="69">ROUND(MAX((BF3*0.4+BG3*0.6),(BF3*0.4+BH3*0.6),(BF3*0.4+BI3*0.6)),1)</f>
        <v>7.5</v>
      </c>
      <c r="BL3" s="21" t="str">
        <f t="shared" ref="BL3:BL36" si="70">TEXT(BK3,"0.0")</f>
        <v>7.5</v>
      </c>
      <c r="BM3" s="13" t="str">
        <f t="shared" si="10"/>
        <v>B</v>
      </c>
      <c r="BN3" s="18">
        <f t="shared" si="11"/>
        <v>3</v>
      </c>
      <c r="BO3" s="15" t="str">
        <f t="shared" ref="BO3:BO36" si="71">TEXT(BN3,"0.0")</f>
        <v>3.0</v>
      </c>
      <c r="BP3" s="19">
        <v>3</v>
      </c>
      <c r="BQ3" s="68">
        <v>3</v>
      </c>
      <c r="BR3" s="28">
        <v>7.5</v>
      </c>
      <c r="BS3" s="26">
        <v>9</v>
      </c>
      <c r="BT3" s="27"/>
      <c r="BU3" s="82"/>
      <c r="BV3" s="82">
        <f t="shared" ref="BV3:BV44" si="72">MAX(BS3:BU3)</f>
        <v>9</v>
      </c>
      <c r="BW3" s="21">
        <f t="shared" ref="BW3:BW36" si="73">ROUND(MAX((BR3*0.4+BS3*0.6),(BR3*0.4+BT3*0.6),(BR3*0.4+BU3*0.6)),1)</f>
        <v>8.4</v>
      </c>
      <c r="BX3" s="21" t="str">
        <f t="shared" ref="BX3:BX36" si="74">TEXT(BW3,"0.0")</f>
        <v>8.4</v>
      </c>
      <c r="BY3" s="13" t="str">
        <f t="shared" si="12"/>
        <v>B+</v>
      </c>
      <c r="BZ3" s="18">
        <f t="shared" si="13"/>
        <v>3.5</v>
      </c>
      <c r="CA3" s="15" t="str">
        <f t="shared" ref="CA3:CA36" si="75">TEXT(BZ3,"0.0")</f>
        <v>3.5</v>
      </c>
      <c r="CB3" s="19">
        <v>3</v>
      </c>
      <c r="CC3" s="68">
        <v>3</v>
      </c>
      <c r="CD3" s="69">
        <f t="shared" ref="CD3:CD36" si="76">AF3+AR3+BD3+BP3+CB3</f>
        <v>16</v>
      </c>
      <c r="CE3" s="22">
        <f t="shared" ref="CE3:CE36" si="77">(AA3*AF3+AM3*AR3+AY3*BD3+BK3*BP3+BW3*CB3)/CD3</f>
        <v>7.5062499999999996</v>
      </c>
      <c r="CF3" s="24" t="str">
        <f t="shared" ref="CF3:CF36" si="78">TEXT(CE3,"0.00")</f>
        <v>7.51</v>
      </c>
      <c r="CG3" s="22">
        <f t="shared" ref="CG3:CG36" si="79">(CW3*CY3+AD3*AF3+AP3*AR3+BB3*BD3+BN3*BP3+BZ3*CB3)/CD3</f>
        <v>3.46875</v>
      </c>
      <c r="CH3" s="24" t="str">
        <f t="shared" ref="CH3:CH36" si="80">TEXT(CG3,"0.00")</f>
        <v>3.47</v>
      </c>
      <c r="CI3" s="77" t="str">
        <f t="shared" ref="CI3:CI36" si="81">IF(OR(CJ3&lt;CD3/2,CG3&lt;1.2),"Cảnh báo KQHT","Lên lớp")</f>
        <v>Lên lớp</v>
      </c>
      <c r="CJ3" s="77">
        <f t="shared" ref="CJ3:CJ36" si="82">CC3+BQ3+BE3+AS3+AG3</f>
        <v>16</v>
      </c>
      <c r="CK3" s="22">
        <f t="shared" ref="CK3:CK36" si="83">(AA3*AG3+AM3*AS3+AY3*BE3+BK3*BQ3+BW3*CC3)/CJ3</f>
        <v>7.5062499999999996</v>
      </c>
      <c r="CL3" s="77" t="str">
        <f t="shared" ref="CL3:CL36" si="84">TEXT(CK3,"0.00")</f>
        <v>7.51</v>
      </c>
      <c r="CM3" s="22">
        <f t="shared" ref="CM3:CM36" si="85">(AD3*AG3+AP3*AS3+BB3*BE3+BN3*BQ3+BZ3*CC3)/CJ3</f>
        <v>3.09375</v>
      </c>
      <c r="CN3" s="77" t="str">
        <f t="shared" ref="CN3:CN36" si="86">TEXT(CM3,"0.00")</f>
        <v>3.09</v>
      </c>
      <c r="CO3" s="28">
        <v>6.3</v>
      </c>
      <c r="CP3" s="26">
        <v>8</v>
      </c>
      <c r="CQ3" s="27"/>
      <c r="CR3" s="82"/>
      <c r="CS3" s="82">
        <f t="shared" ref="CS3:CS44" si="87">MAX(CP3:CR3)</f>
        <v>8</v>
      </c>
      <c r="CT3" s="21">
        <f t="shared" ref="CT3:CT36" si="88">ROUND(MAX((CO3*0.4+CP3*0.6),(CO3*0.4+CQ3*0.6),(CO3*0.4+CR3*0.6)),1)</f>
        <v>7.3</v>
      </c>
      <c r="CU3" s="21" t="str">
        <f t="shared" ref="CU3:CU36" si="89">TEXT(CT3,"0.0")</f>
        <v>7.3</v>
      </c>
      <c r="CV3" s="13" t="str">
        <f t="shared" si="14"/>
        <v>B</v>
      </c>
      <c r="CW3" s="18">
        <f t="shared" si="15"/>
        <v>3</v>
      </c>
      <c r="CX3" s="15" t="str">
        <f t="shared" ref="CX3:CX36" si="90">TEXT(CW3,"0.0")</f>
        <v>3.0</v>
      </c>
      <c r="CY3" s="19">
        <v>2</v>
      </c>
      <c r="CZ3" s="68">
        <v>2</v>
      </c>
      <c r="DA3" s="28">
        <v>7</v>
      </c>
      <c r="DB3" s="26"/>
      <c r="DC3" s="27">
        <v>7</v>
      </c>
      <c r="DD3" s="27"/>
      <c r="DE3" s="27">
        <f t="shared" ref="DE3:DE36" si="91">MAX(DB3:DD3)</f>
        <v>7</v>
      </c>
      <c r="DF3" s="21">
        <f t="shared" si="16"/>
        <v>7</v>
      </c>
      <c r="DG3" s="21" t="str">
        <f t="shared" si="17"/>
        <v>7.0</v>
      </c>
      <c r="DH3" s="13" t="str">
        <f t="shared" si="18"/>
        <v>B</v>
      </c>
      <c r="DI3" s="18">
        <f t="shared" si="19"/>
        <v>3</v>
      </c>
      <c r="DJ3" s="15" t="str">
        <f t="shared" si="20"/>
        <v>3.0</v>
      </c>
      <c r="DK3" s="19">
        <v>2</v>
      </c>
      <c r="DL3" s="68">
        <v>2</v>
      </c>
      <c r="DM3" s="155">
        <v>7.4</v>
      </c>
      <c r="DN3" s="158">
        <v>6</v>
      </c>
      <c r="DO3" s="27"/>
      <c r="DP3" s="27"/>
      <c r="DQ3" s="27">
        <f t="shared" ref="DQ3:DQ36" si="92">MAX(DN3:DP3)</f>
        <v>6</v>
      </c>
      <c r="DR3" s="21">
        <f t="shared" si="21"/>
        <v>6.6</v>
      </c>
      <c r="DS3" s="21" t="str">
        <f t="shared" si="22"/>
        <v>6.6</v>
      </c>
      <c r="DT3" s="13" t="str">
        <f t="shared" si="23"/>
        <v>C+</v>
      </c>
      <c r="DU3" s="18">
        <f t="shared" si="24"/>
        <v>2.5</v>
      </c>
      <c r="DV3" s="15" t="str">
        <f t="shared" si="25"/>
        <v>2.5</v>
      </c>
      <c r="DW3" s="19">
        <v>2</v>
      </c>
      <c r="DX3" s="68">
        <v>2</v>
      </c>
      <c r="DY3" s="155">
        <v>6.8</v>
      </c>
      <c r="DZ3" s="158">
        <v>6</v>
      </c>
      <c r="EA3" s="27"/>
      <c r="EB3" s="27"/>
      <c r="EC3" s="27">
        <f t="shared" si="26"/>
        <v>6</v>
      </c>
      <c r="ED3" s="21">
        <f t="shared" si="27"/>
        <v>6.3</v>
      </c>
      <c r="EE3" s="21" t="str">
        <f t="shared" si="28"/>
        <v>6.3</v>
      </c>
      <c r="EF3" s="13" t="str">
        <f t="shared" si="29"/>
        <v>C</v>
      </c>
      <c r="EG3" s="18">
        <f t="shared" si="30"/>
        <v>2</v>
      </c>
      <c r="EH3" s="15" t="str">
        <f t="shared" si="31"/>
        <v>2.0</v>
      </c>
      <c r="EI3" s="19">
        <v>3</v>
      </c>
      <c r="EJ3" s="68">
        <v>3</v>
      </c>
      <c r="EK3" s="28">
        <v>6.7</v>
      </c>
      <c r="EL3" s="26">
        <v>8</v>
      </c>
      <c r="EM3" s="27"/>
      <c r="EN3" s="82"/>
      <c r="EO3" s="82">
        <f t="shared" ref="EO3:EO36" si="93">MAX(EL3:EN3)</f>
        <v>8</v>
      </c>
      <c r="EP3" s="21">
        <f t="shared" ref="EP3:EP36" si="94">ROUND(MAX((EK3*0.4+EL3*0.6),(EK3*0.4+EM3*0.6),(EK3*0.4+EN3*0.6)),1)</f>
        <v>7.5</v>
      </c>
      <c r="EQ3" s="21" t="str">
        <f t="shared" ref="EQ3:EQ36" si="95">TEXT(EP3,"0.0")</f>
        <v>7.5</v>
      </c>
      <c r="ER3" s="13" t="str">
        <f t="shared" si="32"/>
        <v>B</v>
      </c>
      <c r="ES3" s="18">
        <f t="shared" si="33"/>
        <v>3</v>
      </c>
      <c r="ET3" s="15" t="str">
        <f t="shared" ref="ET3:ET36" si="96">TEXT(ES3,"0.0")</f>
        <v>3.0</v>
      </c>
      <c r="EU3" s="19">
        <v>4</v>
      </c>
      <c r="EV3" s="68">
        <v>4</v>
      </c>
      <c r="EW3" s="28">
        <v>7</v>
      </c>
      <c r="EX3" s="26">
        <v>3</v>
      </c>
      <c r="EY3" s="27">
        <v>6</v>
      </c>
      <c r="EZ3" s="27"/>
      <c r="FA3" s="27">
        <f t="shared" ref="FA3:FA36" si="97">MAX(EX3:EZ3)</f>
        <v>6</v>
      </c>
      <c r="FB3" s="21">
        <f t="shared" si="34"/>
        <v>6.4</v>
      </c>
      <c r="FC3" s="21" t="str">
        <f t="shared" si="35"/>
        <v>6.4</v>
      </c>
      <c r="FD3" s="13" t="str">
        <f t="shared" si="36"/>
        <v>C</v>
      </c>
      <c r="FE3" s="18">
        <f t="shared" si="37"/>
        <v>2</v>
      </c>
      <c r="FF3" s="15" t="str">
        <f t="shared" si="38"/>
        <v>2.0</v>
      </c>
      <c r="FG3" s="19">
        <v>2</v>
      </c>
      <c r="FH3" s="68">
        <v>2</v>
      </c>
      <c r="FI3" s="155">
        <v>7.3</v>
      </c>
      <c r="FJ3" s="158">
        <v>7</v>
      </c>
      <c r="FK3" s="27"/>
      <c r="FL3" s="27"/>
      <c r="FM3" s="27">
        <f t="shared" si="39"/>
        <v>7</v>
      </c>
      <c r="FN3" s="21">
        <f t="shared" si="40"/>
        <v>7.1</v>
      </c>
      <c r="FO3" s="21" t="str">
        <f t="shared" si="41"/>
        <v>7.1</v>
      </c>
      <c r="FP3" s="13" t="str">
        <f t="shared" si="42"/>
        <v>B</v>
      </c>
      <c r="FQ3" s="18">
        <f t="shared" si="43"/>
        <v>3</v>
      </c>
      <c r="FR3" s="15" t="str">
        <f t="shared" si="44"/>
        <v>3.0</v>
      </c>
      <c r="FS3" s="19">
        <v>3</v>
      </c>
      <c r="FT3" s="68">
        <v>3</v>
      </c>
      <c r="FU3" s="28">
        <v>7</v>
      </c>
      <c r="FV3" s="26">
        <v>9</v>
      </c>
      <c r="FW3" s="27"/>
      <c r="FX3" s="82"/>
      <c r="FY3" s="82">
        <f t="shared" ref="FY3:FY36" si="98">MAX(FV3:FX3)</f>
        <v>9</v>
      </c>
      <c r="FZ3" s="21">
        <f t="shared" si="45"/>
        <v>8.1999999999999993</v>
      </c>
      <c r="GA3" s="21" t="str">
        <f t="shared" si="46"/>
        <v>8.2</v>
      </c>
      <c r="GB3" s="13" t="str">
        <f t="shared" si="47"/>
        <v>B+</v>
      </c>
      <c r="GC3" s="18">
        <f t="shared" si="48"/>
        <v>3.5</v>
      </c>
      <c r="GD3" s="15" t="str">
        <f t="shared" si="49"/>
        <v>3.5</v>
      </c>
      <c r="GE3" s="19">
        <v>3</v>
      </c>
      <c r="GF3" s="68">
        <v>3</v>
      </c>
      <c r="GG3" s="69">
        <f t="shared" ref="GG3:GG36" si="99">EI3+DW3+EU3+FG3+FS3+GE3+DK3+CY3</f>
        <v>21</v>
      </c>
      <c r="GH3" s="22">
        <f t="shared" ref="GH3:GH36" si="100">(CT3*CY3+ED3*EI3+DR3*DW3+EP3*EU3+FB3*FG3+FN3*FS3+FZ3*GE3+DK3*DF3)/GG3</f>
        <v>7.1142857142857148</v>
      </c>
      <c r="GI3" s="24" t="str">
        <f t="shared" ref="GI3:GI36" si="101">TEXT(GH3,"0.00")</f>
        <v>7.11</v>
      </c>
      <c r="GJ3" s="22">
        <f t="shared" ref="GJ3:GJ36" si="102">(CW3*CY3+EG3*EI3+DU3*DW3+ES3*EU3+FE3*FG3+FQ3*FS3+GC3*GE3+DK3*DI3)/GG3</f>
        <v>2.7857142857142856</v>
      </c>
      <c r="GK3" s="24" t="str">
        <f t="shared" ref="GK3:GK36" si="103">TEXT(GJ3,"0.00")</f>
        <v>2.79</v>
      </c>
    </row>
    <row r="4" spans="1:193" s="4" customFormat="1" ht="18">
      <c r="A4" s="2">
        <v>3</v>
      </c>
      <c r="B4" s="5" t="s">
        <v>758</v>
      </c>
      <c r="C4" s="6" t="s">
        <v>764</v>
      </c>
      <c r="D4" s="7" t="s">
        <v>371</v>
      </c>
      <c r="E4" s="8" t="s">
        <v>51</v>
      </c>
      <c r="F4" s="23"/>
      <c r="G4" s="10" t="s">
        <v>805</v>
      </c>
      <c r="H4" s="36" t="s">
        <v>89</v>
      </c>
      <c r="I4" s="36" t="s">
        <v>199</v>
      </c>
      <c r="J4" s="25">
        <v>6.3</v>
      </c>
      <c r="K4" s="21" t="str">
        <f t="shared" si="52"/>
        <v>6.3</v>
      </c>
      <c r="L4" s="13" t="str">
        <f t="shared" si="0"/>
        <v>C</v>
      </c>
      <c r="M4" s="14">
        <f t="shared" si="1"/>
        <v>2</v>
      </c>
      <c r="N4" s="15" t="str">
        <f t="shared" si="53"/>
        <v>2.0</v>
      </c>
      <c r="O4" s="19">
        <v>2</v>
      </c>
      <c r="P4" s="12">
        <v>5</v>
      </c>
      <c r="Q4" s="21" t="str">
        <f t="shared" si="54"/>
        <v>5.0</v>
      </c>
      <c r="R4" s="13" t="str">
        <f t="shared" si="2"/>
        <v>D+</v>
      </c>
      <c r="S4" s="14">
        <f t="shared" si="3"/>
        <v>1.5</v>
      </c>
      <c r="T4" s="15" t="str">
        <f t="shared" si="55"/>
        <v>1.5</v>
      </c>
      <c r="U4" s="19">
        <v>3</v>
      </c>
      <c r="V4" s="28">
        <v>7.7</v>
      </c>
      <c r="W4" s="26">
        <v>5</v>
      </c>
      <c r="X4" s="27"/>
      <c r="Y4" s="82"/>
      <c r="Z4" s="82">
        <f t="shared" si="56"/>
        <v>5</v>
      </c>
      <c r="AA4" s="21">
        <f t="shared" si="57"/>
        <v>6.1</v>
      </c>
      <c r="AB4" s="21" t="str">
        <f t="shared" si="58"/>
        <v>6.1</v>
      </c>
      <c r="AC4" s="13" t="str">
        <f t="shared" si="4"/>
        <v>C</v>
      </c>
      <c r="AD4" s="18">
        <f t="shared" si="5"/>
        <v>2</v>
      </c>
      <c r="AE4" s="15" t="str">
        <f t="shared" si="59"/>
        <v>2.0</v>
      </c>
      <c r="AF4" s="19">
        <v>4</v>
      </c>
      <c r="AG4" s="68">
        <v>4</v>
      </c>
      <c r="AH4" s="28">
        <v>5.2</v>
      </c>
      <c r="AI4" s="26">
        <v>6</v>
      </c>
      <c r="AJ4" s="27"/>
      <c r="AK4" s="82"/>
      <c r="AL4" s="82">
        <f t="shared" si="60"/>
        <v>6</v>
      </c>
      <c r="AM4" s="21">
        <f t="shared" si="61"/>
        <v>5.7</v>
      </c>
      <c r="AN4" s="21" t="str">
        <f t="shared" si="62"/>
        <v>5.7</v>
      </c>
      <c r="AO4" s="13" t="str">
        <f t="shared" si="6"/>
        <v>C</v>
      </c>
      <c r="AP4" s="18">
        <f t="shared" si="7"/>
        <v>2</v>
      </c>
      <c r="AQ4" s="15" t="str">
        <f t="shared" si="63"/>
        <v>2.0</v>
      </c>
      <c r="AR4" s="19">
        <v>3</v>
      </c>
      <c r="AS4" s="68">
        <v>3</v>
      </c>
      <c r="AT4" s="182"/>
      <c r="AU4" s="183"/>
      <c r="AV4" s="184"/>
      <c r="AW4" s="184"/>
      <c r="AX4" s="184">
        <f t="shared" si="64"/>
        <v>0</v>
      </c>
      <c r="AY4" s="185">
        <v>6.4</v>
      </c>
      <c r="AZ4" s="185" t="str">
        <f t="shared" si="66"/>
        <v>6.4</v>
      </c>
      <c r="BA4" s="186" t="str">
        <f t="shared" si="8"/>
        <v>C</v>
      </c>
      <c r="BB4" s="185">
        <f t="shared" si="9"/>
        <v>2</v>
      </c>
      <c r="BC4" s="187" t="str">
        <f t="shared" si="67"/>
        <v>2.0</v>
      </c>
      <c r="BD4" s="19"/>
      <c r="BE4" s="68"/>
      <c r="BF4" s="28">
        <v>5.7</v>
      </c>
      <c r="BG4" s="26">
        <v>2</v>
      </c>
      <c r="BH4" s="27">
        <v>3</v>
      </c>
      <c r="BI4" s="27">
        <v>8</v>
      </c>
      <c r="BJ4" s="27">
        <f t="shared" si="68"/>
        <v>8</v>
      </c>
      <c r="BK4" s="21">
        <f t="shared" si="69"/>
        <v>7.1</v>
      </c>
      <c r="BL4" s="21" t="str">
        <f t="shared" si="70"/>
        <v>7.1</v>
      </c>
      <c r="BM4" s="13" t="str">
        <f t="shared" si="10"/>
        <v>B</v>
      </c>
      <c r="BN4" s="18">
        <f t="shared" si="11"/>
        <v>3</v>
      </c>
      <c r="BO4" s="15" t="str">
        <f t="shared" si="71"/>
        <v>3.0</v>
      </c>
      <c r="BP4" s="19">
        <v>3</v>
      </c>
      <c r="BQ4" s="68">
        <v>3</v>
      </c>
      <c r="BR4" s="182"/>
      <c r="BS4" s="183"/>
      <c r="BT4" s="184"/>
      <c r="BU4" s="184"/>
      <c r="BV4" s="184">
        <f t="shared" si="72"/>
        <v>0</v>
      </c>
      <c r="BW4" s="185">
        <v>6.9</v>
      </c>
      <c r="BX4" s="185" t="str">
        <f t="shared" si="74"/>
        <v>6.9</v>
      </c>
      <c r="BY4" s="186" t="str">
        <f t="shared" si="12"/>
        <v>C+</v>
      </c>
      <c r="BZ4" s="185">
        <f t="shared" si="13"/>
        <v>2.5</v>
      </c>
      <c r="CA4" s="187" t="str">
        <f t="shared" si="75"/>
        <v>2.5</v>
      </c>
      <c r="CB4" s="19"/>
      <c r="CC4" s="68"/>
      <c r="CD4" s="69">
        <f t="shared" si="76"/>
        <v>10</v>
      </c>
      <c r="CE4" s="22">
        <f t="shared" si="77"/>
        <v>6.2799999999999994</v>
      </c>
      <c r="CF4" s="24" t="str">
        <f t="shared" si="78"/>
        <v>6.28</v>
      </c>
      <c r="CG4" s="22">
        <f t="shared" si="79"/>
        <v>2.7</v>
      </c>
      <c r="CH4" s="24" t="str">
        <f t="shared" si="80"/>
        <v>2.70</v>
      </c>
      <c r="CI4" s="77" t="str">
        <f t="shared" si="81"/>
        <v>Lên lớp</v>
      </c>
      <c r="CJ4" s="77">
        <f t="shared" si="82"/>
        <v>10</v>
      </c>
      <c r="CK4" s="22">
        <f t="shared" si="83"/>
        <v>6.2799999999999994</v>
      </c>
      <c r="CL4" s="77" t="str">
        <f t="shared" si="84"/>
        <v>6.28</v>
      </c>
      <c r="CM4" s="22">
        <f t="shared" si="85"/>
        <v>2.2999999999999998</v>
      </c>
      <c r="CN4" s="77" t="str">
        <f t="shared" si="86"/>
        <v>2.30</v>
      </c>
      <c r="CO4" s="28">
        <v>7.7</v>
      </c>
      <c r="CP4" s="26">
        <v>5</v>
      </c>
      <c r="CQ4" s="27"/>
      <c r="CR4" s="82"/>
      <c r="CS4" s="82">
        <f t="shared" si="87"/>
        <v>5</v>
      </c>
      <c r="CT4" s="21">
        <f t="shared" si="88"/>
        <v>6.1</v>
      </c>
      <c r="CU4" s="21" t="str">
        <f t="shared" si="89"/>
        <v>6.1</v>
      </c>
      <c r="CV4" s="13" t="str">
        <f t="shared" si="14"/>
        <v>C</v>
      </c>
      <c r="CW4" s="18">
        <f t="shared" si="15"/>
        <v>2</v>
      </c>
      <c r="CX4" s="15" t="str">
        <f t="shared" si="90"/>
        <v>2.0</v>
      </c>
      <c r="CY4" s="19">
        <v>2</v>
      </c>
      <c r="CZ4" s="68">
        <v>2</v>
      </c>
      <c r="DA4" s="28">
        <v>6.1</v>
      </c>
      <c r="DB4" s="26">
        <v>6</v>
      </c>
      <c r="DC4" s="27"/>
      <c r="DD4" s="82"/>
      <c r="DE4" s="82">
        <f t="shared" si="91"/>
        <v>6</v>
      </c>
      <c r="DF4" s="21">
        <f t="shared" si="16"/>
        <v>6</v>
      </c>
      <c r="DG4" s="21" t="str">
        <f t="shared" si="17"/>
        <v>6.0</v>
      </c>
      <c r="DH4" s="13" t="str">
        <f t="shared" si="18"/>
        <v>C</v>
      </c>
      <c r="DI4" s="18">
        <f t="shared" si="19"/>
        <v>2</v>
      </c>
      <c r="DJ4" s="15" t="str">
        <f t="shared" si="20"/>
        <v>2.0</v>
      </c>
      <c r="DK4" s="19">
        <v>2</v>
      </c>
      <c r="DL4" s="68">
        <v>2</v>
      </c>
      <c r="DM4" s="155">
        <v>7.6</v>
      </c>
      <c r="DN4" s="158">
        <v>7</v>
      </c>
      <c r="DO4" s="27"/>
      <c r="DP4" s="27"/>
      <c r="DQ4" s="27">
        <f t="shared" si="92"/>
        <v>7</v>
      </c>
      <c r="DR4" s="21">
        <f t="shared" si="21"/>
        <v>7.2</v>
      </c>
      <c r="DS4" s="21" t="str">
        <f t="shared" si="22"/>
        <v>7.2</v>
      </c>
      <c r="DT4" s="13" t="str">
        <f t="shared" si="23"/>
        <v>B</v>
      </c>
      <c r="DU4" s="18">
        <f t="shared" si="24"/>
        <v>3</v>
      </c>
      <c r="DV4" s="15" t="str">
        <f t="shared" si="25"/>
        <v>3.0</v>
      </c>
      <c r="DW4" s="19">
        <v>2</v>
      </c>
      <c r="DX4" s="68">
        <v>2</v>
      </c>
      <c r="DY4" s="155">
        <v>6</v>
      </c>
      <c r="DZ4" s="158">
        <v>5</v>
      </c>
      <c r="EA4" s="27"/>
      <c r="EB4" s="27"/>
      <c r="EC4" s="27">
        <f t="shared" si="26"/>
        <v>5</v>
      </c>
      <c r="ED4" s="21">
        <f t="shared" si="27"/>
        <v>5.4</v>
      </c>
      <c r="EE4" s="21" t="str">
        <f t="shared" si="28"/>
        <v>5.4</v>
      </c>
      <c r="EF4" s="13" t="str">
        <f t="shared" si="29"/>
        <v>D+</v>
      </c>
      <c r="EG4" s="18">
        <f t="shared" si="30"/>
        <v>1.5</v>
      </c>
      <c r="EH4" s="15" t="str">
        <f t="shared" si="31"/>
        <v>1.5</v>
      </c>
      <c r="EI4" s="19">
        <v>3</v>
      </c>
      <c r="EJ4" s="68">
        <v>3</v>
      </c>
      <c r="EK4" s="28">
        <v>6</v>
      </c>
      <c r="EL4" s="26">
        <v>7</v>
      </c>
      <c r="EM4" s="27"/>
      <c r="EN4" s="82"/>
      <c r="EO4" s="82">
        <f t="shared" si="93"/>
        <v>7</v>
      </c>
      <c r="EP4" s="21">
        <f t="shared" si="94"/>
        <v>6.6</v>
      </c>
      <c r="EQ4" s="21" t="str">
        <f t="shared" si="95"/>
        <v>6.6</v>
      </c>
      <c r="ER4" s="13" t="str">
        <f t="shared" si="32"/>
        <v>C+</v>
      </c>
      <c r="ES4" s="18">
        <f t="shared" si="33"/>
        <v>2.5</v>
      </c>
      <c r="ET4" s="15" t="str">
        <f t="shared" si="96"/>
        <v>2.5</v>
      </c>
      <c r="EU4" s="19">
        <v>4</v>
      </c>
      <c r="EV4" s="68">
        <v>4</v>
      </c>
      <c r="EW4" s="28">
        <v>6.8</v>
      </c>
      <c r="EX4" s="26">
        <v>5</v>
      </c>
      <c r="EY4" s="27"/>
      <c r="EZ4" s="27"/>
      <c r="FA4" s="27">
        <f t="shared" si="97"/>
        <v>5</v>
      </c>
      <c r="FB4" s="21">
        <f t="shared" si="34"/>
        <v>5.7</v>
      </c>
      <c r="FC4" s="21" t="str">
        <f t="shared" si="35"/>
        <v>5.7</v>
      </c>
      <c r="FD4" s="13" t="str">
        <f t="shared" si="36"/>
        <v>C</v>
      </c>
      <c r="FE4" s="18">
        <f t="shared" si="37"/>
        <v>2</v>
      </c>
      <c r="FF4" s="15" t="str">
        <f t="shared" si="38"/>
        <v>2.0</v>
      </c>
      <c r="FG4" s="19">
        <v>2</v>
      </c>
      <c r="FH4" s="68">
        <v>2</v>
      </c>
      <c r="FI4" s="155">
        <v>6.6</v>
      </c>
      <c r="FJ4" s="158">
        <v>7</v>
      </c>
      <c r="FK4" s="27"/>
      <c r="FL4" s="27"/>
      <c r="FM4" s="27">
        <f t="shared" si="39"/>
        <v>7</v>
      </c>
      <c r="FN4" s="21">
        <f t="shared" si="40"/>
        <v>6.8</v>
      </c>
      <c r="FO4" s="21" t="str">
        <f t="shared" si="41"/>
        <v>6.8</v>
      </c>
      <c r="FP4" s="13" t="str">
        <f t="shared" si="42"/>
        <v>C+</v>
      </c>
      <c r="FQ4" s="18">
        <f t="shared" si="43"/>
        <v>2.5</v>
      </c>
      <c r="FR4" s="15" t="str">
        <f t="shared" si="44"/>
        <v>2.5</v>
      </c>
      <c r="FS4" s="19">
        <v>3</v>
      </c>
      <c r="FT4" s="68">
        <v>3</v>
      </c>
      <c r="FU4" s="28">
        <v>5.4</v>
      </c>
      <c r="FV4" s="26">
        <v>6</v>
      </c>
      <c r="FW4" s="27"/>
      <c r="FX4" s="82"/>
      <c r="FY4" s="82">
        <f t="shared" si="98"/>
        <v>6</v>
      </c>
      <c r="FZ4" s="21">
        <f t="shared" si="45"/>
        <v>5.8</v>
      </c>
      <c r="GA4" s="21" t="str">
        <f t="shared" si="46"/>
        <v>5.8</v>
      </c>
      <c r="GB4" s="13" t="str">
        <f t="shared" si="47"/>
        <v>C</v>
      </c>
      <c r="GC4" s="18">
        <f t="shared" si="48"/>
        <v>2</v>
      </c>
      <c r="GD4" s="15" t="str">
        <f t="shared" si="49"/>
        <v>2.0</v>
      </c>
      <c r="GE4" s="19">
        <v>3</v>
      </c>
      <c r="GF4" s="68">
        <v>3</v>
      </c>
      <c r="GG4" s="69">
        <f t="shared" si="99"/>
        <v>21</v>
      </c>
      <c r="GH4" s="22">
        <f t="shared" si="100"/>
        <v>6.2095238095238097</v>
      </c>
      <c r="GI4" s="24" t="str">
        <f t="shared" si="101"/>
        <v>6.21</v>
      </c>
      <c r="GJ4" s="22">
        <f t="shared" si="102"/>
        <v>2.1904761904761907</v>
      </c>
      <c r="GK4" s="24" t="str">
        <f t="shared" si="103"/>
        <v>2.19</v>
      </c>
    </row>
    <row r="5" spans="1:193" s="4" customFormat="1" ht="18">
      <c r="A5" s="2">
        <v>4</v>
      </c>
      <c r="B5" s="5" t="s">
        <v>758</v>
      </c>
      <c r="C5" s="6" t="s">
        <v>765</v>
      </c>
      <c r="D5" s="7" t="s">
        <v>766</v>
      </c>
      <c r="E5" s="8" t="s">
        <v>65</v>
      </c>
      <c r="G5" s="10" t="s">
        <v>806</v>
      </c>
      <c r="H5" s="36" t="s">
        <v>89</v>
      </c>
      <c r="I5" s="36" t="s">
        <v>453</v>
      </c>
      <c r="J5" s="25">
        <v>6.9</v>
      </c>
      <c r="K5" s="21" t="str">
        <f t="shared" si="52"/>
        <v>6.9</v>
      </c>
      <c r="L5" s="13" t="str">
        <f t="shared" si="0"/>
        <v>C+</v>
      </c>
      <c r="M5" s="14">
        <f t="shared" si="1"/>
        <v>2.5</v>
      </c>
      <c r="N5" s="15" t="str">
        <f t="shared" si="53"/>
        <v>2.5</v>
      </c>
      <c r="O5" s="19">
        <v>2</v>
      </c>
      <c r="P5" s="12">
        <v>7</v>
      </c>
      <c r="Q5" s="21" t="str">
        <f t="shared" si="54"/>
        <v>7.0</v>
      </c>
      <c r="R5" s="13" t="str">
        <f t="shared" si="2"/>
        <v>B</v>
      </c>
      <c r="S5" s="14">
        <f t="shared" si="3"/>
        <v>3</v>
      </c>
      <c r="T5" s="15" t="str">
        <f t="shared" si="55"/>
        <v>3.0</v>
      </c>
      <c r="U5" s="19">
        <v>3</v>
      </c>
      <c r="V5" s="28">
        <v>7.8</v>
      </c>
      <c r="W5" s="26">
        <v>6</v>
      </c>
      <c r="X5" s="27"/>
      <c r="Y5" s="82"/>
      <c r="Z5" s="82">
        <f t="shared" si="56"/>
        <v>6</v>
      </c>
      <c r="AA5" s="21">
        <f t="shared" si="57"/>
        <v>6.7</v>
      </c>
      <c r="AB5" s="21" t="str">
        <f t="shared" si="58"/>
        <v>6.7</v>
      </c>
      <c r="AC5" s="13" t="str">
        <f t="shared" si="4"/>
        <v>C+</v>
      </c>
      <c r="AD5" s="18">
        <f t="shared" si="5"/>
        <v>2.5</v>
      </c>
      <c r="AE5" s="15" t="str">
        <f t="shared" si="59"/>
        <v>2.5</v>
      </c>
      <c r="AF5" s="19">
        <v>4</v>
      </c>
      <c r="AG5" s="68">
        <v>4</v>
      </c>
      <c r="AH5" s="28">
        <v>8</v>
      </c>
      <c r="AI5" s="26">
        <v>7</v>
      </c>
      <c r="AJ5" s="27"/>
      <c r="AK5" s="82"/>
      <c r="AL5" s="82">
        <f t="shared" si="60"/>
        <v>7</v>
      </c>
      <c r="AM5" s="21">
        <f t="shared" si="61"/>
        <v>7.4</v>
      </c>
      <c r="AN5" s="21" t="str">
        <f t="shared" si="62"/>
        <v>7.4</v>
      </c>
      <c r="AO5" s="13" t="str">
        <f t="shared" si="6"/>
        <v>B</v>
      </c>
      <c r="AP5" s="18">
        <f t="shared" si="7"/>
        <v>3</v>
      </c>
      <c r="AQ5" s="15" t="str">
        <f t="shared" si="63"/>
        <v>3.0</v>
      </c>
      <c r="AR5" s="19">
        <v>3</v>
      </c>
      <c r="AS5" s="68">
        <v>3</v>
      </c>
      <c r="AT5" s="28">
        <v>7.7</v>
      </c>
      <c r="AU5" s="26">
        <v>7</v>
      </c>
      <c r="AV5" s="27"/>
      <c r="AW5" s="82"/>
      <c r="AX5" s="82">
        <f t="shared" si="64"/>
        <v>7</v>
      </c>
      <c r="AY5" s="21">
        <f t="shared" si="65"/>
        <v>7.3</v>
      </c>
      <c r="AZ5" s="21" t="str">
        <f t="shared" si="66"/>
        <v>7.3</v>
      </c>
      <c r="BA5" s="13" t="str">
        <f t="shared" si="8"/>
        <v>B</v>
      </c>
      <c r="BB5" s="18">
        <f t="shared" si="9"/>
        <v>3</v>
      </c>
      <c r="BC5" s="15" t="str">
        <f t="shared" si="67"/>
        <v>3.0</v>
      </c>
      <c r="BD5" s="19">
        <v>3</v>
      </c>
      <c r="BE5" s="68">
        <v>3</v>
      </c>
      <c r="BF5" s="28">
        <v>7</v>
      </c>
      <c r="BG5" s="26">
        <v>5</v>
      </c>
      <c r="BH5" s="27"/>
      <c r="BI5" s="82"/>
      <c r="BJ5" s="27">
        <f t="shared" si="68"/>
        <v>5</v>
      </c>
      <c r="BK5" s="21">
        <f t="shared" si="69"/>
        <v>5.8</v>
      </c>
      <c r="BL5" s="21" t="str">
        <f t="shared" si="70"/>
        <v>5.8</v>
      </c>
      <c r="BM5" s="13" t="str">
        <f t="shared" si="10"/>
        <v>C</v>
      </c>
      <c r="BN5" s="18">
        <f t="shared" si="11"/>
        <v>2</v>
      </c>
      <c r="BO5" s="15" t="str">
        <f t="shared" si="71"/>
        <v>2.0</v>
      </c>
      <c r="BP5" s="19">
        <v>3</v>
      </c>
      <c r="BQ5" s="68">
        <v>3</v>
      </c>
      <c r="BR5" s="28">
        <v>8.1999999999999993</v>
      </c>
      <c r="BS5" s="26">
        <v>8</v>
      </c>
      <c r="BT5" s="27"/>
      <c r="BU5" s="82"/>
      <c r="BV5" s="82">
        <f t="shared" si="72"/>
        <v>8</v>
      </c>
      <c r="BW5" s="21">
        <f t="shared" si="73"/>
        <v>8.1</v>
      </c>
      <c r="BX5" s="21" t="str">
        <f t="shared" si="74"/>
        <v>8.1</v>
      </c>
      <c r="BY5" s="13" t="str">
        <f t="shared" si="12"/>
        <v>B+</v>
      </c>
      <c r="BZ5" s="18">
        <f t="shared" si="13"/>
        <v>3.5</v>
      </c>
      <c r="CA5" s="15" t="str">
        <f t="shared" si="75"/>
        <v>3.5</v>
      </c>
      <c r="CB5" s="19">
        <v>3</v>
      </c>
      <c r="CC5" s="68">
        <v>3</v>
      </c>
      <c r="CD5" s="69">
        <f t="shared" si="76"/>
        <v>16</v>
      </c>
      <c r="CE5" s="22">
        <f t="shared" si="77"/>
        <v>7.0375000000000005</v>
      </c>
      <c r="CF5" s="24" t="str">
        <f t="shared" si="78"/>
        <v>7.04</v>
      </c>
      <c r="CG5" s="22">
        <f t="shared" si="79"/>
        <v>3.28125</v>
      </c>
      <c r="CH5" s="24" t="str">
        <f t="shared" si="80"/>
        <v>3.28</v>
      </c>
      <c r="CI5" s="77" t="str">
        <f t="shared" si="81"/>
        <v>Lên lớp</v>
      </c>
      <c r="CJ5" s="77">
        <f t="shared" si="82"/>
        <v>16</v>
      </c>
      <c r="CK5" s="22">
        <f t="shared" si="83"/>
        <v>7.0375000000000005</v>
      </c>
      <c r="CL5" s="77" t="str">
        <f t="shared" si="84"/>
        <v>7.04</v>
      </c>
      <c r="CM5" s="22">
        <f t="shared" si="85"/>
        <v>2.78125</v>
      </c>
      <c r="CN5" s="77" t="str">
        <f t="shared" si="86"/>
        <v>2.78</v>
      </c>
      <c r="CO5" s="28">
        <v>8.3000000000000007</v>
      </c>
      <c r="CP5" s="26">
        <v>9</v>
      </c>
      <c r="CQ5" s="27"/>
      <c r="CR5" s="82"/>
      <c r="CS5" s="82">
        <f t="shared" si="87"/>
        <v>9</v>
      </c>
      <c r="CT5" s="21">
        <f t="shared" si="88"/>
        <v>8.6999999999999993</v>
      </c>
      <c r="CU5" s="21" t="str">
        <f t="shared" si="89"/>
        <v>8.7</v>
      </c>
      <c r="CV5" s="13" t="str">
        <f t="shared" si="14"/>
        <v>A</v>
      </c>
      <c r="CW5" s="18">
        <f t="shared" si="15"/>
        <v>4</v>
      </c>
      <c r="CX5" s="15" t="str">
        <f t="shared" si="90"/>
        <v>4.0</v>
      </c>
      <c r="CY5" s="19">
        <v>2</v>
      </c>
      <c r="CZ5" s="68">
        <v>2</v>
      </c>
      <c r="DA5" s="28">
        <v>7.1</v>
      </c>
      <c r="DB5" s="26">
        <v>6</v>
      </c>
      <c r="DC5" s="27"/>
      <c r="DD5" s="82"/>
      <c r="DE5" s="82">
        <f t="shared" si="91"/>
        <v>6</v>
      </c>
      <c r="DF5" s="21">
        <f t="shared" si="16"/>
        <v>6.4</v>
      </c>
      <c r="DG5" s="21" t="str">
        <f t="shared" si="17"/>
        <v>6.4</v>
      </c>
      <c r="DH5" s="13" t="str">
        <f t="shared" si="18"/>
        <v>C</v>
      </c>
      <c r="DI5" s="18">
        <f t="shared" si="19"/>
        <v>2</v>
      </c>
      <c r="DJ5" s="15" t="str">
        <f t="shared" si="20"/>
        <v>2.0</v>
      </c>
      <c r="DK5" s="19">
        <v>2</v>
      </c>
      <c r="DL5" s="68">
        <v>2</v>
      </c>
      <c r="DM5" s="155">
        <v>8</v>
      </c>
      <c r="DN5" s="158">
        <v>7</v>
      </c>
      <c r="DO5" s="27"/>
      <c r="DP5" s="27"/>
      <c r="DQ5" s="27">
        <f t="shared" si="92"/>
        <v>7</v>
      </c>
      <c r="DR5" s="21">
        <f t="shared" si="21"/>
        <v>7.4</v>
      </c>
      <c r="DS5" s="21" t="str">
        <f t="shared" si="22"/>
        <v>7.4</v>
      </c>
      <c r="DT5" s="13" t="str">
        <f t="shared" si="23"/>
        <v>B</v>
      </c>
      <c r="DU5" s="18">
        <f t="shared" si="24"/>
        <v>3</v>
      </c>
      <c r="DV5" s="15" t="str">
        <f t="shared" si="25"/>
        <v>3.0</v>
      </c>
      <c r="DW5" s="19">
        <v>2</v>
      </c>
      <c r="DX5" s="68">
        <v>2</v>
      </c>
      <c r="DY5" s="155">
        <v>5</v>
      </c>
      <c r="DZ5" s="158">
        <v>5</v>
      </c>
      <c r="EA5" s="27"/>
      <c r="EB5" s="27"/>
      <c r="EC5" s="27">
        <f t="shared" si="26"/>
        <v>5</v>
      </c>
      <c r="ED5" s="21">
        <f t="shared" si="27"/>
        <v>5</v>
      </c>
      <c r="EE5" s="21" t="str">
        <f t="shared" si="28"/>
        <v>5.0</v>
      </c>
      <c r="EF5" s="13" t="str">
        <f t="shared" si="29"/>
        <v>D+</v>
      </c>
      <c r="EG5" s="18">
        <f t="shared" si="30"/>
        <v>1.5</v>
      </c>
      <c r="EH5" s="15" t="str">
        <f t="shared" si="31"/>
        <v>1.5</v>
      </c>
      <c r="EI5" s="19">
        <v>3</v>
      </c>
      <c r="EJ5" s="68">
        <v>3</v>
      </c>
      <c r="EK5" s="28">
        <v>8.1</v>
      </c>
      <c r="EL5" s="26">
        <v>9</v>
      </c>
      <c r="EM5" s="27"/>
      <c r="EN5" s="82"/>
      <c r="EO5" s="82">
        <f t="shared" si="93"/>
        <v>9</v>
      </c>
      <c r="EP5" s="21">
        <f t="shared" si="94"/>
        <v>8.6</v>
      </c>
      <c r="EQ5" s="21" t="str">
        <f t="shared" si="95"/>
        <v>8.6</v>
      </c>
      <c r="ER5" s="13" t="str">
        <f t="shared" si="32"/>
        <v>A</v>
      </c>
      <c r="ES5" s="18">
        <f t="shared" si="33"/>
        <v>4</v>
      </c>
      <c r="ET5" s="15" t="str">
        <f t="shared" si="96"/>
        <v>4.0</v>
      </c>
      <c r="EU5" s="19">
        <v>4</v>
      </c>
      <c r="EV5" s="68">
        <v>4</v>
      </c>
      <c r="EW5" s="28">
        <v>7.2</v>
      </c>
      <c r="EX5" s="26">
        <v>2</v>
      </c>
      <c r="EY5" s="27">
        <v>6</v>
      </c>
      <c r="EZ5" s="27"/>
      <c r="FA5" s="27">
        <f t="shared" si="97"/>
        <v>6</v>
      </c>
      <c r="FB5" s="21">
        <f t="shared" si="34"/>
        <v>6.5</v>
      </c>
      <c r="FC5" s="21" t="str">
        <f t="shared" si="35"/>
        <v>6.5</v>
      </c>
      <c r="FD5" s="13" t="str">
        <f t="shared" si="36"/>
        <v>C+</v>
      </c>
      <c r="FE5" s="18">
        <f t="shared" si="37"/>
        <v>2.5</v>
      </c>
      <c r="FF5" s="15" t="str">
        <f t="shared" si="38"/>
        <v>2.5</v>
      </c>
      <c r="FG5" s="19">
        <v>2</v>
      </c>
      <c r="FH5" s="68">
        <v>2</v>
      </c>
      <c r="FI5" s="155">
        <v>7</v>
      </c>
      <c r="FJ5" s="158">
        <v>7</v>
      </c>
      <c r="FK5" s="27"/>
      <c r="FL5" s="27"/>
      <c r="FM5" s="27">
        <f t="shared" si="39"/>
        <v>7</v>
      </c>
      <c r="FN5" s="21">
        <f t="shared" si="40"/>
        <v>7</v>
      </c>
      <c r="FO5" s="21" t="str">
        <f t="shared" si="41"/>
        <v>7.0</v>
      </c>
      <c r="FP5" s="13" t="str">
        <f t="shared" si="42"/>
        <v>B</v>
      </c>
      <c r="FQ5" s="18">
        <f t="shared" si="43"/>
        <v>3</v>
      </c>
      <c r="FR5" s="15" t="str">
        <f t="shared" si="44"/>
        <v>3.0</v>
      </c>
      <c r="FS5" s="19">
        <v>3</v>
      </c>
      <c r="FT5" s="68">
        <v>3</v>
      </c>
      <c r="FU5" s="28">
        <v>5.4</v>
      </c>
      <c r="FV5" s="26">
        <v>5</v>
      </c>
      <c r="FW5" s="27"/>
      <c r="FX5" s="82"/>
      <c r="FY5" s="82">
        <f t="shared" si="98"/>
        <v>5</v>
      </c>
      <c r="FZ5" s="21">
        <f t="shared" si="45"/>
        <v>5.2</v>
      </c>
      <c r="GA5" s="21" t="str">
        <f t="shared" si="46"/>
        <v>5.2</v>
      </c>
      <c r="GB5" s="13" t="str">
        <f t="shared" si="47"/>
        <v>D+</v>
      </c>
      <c r="GC5" s="18">
        <f t="shared" si="48"/>
        <v>1.5</v>
      </c>
      <c r="GD5" s="15" t="str">
        <f t="shared" si="49"/>
        <v>1.5</v>
      </c>
      <c r="GE5" s="19">
        <v>3</v>
      </c>
      <c r="GF5" s="68">
        <v>3</v>
      </c>
      <c r="GG5" s="69">
        <f t="shared" si="99"/>
        <v>21</v>
      </c>
      <c r="GH5" s="22">
        <f t="shared" si="100"/>
        <v>6.8571428571428568</v>
      </c>
      <c r="GI5" s="24" t="str">
        <f t="shared" si="101"/>
        <v>6.86</v>
      </c>
      <c r="GJ5" s="22">
        <f t="shared" si="102"/>
        <v>2.7142857142857144</v>
      </c>
      <c r="GK5" s="24" t="str">
        <f t="shared" si="103"/>
        <v>2.71</v>
      </c>
    </row>
    <row r="6" spans="1:193" s="4" customFormat="1" ht="18">
      <c r="A6" s="2">
        <v>5</v>
      </c>
      <c r="B6" s="5" t="s">
        <v>758</v>
      </c>
      <c r="C6" s="6" t="s">
        <v>767</v>
      </c>
      <c r="D6" s="7" t="s">
        <v>754</v>
      </c>
      <c r="E6" s="8" t="s">
        <v>168</v>
      </c>
      <c r="G6" s="10" t="s">
        <v>308</v>
      </c>
      <c r="H6" s="36" t="s">
        <v>89</v>
      </c>
      <c r="I6" s="41" t="s">
        <v>200</v>
      </c>
      <c r="J6" s="25">
        <v>6.3</v>
      </c>
      <c r="K6" s="21" t="str">
        <f t="shared" si="52"/>
        <v>6.3</v>
      </c>
      <c r="L6" s="13" t="str">
        <f t="shared" si="0"/>
        <v>C</v>
      </c>
      <c r="M6" s="14">
        <f t="shared" si="1"/>
        <v>2</v>
      </c>
      <c r="N6" s="15" t="str">
        <f t="shared" si="53"/>
        <v>2.0</v>
      </c>
      <c r="O6" s="19">
        <v>2</v>
      </c>
      <c r="P6" s="12">
        <v>6</v>
      </c>
      <c r="Q6" s="21" t="str">
        <f t="shared" si="54"/>
        <v>6.0</v>
      </c>
      <c r="R6" s="13" t="str">
        <f t="shared" si="2"/>
        <v>C</v>
      </c>
      <c r="S6" s="14">
        <f t="shared" si="3"/>
        <v>2</v>
      </c>
      <c r="T6" s="15" t="str">
        <f t="shared" si="55"/>
        <v>2.0</v>
      </c>
      <c r="U6" s="19">
        <v>3</v>
      </c>
      <c r="V6" s="28">
        <v>7.5</v>
      </c>
      <c r="W6" s="26">
        <v>8</v>
      </c>
      <c r="X6" s="27"/>
      <c r="Y6" s="82"/>
      <c r="Z6" s="82">
        <f t="shared" si="56"/>
        <v>8</v>
      </c>
      <c r="AA6" s="21">
        <f t="shared" si="57"/>
        <v>7.8</v>
      </c>
      <c r="AB6" s="21" t="str">
        <f t="shared" si="58"/>
        <v>7.8</v>
      </c>
      <c r="AC6" s="13" t="str">
        <f t="shared" si="4"/>
        <v>B</v>
      </c>
      <c r="AD6" s="18">
        <f t="shared" si="5"/>
        <v>3</v>
      </c>
      <c r="AE6" s="15" t="str">
        <f t="shared" si="59"/>
        <v>3.0</v>
      </c>
      <c r="AF6" s="19">
        <v>4</v>
      </c>
      <c r="AG6" s="68">
        <v>4</v>
      </c>
      <c r="AH6" s="28">
        <v>5.4</v>
      </c>
      <c r="AI6" s="26">
        <v>7</v>
      </c>
      <c r="AJ6" s="27"/>
      <c r="AK6" s="82"/>
      <c r="AL6" s="82">
        <f t="shared" si="60"/>
        <v>7</v>
      </c>
      <c r="AM6" s="21">
        <f t="shared" si="61"/>
        <v>6.4</v>
      </c>
      <c r="AN6" s="21" t="str">
        <f t="shared" si="62"/>
        <v>6.4</v>
      </c>
      <c r="AO6" s="13" t="str">
        <f t="shared" si="6"/>
        <v>C</v>
      </c>
      <c r="AP6" s="18">
        <f t="shared" si="7"/>
        <v>2</v>
      </c>
      <c r="AQ6" s="15" t="str">
        <f t="shared" si="63"/>
        <v>2.0</v>
      </c>
      <c r="AR6" s="19">
        <v>3</v>
      </c>
      <c r="AS6" s="68">
        <v>3</v>
      </c>
      <c r="AT6" s="28">
        <v>6.5</v>
      </c>
      <c r="AU6" s="26">
        <v>3</v>
      </c>
      <c r="AV6" s="27">
        <v>7</v>
      </c>
      <c r="AW6" s="27"/>
      <c r="AX6" s="82">
        <f t="shared" si="64"/>
        <v>7</v>
      </c>
      <c r="AY6" s="21">
        <f t="shared" si="65"/>
        <v>6.8</v>
      </c>
      <c r="AZ6" s="21" t="str">
        <f t="shared" si="66"/>
        <v>6.8</v>
      </c>
      <c r="BA6" s="13" t="str">
        <f t="shared" si="8"/>
        <v>C+</v>
      </c>
      <c r="BB6" s="18">
        <f t="shared" si="9"/>
        <v>2.5</v>
      </c>
      <c r="BC6" s="15" t="str">
        <f t="shared" si="67"/>
        <v>2.5</v>
      </c>
      <c r="BD6" s="19">
        <v>3</v>
      </c>
      <c r="BE6" s="68">
        <v>3</v>
      </c>
      <c r="BF6" s="28">
        <v>7.1</v>
      </c>
      <c r="BG6" s="26">
        <v>5</v>
      </c>
      <c r="BH6" s="27"/>
      <c r="BI6" s="82"/>
      <c r="BJ6" s="27">
        <f t="shared" si="68"/>
        <v>5</v>
      </c>
      <c r="BK6" s="21">
        <f t="shared" si="69"/>
        <v>5.8</v>
      </c>
      <c r="BL6" s="21" t="str">
        <f t="shared" si="70"/>
        <v>5.8</v>
      </c>
      <c r="BM6" s="13" t="str">
        <f t="shared" si="10"/>
        <v>C</v>
      </c>
      <c r="BN6" s="18">
        <f t="shared" si="11"/>
        <v>2</v>
      </c>
      <c r="BO6" s="15" t="str">
        <f t="shared" si="71"/>
        <v>2.0</v>
      </c>
      <c r="BP6" s="19">
        <v>3</v>
      </c>
      <c r="BQ6" s="68">
        <v>3</v>
      </c>
      <c r="BR6" s="28">
        <v>7.2</v>
      </c>
      <c r="BS6" s="26">
        <v>8</v>
      </c>
      <c r="BT6" s="27"/>
      <c r="BU6" s="82"/>
      <c r="BV6" s="82">
        <f t="shared" si="72"/>
        <v>8</v>
      </c>
      <c r="BW6" s="21">
        <f t="shared" si="73"/>
        <v>7.7</v>
      </c>
      <c r="BX6" s="21" t="str">
        <f t="shared" si="74"/>
        <v>7.7</v>
      </c>
      <c r="BY6" s="13" t="str">
        <f t="shared" si="12"/>
        <v>B</v>
      </c>
      <c r="BZ6" s="18">
        <f t="shared" si="13"/>
        <v>3</v>
      </c>
      <c r="CA6" s="15" t="str">
        <f t="shared" si="75"/>
        <v>3.0</v>
      </c>
      <c r="CB6" s="19">
        <v>3</v>
      </c>
      <c r="CC6" s="68">
        <v>3</v>
      </c>
      <c r="CD6" s="69">
        <f t="shared" si="76"/>
        <v>16</v>
      </c>
      <c r="CE6" s="22">
        <f t="shared" si="77"/>
        <v>6.9562500000000007</v>
      </c>
      <c r="CF6" s="24" t="str">
        <f t="shared" si="78"/>
        <v>6.96</v>
      </c>
      <c r="CG6" s="22">
        <f t="shared" si="79"/>
        <v>2.96875</v>
      </c>
      <c r="CH6" s="24" t="str">
        <f t="shared" si="80"/>
        <v>2.97</v>
      </c>
      <c r="CI6" s="77" t="str">
        <f t="shared" si="81"/>
        <v>Lên lớp</v>
      </c>
      <c r="CJ6" s="77">
        <f t="shared" si="82"/>
        <v>16</v>
      </c>
      <c r="CK6" s="22">
        <f t="shared" si="83"/>
        <v>6.9562500000000007</v>
      </c>
      <c r="CL6" s="77" t="str">
        <f t="shared" si="84"/>
        <v>6.96</v>
      </c>
      <c r="CM6" s="22">
        <f t="shared" si="85"/>
        <v>2.53125</v>
      </c>
      <c r="CN6" s="77" t="str">
        <f t="shared" si="86"/>
        <v>2.53</v>
      </c>
      <c r="CO6" s="28">
        <v>8</v>
      </c>
      <c r="CP6" s="26">
        <v>8</v>
      </c>
      <c r="CQ6" s="27"/>
      <c r="CR6" s="82"/>
      <c r="CS6" s="82">
        <f t="shared" si="87"/>
        <v>8</v>
      </c>
      <c r="CT6" s="21">
        <f t="shared" si="88"/>
        <v>8</v>
      </c>
      <c r="CU6" s="21" t="str">
        <f t="shared" si="89"/>
        <v>8.0</v>
      </c>
      <c r="CV6" s="13" t="str">
        <f t="shared" si="14"/>
        <v>B+</v>
      </c>
      <c r="CW6" s="18">
        <f t="shared" si="15"/>
        <v>3.5</v>
      </c>
      <c r="CX6" s="15" t="str">
        <f t="shared" si="90"/>
        <v>3.5</v>
      </c>
      <c r="CY6" s="19">
        <v>2</v>
      </c>
      <c r="CZ6" s="68">
        <v>2</v>
      </c>
      <c r="DA6" s="28">
        <v>6.4</v>
      </c>
      <c r="DB6" s="26">
        <v>8</v>
      </c>
      <c r="DC6" s="27"/>
      <c r="DD6" s="82"/>
      <c r="DE6" s="82">
        <f t="shared" si="91"/>
        <v>8</v>
      </c>
      <c r="DF6" s="21">
        <f t="shared" si="16"/>
        <v>7.4</v>
      </c>
      <c r="DG6" s="21" t="str">
        <f t="shared" si="17"/>
        <v>7.4</v>
      </c>
      <c r="DH6" s="13" t="str">
        <f t="shared" si="18"/>
        <v>B</v>
      </c>
      <c r="DI6" s="18">
        <f t="shared" si="19"/>
        <v>3</v>
      </c>
      <c r="DJ6" s="15" t="str">
        <f t="shared" si="20"/>
        <v>3.0</v>
      </c>
      <c r="DK6" s="19">
        <v>2</v>
      </c>
      <c r="DL6" s="68">
        <v>2</v>
      </c>
      <c r="DM6" s="155">
        <v>9.1999999999999993</v>
      </c>
      <c r="DN6" s="158">
        <v>6</v>
      </c>
      <c r="DO6" s="27"/>
      <c r="DP6" s="27"/>
      <c r="DQ6" s="27">
        <f t="shared" si="92"/>
        <v>6</v>
      </c>
      <c r="DR6" s="21">
        <f t="shared" si="21"/>
        <v>7.3</v>
      </c>
      <c r="DS6" s="21" t="str">
        <f t="shared" si="22"/>
        <v>7.3</v>
      </c>
      <c r="DT6" s="13" t="str">
        <f t="shared" si="23"/>
        <v>B</v>
      </c>
      <c r="DU6" s="18">
        <f t="shared" si="24"/>
        <v>3</v>
      </c>
      <c r="DV6" s="15" t="str">
        <f t="shared" si="25"/>
        <v>3.0</v>
      </c>
      <c r="DW6" s="19">
        <v>2</v>
      </c>
      <c r="DX6" s="68">
        <v>2</v>
      </c>
      <c r="DY6" s="155">
        <v>6.4</v>
      </c>
      <c r="DZ6" s="158">
        <v>5</v>
      </c>
      <c r="EA6" s="27"/>
      <c r="EB6" s="27"/>
      <c r="EC6" s="27">
        <f t="shared" si="26"/>
        <v>5</v>
      </c>
      <c r="ED6" s="21">
        <f t="shared" si="27"/>
        <v>5.6</v>
      </c>
      <c r="EE6" s="21" t="str">
        <f t="shared" si="28"/>
        <v>5.6</v>
      </c>
      <c r="EF6" s="13" t="str">
        <f t="shared" si="29"/>
        <v>C</v>
      </c>
      <c r="EG6" s="18">
        <f t="shared" si="30"/>
        <v>2</v>
      </c>
      <c r="EH6" s="15" t="str">
        <f t="shared" si="31"/>
        <v>2.0</v>
      </c>
      <c r="EI6" s="19">
        <v>3</v>
      </c>
      <c r="EJ6" s="68">
        <v>3</v>
      </c>
      <c r="EK6" s="28">
        <v>7</v>
      </c>
      <c r="EL6" s="26">
        <v>9</v>
      </c>
      <c r="EM6" s="27"/>
      <c r="EN6" s="82"/>
      <c r="EO6" s="82">
        <f t="shared" si="93"/>
        <v>9</v>
      </c>
      <c r="EP6" s="21">
        <f t="shared" si="94"/>
        <v>8.1999999999999993</v>
      </c>
      <c r="EQ6" s="21" t="str">
        <f t="shared" si="95"/>
        <v>8.2</v>
      </c>
      <c r="ER6" s="13" t="str">
        <f t="shared" si="32"/>
        <v>B+</v>
      </c>
      <c r="ES6" s="18">
        <f t="shared" si="33"/>
        <v>3.5</v>
      </c>
      <c r="ET6" s="15" t="str">
        <f t="shared" si="96"/>
        <v>3.5</v>
      </c>
      <c r="EU6" s="19">
        <v>4</v>
      </c>
      <c r="EV6" s="68">
        <v>4</v>
      </c>
      <c r="EW6" s="28">
        <v>7</v>
      </c>
      <c r="EX6" s="26">
        <v>4</v>
      </c>
      <c r="EY6" s="27">
        <v>6</v>
      </c>
      <c r="EZ6" s="27"/>
      <c r="FA6" s="27">
        <f t="shared" si="97"/>
        <v>6</v>
      </c>
      <c r="FB6" s="21">
        <f t="shared" si="34"/>
        <v>6.4</v>
      </c>
      <c r="FC6" s="21" t="str">
        <f t="shared" si="35"/>
        <v>6.4</v>
      </c>
      <c r="FD6" s="13" t="str">
        <f t="shared" si="36"/>
        <v>C</v>
      </c>
      <c r="FE6" s="18">
        <f t="shared" si="37"/>
        <v>2</v>
      </c>
      <c r="FF6" s="15" t="str">
        <f t="shared" si="38"/>
        <v>2.0</v>
      </c>
      <c r="FG6" s="19">
        <v>2</v>
      </c>
      <c r="FH6" s="68">
        <v>2</v>
      </c>
      <c r="FI6" s="155">
        <v>7.9</v>
      </c>
      <c r="FJ6" s="158">
        <v>6</v>
      </c>
      <c r="FK6" s="27"/>
      <c r="FL6" s="27"/>
      <c r="FM6" s="27">
        <f t="shared" si="39"/>
        <v>6</v>
      </c>
      <c r="FN6" s="21">
        <f t="shared" si="40"/>
        <v>6.8</v>
      </c>
      <c r="FO6" s="21" t="str">
        <f t="shared" si="41"/>
        <v>6.8</v>
      </c>
      <c r="FP6" s="13" t="str">
        <f t="shared" si="42"/>
        <v>C+</v>
      </c>
      <c r="FQ6" s="18">
        <f t="shared" si="43"/>
        <v>2.5</v>
      </c>
      <c r="FR6" s="15" t="str">
        <f t="shared" si="44"/>
        <v>2.5</v>
      </c>
      <c r="FS6" s="19">
        <v>3</v>
      </c>
      <c r="FT6" s="68">
        <v>3</v>
      </c>
      <c r="FU6" s="28">
        <v>6.1</v>
      </c>
      <c r="FV6" s="26">
        <v>6</v>
      </c>
      <c r="FW6" s="27"/>
      <c r="FX6" s="82"/>
      <c r="FY6" s="82">
        <f t="shared" si="98"/>
        <v>6</v>
      </c>
      <c r="FZ6" s="21">
        <f t="shared" si="45"/>
        <v>6</v>
      </c>
      <c r="GA6" s="21" t="str">
        <f t="shared" si="46"/>
        <v>6.0</v>
      </c>
      <c r="GB6" s="13" t="str">
        <f t="shared" si="47"/>
        <v>C</v>
      </c>
      <c r="GC6" s="18">
        <f t="shared" si="48"/>
        <v>2</v>
      </c>
      <c r="GD6" s="15" t="str">
        <f t="shared" si="49"/>
        <v>2.0</v>
      </c>
      <c r="GE6" s="19">
        <v>3</v>
      </c>
      <c r="GF6" s="68">
        <v>3</v>
      </c>
      <c r="GG6" s="69">
        <f t="shared" si="99"/>
        <v>21</v>
      </c>
      <c r="GH6" s="22">
        <f t="shared" si="100"/>
        <v>6.9619047619047612</v>
      </c>
      <c r="GI6" s="24" t="str">
        <f t="shared" si="101"/>
        <v>6.96</v>
      </c>
      <c r="GJ6" s="22">
        <f t="shared" si="102"/>
        <v>2.6904761904761907</v>
      </c>
      <c r="GK6" s="24" t="str">
        <f t="shared" si="103"/>
        <v>2.69</v>
      </c>
    </row>
    <row r="7" spans="1:193" s="4" customFormat="1" ht="18">
      <c r="A7" s="2">
        <v>6</v>
      </c>
      <c r="B7" s="5" t="s">
        <v>758</v>
      </c>
      <c r="C7" s="6" t="s">
        <v>768</v>
      </c>
      <c r="D7" s="7" t="s">
        <v>165</v>
      </c>
      <c r="E7" s="8" t="s">
        <v>168</v>
      </c>
      <c r="G7" s="10" t="s">
        <v>286</v>
      </c>
      <c r="H7" s="36" t="s">
        <v>89</v>
      </c>
      <c r="I7" s="36" t="s">
        <v>200</v>
      </c>
      <c r="J7" s="25">
        <v>0.9</v>
      </c>
      <c r="K7" s="21" t="str">
        <f t="shared" si="52"/>
        <v>0.9</v>
      </c>
      <c r="L7" s="13" t="str">
        <f t="shared" si="0"/>
        <v>F</v>
      </c>
      <c r="M7" s="14">
        <f t="shared" si="1"/>
        <v>0</v>
      </c>
      <c r="N7" s="15" t="str">
        <f t="shared" si="53"/>
        <v>0.0</v>
      </c>
      <c r="O7" s="19">
        <v>2</v>
      </c>
      <c r="P7" s="12">
        <v>6</v>
      </c>
      <c r="Q7" s="21" t="str">
        <f t="shared" si="54"/>
        <v>6.0</v>
      </c>
      <c r="R7" s="13" t="str">
        <f t="shared" si="2"/>
        <v>C</v>
      </c>
      <c r="S7" s="14">
        <f t="shared" si="3"/>
        <v>2</v>
      </c>
      <c r="T7" s="15" t="str">
        <f t="shared" si="55"/>
        <v>2.0</v>
      </c>
      <c r="U7" s="19">
        <v>3</v>
      </c>
      <c r="V7" s="28">
        <v>7.5</v>
      </c>
      <c r="W7" s="26">
        <v>8</v>
      </c>
      <c r="X7" s="27"/>
      <c r="Y7" s="82"/>
      <c r="Z7" s="82">
        <f t="shared" si="56"/>
        <v>8</v>
      </c>
      <c r="AA7" s="21">
        <f t="shared" si="57"/>
        <v>7.8</v>
      </c>
      <c r="AB7" s="21" t="str">
        <f t="shared" si="58"/>
        <v>7.8</v>
      </c>
      <c r="AC7" s="13" t="str">
        <f t="shared" si="4"/>
        <v>B</v>
      </c>
      <c r="AD7" s="18">
        <f t="shared" si="5"/>
        <v>3</v>
      </c>
      <c r="AE7" s="15" t="str">
        <f t="shared" si="59"/>
        <v>3.0</v>
      </c>
      <c r="AF7" s="19">
        <v>4</v>
      </c>
      <c r="AG7" s="68">
        <v>4</v>
      </c>
      <c r="AH7" s="28">
        <v>6.4</v>
      </c>
      <c r="AI7" s="26">
        <v>8</v>
      </c>
      <c r="AJ7" s="27"/>
      <c r="AK7" s="82"/>
      <c r="AL7" s="82">
        <f t="shared" si="60"/>
        <v>8</v>
      </c>
      <c r="AM7" s="21">
        <f t="shared" si="61"/>
        <v>7.4</v>
      </c>
      <c r="AN7" s="21" t="str">
        <f t="shared" si="62"/>
        <v>7.4</v>
      </c>
      <c r="AO7" s="13" t="str">
        <f t="shared" si="6"/>
        <v>B</v>
      </c>
      <c r="AP7" s="18">
        <f t="shared" si="7"/>
        <v>3</v>
      </c>
      <c r="AQ7" s="15" t="str">
        <f t="shared" si="63"/>
        <v>3.0</v>
      </c>
      <c r="AR7" s="19">
        <v>3</v>
      </c>
      <c r="AS7" s="68">
        <v>3</v>
      </c>
      <c r="AT7" s="28">
        <v>6.3</v>
      </c>
      <c r="AU7" s="26">
        <v>4</v>
      </c>
      <c r="AV7" s="27">
        <v>5</v>
      </c>
      <c r="AW7" s="27"/>
      <c r="AX7" s="82">
        <f t="shared" si="64"/>
        <v>5</v>
      </c>
      <c r="AY7" s="21">
        <f t="shared" si="65"/>
        <v>5.5</v>
      </c>
      <c r="AZ7" s="21" t="str">
        <f t="shared" si="66"/>
        <v>5.5</v>
      </c>
      <c r="BA7" s="13" t="str">
        <f t="shared" si="8"/>
        <v>C</v>
      </c>
      <c r="BB7" s="18">
        <f t="shared" si="9"/>
        <v>2</v>
      </c>
      <c r="BC7" s="15" t="str">
        <f t="shared" si="67"/>
        <v>2.0</v>
      </c>
      <c r="BD7" s="19">
        <v>3</v>
      </c>
      <c r="BE7" s="68">
        <v>3</v>
      </c>
      <c r="BF7" s="28">
        <v>8.1</v>
      </c>
      <c r="BG7" s="26">
        <v>8</v>
      </c>
      <c r="BH7" s="27"/>
      <c r="BI7" s="82"/>
      <c r="BJ7" s="27">
        <f t="shared" si="68"/>
        <v>8</v>
      </c>
      <c r="BK7" s="21">
        <f t="shared" si="69"/>
        <v>8</v>
      </c>
      <c r="BL7" s="21" t="str">
        <f t="shared" si="70"/>
        <v>8.0</v>
      </c>
      <c r="BM7" s="13" t="str">
        <f t="shared" si="10"/>
        <v>B+</v>
      </c>
      <c r="BN7" s="18">
        <f t="shared" si="11"/>
        <v>3.5</v>
      </c>
      <c r="BO7" s="15" t="str">
        <f t="shared" si="71"/>
        <v>3.5</v>
      </c>
      <c r="BP7" s="19">
        <v>3</v>
      </c>
      <c r="BQ7" s="68">
        <v>3</v>
      </c>
      <c r="BR7" s="28">
        <v>7.5</v>
      </c>
      <c r="BS7" s="26">
        <v>6</v>
      </c>
      <c r="BT7" s="27"/>
      <c r="BU7" s="82"/>
      <c r="BV7" s="82">
        <f t="shared" si="72"/>
        <v>6</v>
      </c>
      <c r="BW7" s="21">
        <f t="shared" si="73"/>
        <v>6.6</v>
      </c>
      <c r="BX7" s="21" t="str">
        <f t="shared" si="74"/>
        <v>6.6</v>
      </c>
      <c r="BY7" s="13" t="str">
        <f t="shared" si="12"/>
        <v>C+</v>
      </c>
      <c r="BZ7" s="18">
        <f t="shared" si="13"/>
        <v>2.5</v>
      </c>
      <c r="CA7" s="15" t="str">
        <f t="shared" si="75"/>
        <v>2.5</v>
      </c>
      <c r="CB7" s="19">
        <v>3</v>
      </c>
      <c r="CC7" s="68">
        <v>3</v>
      </c>
      <c r="CD7" s="69">
        <f t="shared" si="76"/>
        <v>16</v>
      </c>
      <c r="CE7" s="22">
        <f t="shared" si="77"/>
        <v>7.1062500000000002</v>
      </c>
      <c r="CF7" s="24" t="str">
        <f t="shared" si="78"/>
        <v>7.11</v>
      </c>
      <c r="CG7" s="22">
        <f t="shared" si="79"/>
        <v>3.1875</v>
      </c>
      <c r="CH7" s="24" t="str">
        <f t="shared" si="80"/>
        <v>3.19</v>
      </c>
      <c r="CI7" s="77" t="str">
        <f t="shared" si="81"/>
        <v>Lên lớp</v>
      </c>
      <c r="CJ7" s="77">
        <f t="shared" si="82"/>
        <v>16</v>
      </c>
      <c r="CK7" s="22">
        <f t="shared" si="83"/>
        <v>7.1062500000000002</v>
      </c>
      <c r="CL7" s="77" t="str">
        <f t="shared" si="84"/>
        <v>7.11</v>
      </c>
      <c r="CM7" s="22">
        <f t="shared" si="85"/>
        <v>2.8125</v>
      </c>
      <c r="CN7" s="77" t="str">
        <f t="shared" si="86"/>
        <v>2.81</v>
      </c>
      <c r="CO7" s="28">
        <v>7.3</v>
      </c>
      <c r="CP7" s="26">
        <v>8</v>
      </c>
      <c r="CQ7" s="27"/>
      <c r="CR7" s="82"/>
      <c r="CS7" s="82">
        <f t="shared" si="87"/>
        <v>8</v>
      </c>
      <c r="CT7" s="21">
        <f t="shared" si="88"/>
        <v>7.7</v>
      </c>
      <c r="CU7" s="21" t="str">
        <f t="shared" si="89"/>
        <v>7.7</v>
      </c>
      <c r="CV7" s="13" t="str">
        <f t="shared" si="14"/>
        <v>B</v>
      </c>
      <c r="CW7" s="18">
        <f t="shared" si="15"/>
        <v>3</v>
      </c>
      <c r="CX7" s="15" t="str">
        <f t="shared" si="90"/>
        <v>3.0</v>
      </c>
      <c r="CY7" s="19">
        <v>2</v>
      </c>
      <c r="CZ7" s="68">
        <v>2</v>
      </c>
      <c r="DA7" s="28">
        <v>6.3</v>
      </c>
      <c r="DB7" s="26">
        <v>6</v>
      </c>
      <c r="DC7" s="27"/>
      <c r="DD7" s="82"/>
      <c r="DE7" s="82">
        <f t="shared" si="91"/>
        <v>6</v>
      </c>
      <c r="DF7" s="21">
        <f t="shared" si="16"/>
        <v>6.1</v>
      </c>
      <c r="DG7" s="21" t="str">
        <f t="shared" si="17"/>
        <v>6.1</v>
      </c>
      <c r="DH7" s="13" t="str">
        <f t="shared" si="18"/>
        <v>C</v>
      </c>
      <c r="DI7" s="18">
        <f t="shared" si="19"/>
        <v>2</v>
      </c>
      <c r="DJ7" s="15" t="str">
        <f t="shared" si="20"/>
        <v>2.0</v>
      </c>
      <c r="DK7" s="19">
        <v>2</v>
      </c>
      <c r="DL7" s="68">
        <v>2</v>
      </c>
      <c r="DM7" s="155">
        <v>9.1999999999999993</v>
      </c>
      <c r="DN7" s="158">
        <v>4</v>
      </c>
      <c r="DO7" s="27">
        <v>6</v>
      </c>
      <c r="DP7" s="27"/>
      <c r="DQ7" s="27">
        <f t="shared" si="92"/>
        <v>6</v>
      </c>
      <c r="DR7" s="21">
        <f t="shared" si="21"/>
        <v>7.3</v>
      </c>
      <c r="DS7" s="21" t="str">
        <f t="shared" si="22"/>
        <v>7.3</v>
      </c>
      <c r="DT7" s="13" t="str">
        <f t="shared" si="23"/>
        <v>B</v>
      </c>
      <c r="DU7" s="18">
        <f t="shared" si="24"/>
        <v>3</v>
      </c>
      <c r="DV7" s="15" t="str">
        <f t="shared" si="25"/>
        <v>3.0</v>
      </c>
      <c r="DW7" s="19">
        <v>2</v>
      </c>
      <c r="DX7" s="68">
        <v>2</v>
      </c>
      <c r="DY7" s="155">
        <v>5.8</v>
      </c>
      <c r="DZ7" s="158">
        <v>8</v>
      </c>
      <c r="EA7" s="27"/>
      <c r="EB7" s="27"/>
      <c r="EC7" s="27">
        <f t="shared" si="26"/>
        <v>8</v>
      </c>
      <c r="ED7" s="21">
        <f t="shared" si="27"/>
        <v>7.1</v>
      </c>
      <c r="EE7" s="21" t="str">
        <f t="shared" si="28"/>
        <v>7.1</v>
      </c>
      <c r="EF7" s="13" t="str">
        <f t="shared" si="29"/>
        <v>B</v>
      </c>
      <c r="EG7" s="18">
        <f t="shared" si="30"/>
        <v>3</v>
      </c>
      <c r="EH7" s="15" t="str">
        <f t="shared" si="31"/>
        <v>3.0</v>
      </c>
      <c r="EI7" s="19">
        <v>3</v>
      </c>
      <c r="EJ7" s="68">
        <v>3</v>
      </c>
      <c r="EK7" s="28">
        <v>7.4</v>
      </c>
      <c r="EL7" s="26">
        <v>9</v>
      </c>
      <c r="EM7" s="27"/>
      <c r="EN7" s="82"/>
      <c r="EO7" s="82">
        <f t="shared" si="93"/>
        <v>9</v>
      </c>
      <c r="EP7" s="21">
        <f t="shared" si="94"/>
        <v>8.4</v>
      </c>
      <c r="EQ7" s="21" t="str">
        <f t="shared" si="95"/>
        <v>8.4</v>
      </c>
      <c r="ER7" s="13" t="str">
        <f t="shared" si="32"/>
        <v>B+</v>
      </c>
      <c r="ES7" s="18">
        <f t="shared" si="33"/>
        <v>3.5</v>
      </c>
      <c r="ET7" s="15" t="str">
        <f t="shared" si="96"/>
        <v>3.5</v>
      </c>
      <c r="EU7" s="19">
        <v>4</v>
      </c>
      <c r="EV7" s="68">
        <v>4</v>
      </c>
      <c r="EW7" s="28">
        <v>7</v>
      </c>
      <c r="EX7" s="26">
        <v>9</v>
      </c>
      <c r="EY7" s="27"/>
      <c r="EZ7" s="27"/>
      <c r="FA7" s="27">
        <f t="shared" si="97"/>
        <v>9</v>
      </c>
      <c r="FB7" s="21">
        <f t="shared" si="34"/>
        <v>8.1999999999999993</v>
      </c>
      <c r="FC7" s="21" t="str">
        <f t="shared" si="35"/>
        <v>8.2</v>
      </c>
      <c r="FD7" s="13" t="str">
        <f t="shared" si="36"/>
        <v>B+</v>
      </c>
      <c r="FE7" s="18">
        <f t="shared" si="37"/>
        <v>3.5</v>
      </c>
      <c r="FF7" s="15" t="str">
        <f t="shared" si="38"/>
        <v>3.5</v>
      </c>
      <c r="FG7" s="19">
        <v>2</v>
      </c>
      <c r="FH7" s="68">
        <v>2</v>
      </c>
      <c r="FI7" s="155">
        <v>7</v>
      </c>
      <c r="FJ7" s="158">
        <v>6</v>
      </c>
      <c r="FK7" s="27"/>
      <c r="FL7" s="27"/>
      <c r="FM7" s="27">
        <f t="shared" si="39"/>
        <v>6</v>
      </c>
      <c r="FN7" s="21">
        <f t="shared" si="40"/>
        <v>6.4</v>
      </c>
      <c r="FO7" s="21" t="str">
        <f t="shared" si="41"/>
        <v>6.4</v>
      </c>
      <c r="FP7" s="13" t="str">
        <f t="shared" si="42"/>
        <v>C</v>
      </c>
      <c r="FQ7" s="18">
        <f t="shared" si="43"/>
        <v>2</v>
      </c>
      <c r="FR7" s="15" t="str">
        <f t="shared" si="44"/>
        <v>2.0</v>
      </c>
      <c r="FS7" s="19">
        <v>3</v>
      </c>
      <c r="FT7" s="68">
        <v>3</v>
      </c>
      <c r="FU7" s="28">
        <v>7</v>
      </c>
      <c r="FV7" s="26">
        <v>9</v>
      </c>
      <c r="FW7" s="27"/>
      <c r="FX7" s="82"/>
      <c r="FY7" s="82">
        <f t="shared" si="98"/>
        <v>9</v>
      </c>
      <c r="FZ7" s="21">
        <f t="shared" si="45"/>
        <v>8.1999999999999993</v>
      </c>
      <c r="GA7" s="21" t="str">
        <f t="shared" si="46"/>
        <v>8.2</v>
      </c>
      <c r="GB7" s="13" t="str">
        <f t="shared" si="47"/>
        <v>B+</v>
      </c>
      <c r="GC7" s="18">
        <f t="shared" si="48"/>
        <v>3.5</v>
      </c>
      <c r="GD7" s="15" t="str">
        <f t="shared" si="49"/>
        <v>3.5</v>
      </c>
      <c r="GE7" s="19">
        <v>3</v>
      </c>
      <c r="GF7" s="68">
        <v>3</v>
      </c>
      <c r="GG7" s="69">
        <f t="shared" si="99"/>
        <v>21</v>
      </c>
      <c r="GH7" s="22">
        <f t="shared" si="100"/>
        <v>7.4904761904761914</v>
      </c>
      <c r="GI7" s="24" t="str">
        <f t="shared" si="101"/>
        <v>7.49</v>
      </c>
      <c r="GJ7" s="22">
        <f t="shared" si="102"/>
        <v>2.9761904761904763</v>
      </c>
      <c r="GK7" s="24" t="str">
        <f t="shared" si="103"/>
        <v>2.98</v>
      </c>
    </row>
    <row r="8" spans="1:193" s="4" customFormat="1" ht="18">
      <c r="A8" s="2">
        <v>7</v>
      </c>
      <c r="B8" s="5" t="s">
        <v>758</v>
      </c>
      <c r="C8" s="6" t="s">
        <v>769</v>
      </c>
      <c r="D8" s="7" t="s">
        <v>67</v>
      </c>
      <c r="E8" s="8" t="s">
        <v>53</v>
      </c>
      <c r="G8" s="10" t="s">
        <v>295</v>
      </c>
      <c r="H8" s="36" t="s">
        <v>89</v>
      </c>
      <c r="I8" s="41" t="s">
        <v>450</v>
      </c>
      <c r="J8" s="25">
        <v>6.6</v>
      </c>
      <c r="K8" s="21" t="str">
        <f t="shared" si="52"/>
        <v>6.6</v>
      </c>
      <c r="L8" s="13" t="str">
        <f t="shared" si="0"/>
        <v>C+</v>
      </c>
      <c r="M8" s="14">
        <f t="shared" si="1"/>
        <v>2.5</v>
      </c>
      <c r="N8" s="15" t="str">
        <f t="shared" si="53"/>
        <v>2.5</v>
      </c>
      <c r="O8" s="19">
        <v>2</v>
      </c>
      <c r="P8" s="12"/>
      <c r="Q8" s="21" t="str">
        <f>TEXT(P8,"0.0")</f>
        <v>0.0</v>
      </c>
      <c r="R8" s="13" t="str">
        <f t="shared" si="2"/>
        <v>F</v>
      </c>
      <c r="S8" s="14">
        <f t="shared" si="3"/>
        <v>0</v>
      </c>
      <c r="T8" s="15" t="str">
        <f t="shared" si="55"/>
        <v>0.0</v>
      </c>
      <c r="U8" s="19">
        <v>3</v>
      </c>
      <c r="V8" s="28">
        <v>7</v>
      </c>
      <c r="W8" s="26">
        <v>5</v>
      </c>
      <c r="X8" s="27"/>
      <c r="Y8" s="82"/>
      <c r="Z8" s="82">
        <f t="shared" si="56"/>
        <v>5</v>
      </c>
      <c r="AA8" s="21">
        <f t="shared" si="57"/>
        <v>5.8</v>
      </c>
      <c r="AB8" s="21" t="str">
        <f t="shared" si="58"/>
        <v>5.8</v>
      </c>
      <c r="AC8" s="13" t="str">
        <f t="shared" si="4"/>
        <v>C</v>
      </c>
      <c r="AD8" s="18">
        <f t="shared" si="5"/>
        <v>2</v>
      </c>
      <c r="AE8" s="15" t="str">
        <f t="shared" si="59"/>
        <v>2.0</v>
      </c>
      <c r="AF8" s="19">
        <v>4</v>
      </c>
      <c r="AG8" s="68">
        <v>4</v>
      </c>
      <c r="AH8" s="28">
        <v>6.4</v>
      </c>
      <c r="AI8" s="26">
        <v>7</v>
      </c>
      <c r="AJ8" s="27"/>
      <c r="AK8" s="82"/>
      <c r="AL8" s="82">
        <f t="shared" si="60"/>
        <v>7</v>
      </c>
      <c r="AM8" s="21">
        <f t="shared" si="61"/>
        <v>6.8</v>
      </c>
      <c r="AN8" s="21" t="str">
        <f t="shared" si="62"/>
        <v>6.8</v>
      </c>
      <c r="AO8" s="13" t="str">
        <f t="shared" si="6"/>
        <v>C+</v>
      </c>
      <c r="AP8" s="18">
        <f t="shared" si="7"/>
        <v>2.5</v>
      </c>
      <c r="AQ8" s="15" t="str">
        <f t="shared" si="63"/>
        <v>2.5</v>
      </c>
      <c r="AR8" s="19">
        <v>3</v>
      </c>
      <c r="AS8" s="68">
        <v>3</v>
      </c>
      <c r="AT8" s="28">
        <v>5.8</v>
      </c>
      <c r="AU8" s="26">
        <v>6</v>
      </c>
      <c r="AV8" s="27"/>
      <c r="AW8" s="82"/>
      <c r="AX8" s="82">
        <f t="shared" si="64"/>
        <v>6</v>
      </c>
      <c r="AY8" s="21">
        <f t="shared" si="65"/>
        <v>5.9</v>
      </c>
      <c r="AZ8" s="21" t="str">
        <f t="shared" si="66"/>
        <v>5.9</v>
      </c>
      <c r="BA8" s="13" t="str">
        <f t="shared" si="8"/>
        <v>C</v>
      </c>
      <c r="BB8" s="18">
        <f t="shared" si="9"/>
        <v>2</v>
      </c>
      <c r="BC8" s="15" t="str">
        <f t="shared" si="67"/>
        <v>2.0</v>
      </c>
      <c r="BD8" s="19">
        <v>3</v>
      </c>
      <c r="BE8" s="68">
        <v>3</v>
      </c>
      <c r="BF8" s="28">
        <v>5.6</v>
      </c>
      <c r="BG8" s="26">
        <v>4</v>
      </c>
      <c r="BH8" s="27">
        <v>4</v>
      </c>
      <c r="BI8" s="27">
        <v>8</v>
      </c>
      <c r="BJ8" s="27">
        <f t="shared" si="68"/>
        <v>8</v>
      </c>
      <c r="BK8" s="21">
        <f t="shared" si="69"/>
        <v>7</v>
      </c>
      <c r="BL8" s="21" t="str">
        <f t="shared" si="70"/>
        <v>7.0</v>
      </c>
      <c r="BM8" s="13" t="str">
        <f t="shared" si="10"/>
        <v>B</v>
      </c>
      <c r="BN8" s="18">
        <f t="shared" si="11"/>
        <v>3</v>
      </c>
      <c r="BO8" s="15" t="str">
        <f t="shared" si="71"/>
        <v>3.0</v>
      </c>
      <c r="BP8" s="19">
        <v>3</v>
      </c>
      <c r="BQ8" s="68">
        <v>3</v>
      </c>
      <c r="BR8" s="28">
        <v>6.5</v>
      </c>
      <c r="BS8" s="26">
        <v>6</v>
      </c>
      <c r="BT8" s="27"/>
      <c r="BU8" s="82"/>
      <c r="BV8" s="82">
        <f t="shared" si="72"/>
        <v>6</v>
      </c>
      <c r="BW8" s="21">
        <f t="shared" si="73"/>
        <v>6.2</v>
      </c>
      <c r="BX8" s="21" t="str">
        <f t="shared" si="74"/>
        <v>6.2</v>
      </c>
      <c r="BY8" s="13" t="str">
        <f t="shared" si="12"/>
        <v>C</v>
      </c>
      <c r="BZ8" s="18">
        <f t="shared" si="13"/>
        <v>2</v>
      </c>
      <c r="CA8" s="15" t="str">
        <f t="shared" si="75"/>
        <v>2.0</v>
      </c>
      <c r="CB8" s="19">
        <v>3</v>
      </c>
      <c r="CC8" s="68">
        <v>3</v>
      </c>
      <c r="CD8" s="69">
        <f t="shared" si="76"/>
        <v>16</v>
      </c>
      <c r="CE8" s="22">
        <f t="shared" si="77"/>
        <v>6.3062500000000004</v>
      </c>
      <c r="CF8" s="24" t="str">
        <f t="shared" si="78"/>
        <v>6.31</v>
      </c>
      <c r="CG8" s="22">
        <f t="shared" si="79"/>
        <v>2.71875</v>
      </c>
      <c r="CH8" s="24" t="str">
        <f t="shared" si="80"/>
        <v>2.72</v>
      </c>
      <c r="CI8" s="77" t="str">
        <f t="shared" si="81"/>
        <v>Lên lớp</v>
      </c>
      <c r="CJ8" s="77">
        <f t="shared" si="82"/>
        <v>16</v>
      </c>
      <c r="CK8" s="22">
        <f t="shared" si="83"/>
        <v>6.3062500000000004</v>
      </c>
      <c r="CL8" s="77" t="str">
        <f t="shared" si="84"/>
        <v>6.31</v>
      </c>
      <c r="CM8" s="22">
        <f t="shared" si="85"/>
        <v>2.28125</v>
      </c>
      <c r="CN8" s="77" t="str">
        <f t="shared" si="86"/>
        <v>2.28</v>
      </c>
      <c r="CO8" s="28">
        <v>8</v>
      </c>
      <c r="CP8" s="26">
        <v>8</v>
      </c>
      <c r="CQ8" s="27"/>
      <c r="CR8" s="82"/>
      <c r="CS8" s="82">
        <f t="shared" si="87"/>
        <v>8</v>
      </c>
      <c r="CT8" s="21">
        <f t="shared" si="88"/>
        <v>8</v>
      </c>
      <c r="CU8" s="21" t="str">
        <f t="shared" si="89"/>
        <v>8.0</v>
      </c>
      <c r="CV8" s="13" t="str">
        <f t="shared" si="14"/>
        <v>B+</v>
      </c>
      <c r="CW8" s="18">
        <f t="shared" si="15"/>
        <v>3.5</v>
      </c>
      <c r="CX8" s="15" t="str">
        <f t="shared" si="90"/>
        <v>3.5</v>
      </c>
      <c r="CY8" s="19">
        <v>2</v>
      </c>
      <c r="CZ8" s="68">
        <v>2</v>
      </c>
      <c r="DA8" s="28">
        <v>6.6</v>
      </c>
      <c r="DB8" s="26">
        <v>6</v>
      </c>
      <c r="DC8" s="27"/>
      <c r="DD8" s="82"/>
      <c r="DE8" s="82">
        <f t="shared" si="91"/>
        <v>6</v>
      </c>
      <c r="DF8" s="21">
        <f t="shared" si="16"/>
        <v>6.2</v>
      </c>
      <c r="DG8" s="21" t="str">
        <f t="shared" si="17"/>
        <v>6.2</v>
      </c>
      <c r="DH8" s="13" t="str">
        <f t="shared" si="18"/>
        <v>C</v>
      </c>
      <c r="DI8" s="18">
        <f t="shared" si="19"/>
        <v>2</v>
      </c>
      <c r="DJ8" s="15" t="str">
        <f t="shared" si="20"/>
        <v>2.0</v>
      </c>
      <c r="DK8" s="19">
        <v>2</v>
      </c>
      <c r="DL8" s="68">
        <v>2</v>
      </c>
      <c r="DM8" s="155">
        <v>9.1999999999999993</v>
      </c>
      <c r="DN8" s="158">
        <v>6</v>
      </c>
      <c r="DO8" s="27"/>
      <c r="DP8" s="27"/>
      <c r="DQ8" s="27">
        <f t="shared" si="92"/>
        <v>6</v>
      </c>
      <c r="DR8" s="21">
        <f t="shared" si="21"/>
        <v>7.3</v>
      </c>
      <c r="DS8" s="21" t="str">
        <f t="shared" si="22"/>
        <v>7.3</v>
      </c>
      <c r="DT8" s="13" t="str">
        <f t="shared" si="23"/>
        <v>B</v>
      </c>
      <c r="DU8" s="18">
        <f t="shared" si="24"/>
        <v>3</v>
      </c>
      <c r="DV8" s="15" t="str">
        <f t="shared" si="25"/>
        <v>3.0</v>
      </c>
      <c r="DW8" s="19">
        <v>2</v>
      </c>
      <c r="DX8" s="68">
        <v>2</v>
      </c>
      <c r="DY8" s="155">
        <v>7.4</v>
      </c>
      <c r="DZ8" s="158">
        <v>6</v>
      </c>
      <c r="EA8" s="27"/>
      <c r="EB8" s="27"/>
      <c r="EC8" s="27">
        <f t="shared" si="26"/>
        <v>6</v>
      </c>
      <c r="ED8" s="21">
        <f t="shared" si="27"/>
        <v>6.6</v>
      </c>
      <c r="EE8" s="21" t="str">
        <f t="shared" si="28"/>
        <v>6.6</v>
      </c>
      <c r="EF8" s="13" t="str">
        <f t="shared" si="29"/>
        <v>C+</v>
      </c>
      <c r="EG8" s="18">
        <f t="shared" si="30"/>
        <v>2.5</v>
      </c>
      <c r="EH8" s="15" t="str">
        <f t="shared" si="31"/>
        <v>2.5</v>
      </c>
      <c r="EI8" s="19">
        <v>3</v>
      </c>
      <c r="EJ8" s="68">
        <v>3</v>
      </c>
      <c r="EK8" s="28">
        <v>8</v>
      </c>
      <c r="EL8" s="26">
        <v>9</v>
      </c>
      <c r="EM8" s="27"/>
      <c r="EN8" s="82"/>
      <c r="EO8" s="82">
        <f t="shared" si="93"/>
        <v>9</v>
      </c>
      <c r="EP8" s="21">
        <f t="shared" si="94"/>
        <v>8.6</v>
      </c>
      <c r="EQ8" s="21" t="str">
        <f t="shared" si="95"/>
        <v>8.6</v>
      </c>
      <c r="ER8" s="13" t="str">
        <f t="shared" si="32"/>
        <v>A</v>
      </c>
      <c r="ES8" s="18">
        <f t="shared" si="33"/>
        <v>4</v>
      </c>
      <c r="ET8" s="15" t="str">
        <f t="shared" si="96"/>
        <v>4.0</v>
      </c>
      <c r="EU8" s="19">
        <v>4</v>
      </c>
      <c r="EV8" s="68">
        <v>4</v>
      </c>
      <c r="EW8" s="28">
        <v>6.6</v>
      </c>
      <c r="EX8" s="26">
        <v>7</v>
      </c>
      <c r="EY8" s="27"/>
      <c r="EZ8" s="27"/>
      <c r="FA8" s="27">
        <f t="shared" si="97"/>
        <v>7</v>
      </c>
      <c r="FB8" s="21">
        <f t="shared" si="34"/>
        <v>6.8</v>
      </c>
      <c r="FC8" s="21" t="str">
        <f t="shared" si="35"/>
        <v>6.8</v>
      </c>
      <c r="FD8" s="13" t="str">
        <f t="shared" si="36"/>
        <v>C+</v>
      </c>
      <c r="FE8" s="18">
        <f t="shared" si="37"/>
        <v>2.5</v>
      </c>
      <c r="FF8" s="15" t="str">
        <f t="shared" si="38"/>
        <v>2.5</v>
      </c>
      <c r="FG8" s="19">
        <v>2</v>
      </c>
      <c r="FH8" s="68">
        <v>2</v>
      </c>
      <c r="FI8" s="155">
        <v>8.6</v>
      </c>
      <c r="FJ8" s="158">
        <v>7</v>
      </c>
      <c r="FK8" s="27"/>
      <c r="FL8" s="27"/>
      <c r="FM8" s="27">
        <f t="shared" si="39"/>
        <v>7</v>
      </c>
      <c r="FN8" s="21">
        <f t="shared" si="40"/>
        <v>7.6</v>
      </c>
      <c r="FO8" s="21" t="str">
        <f t="shared" si="41"/>
        <v>7.6</v>
      </c>
      <c r="FP8" s="13" t="str">
        <f t="shared" si="42"/>
        <v>B</v>
      </c>
      <c r="FQ8" s="18">
        <f t="shared" si="43"/>
        <v>3</v>
      </c>
      <c r="FR8" s="15" t="str">
        <f t="shared" si="44"/>
        <v>3.0</v>
      </c>
      <c r="FS8" s="19">
        <v>3</v>
      </c>
      <c r="FT8" s="68">
        <v>3</v>
      </c>
      <c r="FU8" s="28">
        <v>7.3</v>
      </c>
      <c r="FV8" s="26">
        <v>8</v>
      </c>
      <c r="FW8" s="27"/>
      <c r="FX8" s="82"/>
      <c r="FY8" s="82">
        <f t="shared" si="98"/>
        <v>8</v>
      </c>
      <c r="FZ8" s="21">
        <f t="shared" si="45"/>
        <v>7.7</v>
      </c>
      <c r="GA8" s="21" t="str">
        <f t="shared" si="46"/>
        <v>7.7</v>
      </c>
      <c r="GB8" s="13" t="str">
        <f t="shared" si="47"/>
        <v>B</v>
      </c>
      <c r="GC8" s="18">
        <f t="shared" si="48"/>
        <v>3</v>
      </c>
      <c r="GD8" s="15" t="str">
        <f t="shared" si="49"/>
        <v>3.0</v>
      </c>
      <c r="GE8" s="19">
        <v>3</v>
      </c>
      <c r="GF8" s="68">
        <v>3</v>
      </c>
      <c r="GG8" s="69">
        <f t="shared" si="99"/>
        <v>21</v>
      </c>
      <c r="GH8" s="22">
        <f t="shared" si="100"/>
        <v>7.4619047619047612</v>
      </c>
      <c r="GI8" s="24" t="str">
        <f t="shared" si="101"/>
        <v>7.46</v>
      </c>
      <c r="GJ8" s="22">
        <f t="shared" si="102"/>
        <v>3.0238095238095237</v>
      </c>
      <c r="GK8" s="24" t="str">
        <f t="shared" si="103"/>
        <v>3.02</v>
      </c>
    </row>
    <row r="9" spans="1:193" s="4" customFormat="1" ht="18">
      <c r="A9" s="2">
        <v>8</v>
      </c>
      <c r="B9" s="5" t="s">
        <v>758</v>
      </c>
      <c r="C9" s="6" t="s">
        <v>771</v>
      </c>
      <c r="D9" s="7" t="s">
        <v>772</v>
      </c>
      <c r="E9" s="8" t="s">
        <v>83</v>
      </c>
      <c r="G9" s="10" t="s">
        <v>807</v>
      </c>
      <c r="H9" s="36" t="s">
        <v>319</v>
      </c>
      <c r="I9" s="36" t="s">
        <v>318</v>
      </c>
      <c r="J9" s="25">
        <v>8.4</v>
      </c>
      <c r="K9" s="21" t="str">
        <f t="shared" si="52"/>
        <v>8.4</v>
      </c>
      <c r="L9" s="13" t="str">
        <f t="shared" si="0"/>
        <v>B+</v>
      </c>
      <c r="M9" s="14">
        <f t="shared" si="1"/>
        <v>3.5</v>
      </c>
      <c r="N9" s="15" t="str">
        <f t="shared" si="53"/>
        <v>3.5</v>
      </c>
      <c r="O9" s="19">
        <v>2</v>
      </c>
      <c r="P9" s="12">
        <v>7</v>
      </c>
      <c r="Q9" s="21" t="str">
        <f t="shared" si="54"/>
        <v>7.0</v>
      </c>
      <c r="R9" s="13" t="str">
        <f t="shared" si="2"/>
        <v>B</v>
      </c>
      <c r="S9" s="14">
        <f t="shared" si="3"/>
        <v>3</v>
      </c>
      <c r="T9" s="15" t="str">
        <f t="shared" si="55"/>
        <v>3.0</v>
      </c>
      <c r="U9" s="19">
        <v>3</v>
      </c>
      <c r="V9" s="28">
        <v>8.8000000000000007</v>
      </c>
      <c r="W9" s="26">
        <v>6</v>
      </c>
      <c r="X9" s="27"/>
      <c r="Y9" s="82"/>
      <c r="Z9" s="82">
        <f t="shared" si="56"/>
        <v>6</v>
      </c>
      <c r="AA9" s="21">
        <f t="shared" si="57"/>
        <v>7.1</v>
      </c>
      <c r="AB9" s="21" t="str">
        <f t="shared" si="58"/>
        <v>7.1</v>
      </c>
      <c r="AC9" s="13" t="str">
        <f t="shared" si="4"/>
        <v>B</v>
      </c>
      <c r="AD9" s="18">
        <f t="shared" si="5"/>
        <v>3</v>
      </c>
      <c r="AE9" s="15" t="str">
        <f t="shared" si="59"/>
        <v>3.0</v>
      </c>
      <c r="AF9" s="19">
        <v>4</v>
      </c>
      <c r="AG9" s="68">
        <v>4</v>
      </c>
      <c r="AH9" s="28">
        <v>9</v>
      </c>
      <c r="AI9" s="26">
        <v>8</v>
      </c>
      <c r="AJ9" s="27"/>
      <c r="AK9" s="82"/>
      <c r="AL9" s="82">
        <f t="shared" si="60"/>
        <v>8</v>
      </c>
      <c r="AM9" s="21">
        <f t="shared" si="61"/>
        <v>8.4</v>
      </c>
      <c r="AN9" s="21" t="str">
        <f t="shared" si="62"/>
        <v>8.4</v>
      </c>
      <c r="AO9" s="13" t="str">
        <f t="shared" si="6"/>
        <v>B+</v>
      </c>
      <c r="AP9" s="18">
        <f t="shared" si="7"/>
        <v>3.5</v>
      </c>
      <c r="AQ9" s="15" t="str">
        <f t="shared" si="63"/>
        <v>3.5</v>
      </c>
      <c r="AR9" s="19">
        <v>3</v>
      </c>
      <c r="AS9" s="68">
        <v>3</v>
      </c>
      <c r="AT9" s="28">
        <v>7</v>
      </c>
      <c r="AU9" s="26">
        <v>6</v>
      </c>
      <c r="AV9" s="27"/>
      <c r="AW9" s="82"/>
      <c r="AX9" s="82">
        <f t="shared" si="64"/>
        <v>6</v>
      </c>
      <c r="AY9" s="21">
        <f t="shared" si="65"/>
        <v>6.4</v>
      </c>
      <c r="AZ9" s="21" t="str">
        <f t="shared" si="66"/>
        <v>6.4</v>
      </c>
      <c r="BA9" s="13" t="str">
        <f t="shared" si="8"/>
        <v>C</v>
      </c>
      <c r="BB9" s="18">
        <f t="shared" si="9"/>
        <v>2</v>
      </c>
      <c r="BC9" s="15" t="str">
        <f t="shared" si="67"/>
        <v>2.0</v>
      </c>
      <c r="BD9" s="19">
        <v>3</v>
      </c>
      <c r="BE9" s="68">
        <v>3</v>
      </c>
      <c r="BF9" s="28">
        <v>10</v>
      </c>
      <c r="BG9" s="26">
        <v>8</v>
      </c>
      <c r="BH9" s="27"/>
      <c r="BI9" s="82"/>
      <c r="BJ9" s="27">
        <f t="shared" si="68"/>
        <v>8</v>
      </c>
      <c r="BK9" s="21">
        <f t="shared" si="69"/>
        <v>8.8000000000000007</v>
      </c>
      <c r="BL9" s="21" t="str">
        <f t="shared" si="70"/>
        <v>8.8</v>
      </c>
      <c r="BM9" s="13" t="str">
        <f t="shared" si="10"/>
        <v>A</v>
      </c>
      <c r="BN9" s="18">
        <f t="shared" si="11"/>
        <v>4</v>
      </c>
      <c r="BO9" s="15" t="str">
        <f t="shared" si="71"/>
        <v>4.0</v>
      </c>
      <c r="BP9" s="19">
        <v>3</v>
      </c>
      <c r="BQ9" s="68">
        <v>3</v>
      </c>
      <c r="BR9" s="28">
        <v>8.1999999999999993</v>
      </c>
      <c r="BS9" s="26">
        <v>9</v>
      </c>
      <c r="BT9" s="27"/>
      <c r="BU9" s="82"/>
      <c r="BV9" s="82">
        <f t="shared" si="72"/>
        <v>9</v>
      </c>
      <c r="BW9" s="21">
        <f t="shared" si="73"/>
        <v>8.6999999999999993</v>
      </c>
      <c r="BX9" s="21" t="str">
        <f t="shared" si="74"/>
        <v>8.7</v>
      </c>
      <c r="BY9" s="13" t="str">
        <f t="shared" si="12"/>
        <v>A</v>
      </c>
      <c r="BZ9" s="18">
        <f t="shared" si="13"/>
        <v>4</v>
      </c>
      <c r="CA9" s="15" t="str">
        <f t="shared" si="75"/>
        <v>4.0</v>
      </c>
      <c r="CB9" s="19">
        <v>3</v>
      </c>
      <c r="CC9" s="68">
        <v>3</v>
      </c>
      <c r="CD9" s="69">
        <f t="shared" si="76"/>
        <v>16</v>
      </c>
      <c r="CE9" s="22">
        <f t="shared" si="77"/>
        <v>7.8312500000000007</v>
      </c>
      <c r="CF9" s="24" t="str">
        <f t="shared" si="78"/>
        <v>7.83</v>
      </c>
      <c r="CG9" s="22">
        <f t="shared" si="79"/>
        <v>3.65625</v>
      </c>
      <c r="CH9" s="24" t="str">
        <f t="shared" si="80"/>
        <v>3.66</v>
      </c>
      <c r="CI9" s="77" t="str">
        <f t="shared" si="81"/>
        <v>Lên lớp</v>
      </c>
      <c r="CJ9" s="77">
        <f t="shared" si="82"/>
        <v>16</v>
      </c>
      <c r="CK9" s="22">
        <f t="shared" si="83"/>
        <v>7.8312500000000007</v>
      </c>
      <c r="CL9" s="77" t="str">
        <f t="shared" si="84"/>
        <v>7.83</v>
      </c>
      <c r="CM9" s="22">
        <f t="shared" si="85"/>
        <v>3.28125</v>
      </c>
      <c r="CN9" s="77" t="str">
        <f t="shared" si="86"/>
        <v>3.28</v>
      </c>
      <c r="CO9" s="28">
        <v>7.3</v>
      </c>
      <c r="CP9" s="26">
        <v>8</v>
      </c>
      <c r="CQ9" s="27"/>
      <c r="CR9" s="82"/>
      <c r="CS9" s="82">
        <f t="shared" si="87"/>
        <v>8</v>
      </c>
      <c r="CT9" s="21">
        <f t="shared" si="88"/>
        <v>7.7</v>
      </c>
      <c r="CU9" s="21" t="str">
        <f t="shared" si="89"/>
        <v>7.7</v>
      </c>
      <c r="CV9" s="13" t="str">
        <f t="shared" si="14"/>
        <v>B</v>
      </c>
      <c r="CW9" s="18">
        <f t="shared" si="15"/>
        <v>3</v>
      </c>
      <c r="CX9" s="15" t="str">
        <f t="shared" si="90"/>
        <v>3.0</v>
      </c>
      <c r="CY9" s="19">
        <v>2</v>
      </c>
      <c r="CZ9" s="68">
        <v>2</v>
      </c>
      <c r="DA9" s="28">
        <v>8.3000000000000007</v>
      </c>
      <c r="DB9" s="26">
        <v>7</v>
      </c>
      <c r="DC9" s="27"/>
      <c r="DD9" s="82"/>
      <c r="DE9" s="82">
        <f t="shared" si="91"/>
        <v>7</v>
      </c>
      <c r="DF9" s="21">
        <f t="shared" si="16"/>
        <v>7.5</v>
      </c>
      <c r="DG9" s="21" t="str">
        <f t="shared" si="17"/>
        <v>7.5</v>
      </c>
      <c r="DH9" s="13" t="str">
        <f t="shared" si="18"/>
        <v>B</v>
      </c>
      <c r="DI9" s="18">
        <f t="shared" si="19"/>
        <v>3</v>
      </c>
      <c r="DJ9" s="15" t="str">
        <f t="shared" si="20"/>
        <v>3.0</v>
      </c>
      <c r="DK9" s="19">
        <v>2</v>
      </c>
      <c r="DL9" s="68">
        <v>2</v>
      </c>
      <c r="DM9" s="155">
        <v>10</v>
      </c>
      <c r="DN9" s="158">
        <v>8</v>
      </c>
      <c r="DO9" s="27"/>
      <c r="DP9" s="27"/>
      <c r="DQ9" s="27">
        <f t="shared" si="92"/>
        <v>8</v>
      </c>
      <c r="DR9" s="21">
        <f t="shared" si="21"/>
        <v>8.8000000000000007</v>
      </c>
      <c r="DS9" s="21" t="str">
        <f t="shared" si="22"/>
        <v>8.8</v>
      </c>
      <c r="DT9" s="13" t="str">
        <f t="shared" si="23"/>
        <v>A</v>
      </c>
      <c r="DU9" s="18">
        <f t="shared" si="24"/>
        <v>4</v>
      </c>
      <c r="DV9" s="15" t="str">
        <f t="shared" si="25"/>
        <v>4.0</v>
      </c>
      <c r="DW9" s="19">
        <v>2</v>
      </c>
      <c r="DX9" s="68">
        <v>2</v>
      </c>
      <c r="DY9" s="155">
        <v>9</v>
      </c>
      <c r="DZ9" s="158">
        <v>9</v>
      </c>
      <c r="EA9" s="27"/>
      <c r="EB9" s="27"/>
      <c r="EC9" s="27">
        <f t="shared" si="26"/>
        <v>9</v>
      </c>
      <c r="ED9" s="21">
        <f t="shared" si="27"/>
        <v>9</v>
      </c>
      <c r="EE9" s="21" t="str">
        <f t="shared" si="28"/>
        <v>9.0</v>
      </c>
      <c r="EF9" s="13" t="str">
        <f t="shared" si="29"/>
        <v>A</v>
      </c>
      <c r="EG9" s="18">
        <f t="shared" si="30"/>
        <v>4</v>
      </c>
      <c r="EH9" s="15" t="str">
        <f t="shared" si="31"/>
        <v>4.0</v>
      </c>
      <c r="EI9" s="19">
        <v>3</v>
      </c>
      <c r="EJ9" s="68">
        <v>3</v>
      </c>
      <c r="EK9" s="28">
        <v>9.3000000000000007</v>
      </c>
      <c r="EL9" s="26">
        <v>9</v>
      </c>
      <c r="EM9" s="27"/>
      <c r="EN9" s="82"/>
      <c r="EO9" s="82">
        <f t="shared" si="93"/>
        <v>9</v>
      </c>
      <c r="EP9" s="21">
        <f t="shared" si="94"/>
        <v>9.1</v>
      </c>
      <c r="EQ9" s="21" t="str">
        <f t="shared" si="95"/>
        <v>9.1</v>
      </c>
      <c r="ER9" s="13" t="str">
        <f t="shared" si="32"/>
        <v>A</v>
      </c>
      <c r="ES9" s="18">
        <f t="shared" si="33"/>
        <v>4</v>
      </c>
      <c r="ET9" s="15" t="str">
        <f t="shared" si="96"/>
        <v>4.0</v>
      </c>
      <c r="EU9" s="19">
        <v>4</v>
      </c>
      <c r="EV9" s="68">
        <v>4</v>
      </c>
      <c r="EW9" s="28">
        <v>8.6</v>
      </c>
      <c r="EX9" s="26">
        <v>9</v>
      </c>
      <c r="EY9" s="27"/>
      <c r="EZ9" s="27"/>
      <c r="FA9" s="27">
        <f t="shared" si="97"/>
        <v>9</v>
      </c>
      <c r="FB9" s="21">
        <f t="shared" si="34"/>
        <v>8.8000000000000007</v>
      </c>
      <c r="FC9" s="21" t="str">
        <f t="shared" si="35"/>
        <v>8.8</v>
      </c>
      <c r="FD9" s="13" t="str">
        <f t="shared" si="36"/>
        <v>A</v>
      </c>
      <c r="FE9" s="18">
        <f t="shared" si="37"/>
        <v>4</v>
      </c>
      <c r="FF9" s="15" t="str">
        <f t="shared" si="38"/>
        <v>4.0</v>
      </c>
      <c r="FG9" s="19">
        <v>2</v>
      </c>
      <c r="FH9" s="68">
        <v>2</v>
      </c>
      <c r="FI9" s="155">
        <v>9</v>
      </c>
      <c r="FJ9" s="158">
        <v>9</v>
      </c>
      <c r="FK9" s="27"/>
      <c r="FL9" s="27"/>
      <c r="FM9" s="27">
        <f t="shared" si="39"/>
        <v>9</v>
      </c>
      <c r="FN9" s="21">
        <f t="shared" si="40"/>
        <v>9</v>
      </c>
      <c r="FO9" s="21" t="str">
        <f t="shared" si="41"/>
        <v>9.0</v>
      </c>
      <c r="FP9" s="13" t="str">
        <f t="shared" si="42"/>
        <v>A</v>
      </c>
      <c r="FQ9" s="18">
        <f t="shared" si="43"/>
        <v>4</v>
      </c>
      <c r="FR9" s="15" t="str">
        <f t="shared" si="44"/>
        <v>4.0</v>
      </c>
      <c r="FS9" s="19">
        <v>3</v>
      </c>
      <c r="FT9" s="68">
        <v>3</v>
      </c>
      <c r="FU9" s="28">
        <v>8</v>
      </c>
      <c r="FV9" s="26">
        <v>9</v>
      </c>
      <c r="FW9" s="27"/>
      <c r="FX9" s="82"/>
      <c r="FY9" s="82">
        <f t="shared" si="98"/>
        <v>9</v>
      </c>
      <c r="FZ9" s="21">
        <f t="shared" si="45"/>
        <v>8.6</v>
      </c>
      <c r="GA9" s="21" t="str">
        <f t="shared" si="46"/>
        <v>8.6</v>
      </c>
      <c r="GB9" s="13" t="str">
        <f t="shared" si="47"/>
        <v>A</v>
      </c>
      <c r="GC9" s="18">
        <f t="shared" si="48"/>
        <v>4</v>
      </c>
      <c r="GD9" s="15" t="str">
        <f t="shared" si="49"/>
        <v>4.0</v>
      </c>
      <c r="GE9" s="19">
        <v>3</v>
      </c>
      <c r="GF9" s="68">
        <v>3</v>
      </c>
      <c r="GG9" s="69">
        <f t="shared" si="99"/>
        <v>21</v>
      </c>
      <c r="GH9" s="22">
        <f t="shared" si="100"/>
        <v>8.6571428571428584</v>
      </c>
      <c r="GI9" s="24" t="str">
        <f t="shared" si="101"/>
        <v>8.66</v>
      </c>
      <c r="GJ9" s="22">
        <f t="shared" si="102"/>
        <v>3.8095238095238093</v>
      </c>
      <c r="GK9" s="24" t="str">
        <f t="shared" si="103"/>
        <v>3.81</v>
      </c>
    </row>
    <row r="10" spans="1:193" s="4" customFormat="1" ht="18">
      <c r="A10" s="2">
        <v>9</v>
      </c>
      <c r="B10" s="5" t="s">
        <v>758</v>
      </c>
      <c r="C10" s="6" t="s">
        <v>773</v>
      </c>
      <c r="D10" s="7" t="s">
        <v>774</v>
      </c>
      <c r="E10" s="8" t="s">
        <v>775</v>
      </c>
      <c r="G10" s="10" t="s">
        <v>808</v>
      </c>
      <c r="H10" s="36" t="s">
        <v>89</v>
      </c>
      <c r="I10" s="36" t="s">
        <v>199</v>
      </c>
      <c r="J10" s="25">
        <v>6.1</v>
      </c>
      <c r="K10" s="21" t="str">
        <f t="shared" si="52"/>
        <v>6.1</v>
      </c>
      <c r="L10" s="13" t="str">
        <f t="shared" si="0"/>
        <v>C</v>
      </c>
      <c r="M10" s="14">
        <f t="shared" si="1"/>
        <v>2</v>
      </c>
      <c r="N10" s="15" t="str">
        <f t="shared" si="53"/>
        <v>2.0</v>
      </c>
      <c r="O10" s="19">
        <v>2</v>
      </c>
      <c r="P10" s="12">
        <v>6</v>
      </c>
      <c r="Q10" s="21" t="str">
        <f t="shared" si="54"/>
        <v>6.0</v>
      </c>
      <c r="R10" s="13" t="str">
        <f t="shared" si="2"/>
        <v>C</v>
      </c>
      <c r="S10" s="14">
        <f t="shared" si="3"/>
        <v>2</v>
      </c>
      <c r="T10" s="15" t="str">
        <f t="shared" si="55"/>
        <v>2.0</v>
      </c>
      <c r="U10" s="19">
        <v>3</v>
      </c>
      <c r="V10" s="28">
        <v>7.3</v>
      </c>
      <c r="W10" s="26">
        <v>5</v>
      </c>
      <c r="X10" s="27"/>
      <c r="Y10" s="82"/>
      <c r="Z10" s="82">
        <f t="shared" si="56"/>
        <v>5</v>
      </c>
      <c r="AA10" s="21">
        <f t="shared" si="57"/>
        <v>5.9</v>
      </c>
      <c r="AB10" s="21" t="str">
        <f t="shared" si="58"/>
        <v>5.9</v>
      </c>
      <c r="AC10" s="13" t="str">
        <f t="shared" si="4"/>
        <v>C</v>
      </c>
      <c r="AD10" s="18">
        <f t="shared" si="5"/>
        <v>2</v>
      </c>
      <c r="AE10" s="15" t="str">
        <f t="shared" si="59"/>
        <v>2.0</v>
      </c>
      <c r="AF10" s="19">
        <v>4</v>
      </c>
      <c r="AG10" s="68">
        <v>4</v>
      </c>
      <c r="AH10" s="28">
        <v>5</v>
      </c>
      <c r="AI10" s="26">
        <v>5</v>
      </c>
      <c r="AJ10" s="27"/>
      <c r="AK10" s="82"/>
      <c r="AL10" s="82">
        <f t="shared" si="60"/>
        <v>5</v>
      </c>
      <c r="AM10" s="21">
        <f t="shared" si="61"/>
        <v>5</v>
      </c>
      <c r="AN10" s="21" t="str">
        <f t="shared" si="62"/>
        <v>5.0</v>
      </c>
      <c r="AO10" s="13" t="str">
        <f t="shared" si="6"/>
        <v>D+</v>
      </c>
      <c r="AP10" s="18">
        <f t="shared" si="7"/>
        <v>1.5</v>
      </c>
      <c r="AQ10" s="15" t="str">
        <f t="shared" si="63"/>
        <v>1.5</v>
      </c>
      <c r="AR10" s="19">
        <v>3</v>
      </c>
      <c r="AS10" s="68">
        <v>3</v>
      </c>
      <c r="AT10" s="28">
        <v>6.3</v>
      </c>
      <c r="AU10" s="26">
        <v>4</v>
      </c>
      <c r="AV10" s="27">
        <v>5</v>
      </c>
      <c r="AW10" s="27"/>
      <c r="AX10" s="82">
        <f t="shared" si="64"/>
        <v>5</v>
      </c>
      <c r="AY10" s="21">
        <f t="shared" si="65"/>
        <v>5.5</v>
      </c>
      <c r="AZ10" s="21" t="str">
        <f t="shared" si="66"/>
        <v>5.5</v>
      </c>
      <c r="BA10" s="13" t="str">
        <f t="shared" si="8"/>
        <v>C</v>
      </c>
      <c r="BB10" s="18">
        <f t="shared" si="9"/>
        <v>2</v>
      </c>
      <c r="BC10" s="15" t="str">
        <f t="shared" si="67"/>
        <v>2.0</v>
      </c>
      <c r="BD10" s="19">
        <v>3</v>
      </c>
      <c r="BE10" s="68">
        <v>3</v>
      </c>
      <c r="BF10" s="100">
        <v>5.9</v>
      </c>
      <c r="BG10" s="101">
        <v>3</v>
      </c>
      <c r="BH10" s="102">
        <v>5</v>
      </c>
      <c r="BI10" s="102"/>
      <c r="BJ10" s="27">
        <f t="shared" si="68"/>
        <v>5</v>
      </c>
      <c r="BK10" s="21">
        <f t="shared" si="69"/>
        <v>5.4</v>
      </c>
      <c r="BL10" s="21" t="str">
        <f t="shared" si="70"/>
        <v>5.4</v>
      </c>
      <c r="BM10" s="13" t="str">
        <f t="shared" si="10"/>
        <v>D+</v>
      </c>
      <c r="BN10" s="18">
        <f t="shared" si="11"/>
        <v>1.5</v>
      </c>
      <c r="BO10" s="15" t="str">
        <f t="shared" si="71"/>
        <v>1.5</v>
      </c>
      <c r="BP10" s="19">
        <v>3</v>
      </c>
      <c r="BQ10" s="68">
        <v>3</v>
      </c>
      <c r="BR10" s="28">
        <v>6.8</v>
      </c>
      <c r="BS10" s="26">
        <v>8</v>
      </c>
      <c r="BT10" s="27"/>
      <c r="BU10" s="82"/>
      <c r="BV10" s="82">
        <f t="shared" si="72"/>
        <v>8</v>
      </c>
      <c r="BW10" s="21">
        <f t="shared" si="73"/>
        <v>7.5</v>
      </c>
      <c r="BX10" s="21" t="str">
        <f t="shared" si="74"/>
        <v>7.5</v>
      </c>
      <c r="BY10" s="13" t="str">
        <f t="shared" si="12"/>
        <v>B</v>
      </c>
      <c r="BZ10" s="18">
        <f t="shared" si="13"/>
        <v>3</v>
      </c>
      <c r="CA10" s="15" t="str">
        <f t="shared" si="75"/>
        <v>3.0</v>
      </c>
      <c r="CB10" s="19">
        <v>3</v>
      </c>
      <c r="CC10" s="68">
        <v>3</v>
      </c>
      <c r="CD10" s="69">
        <f t="shared" si="76"/>
        <v>16</v>
      </c>
      <c r="CE10" s="22">
        <f t="shared" si="77"/>
        <v>5.8625000000000007</v>
      </c>
      <c r="CF10" s="24" t="str">
        <f t="shared" si="78"/>
        <v>5.86</v>
      </c>
      <c r="CG10" s="22">
        <f t="shared" si="79"/>
        <v>2.375</v>
      </c>
      <c r="CH10" s="24" t="str">
        <f t="shared" si="80"/>
        <v>2.38</v>
      </c>
      <c r="CI10" s="77" t="str">
        <f t="shared" si="81"/>
        <v>Lên lớp</v>
      </c>
      <c r="CJ10" s="77">
        <f t="shared" si="82"/>
        <v>16</v>
      </c>
      <c r="CK10" s="22">
        <f t="shared" si="83"/>
        <v>5.8625000000000007</v>
      </c>
      <c r="CL10" s="77" t="str">
        <f t="shared" si="84"/>
        <v>5.86</v>
      </c>
      <c r="CM10" s="22">
        <f t="shared" si="85"/>
        <v>2</v>
      </c>
      <c r="CN10" s="77" t="str">
        <f t="shared" si="86"/>
        <v>2.00</v>
      </c>
      <c r="CO10" s="28">
        <v>7</v>
      </c>
      <c r="CP10" s="26">
        <v>8</v>
      </c>
      <c r="CQ10" s="27"/>
      <c r="CR10" s="82"/>
      <c r="CS10" s="82">
        <f t="shared" si="87"/>
        <v>8</v>
      </c>
      <c r="CT10" s="21">
        <f t="shared" si="88"/>
        <v>7.6</v>
      </c>
      <c r="CU10" s="21" t="str">
        <f t="shared" si="89"/>
        <v>7.6</v>
      </c>
      <c r="CV10" s="13" t="str">
        <f t="shared" si="14"/>
        <v>B</v>
      </c>
      <c r="CW10" s="18">
        <f t="shared" si="15"/>
        <v>3</v>
      </c>
      <c r="CX10" s="15" t="str">
        <f t="shared" si="90"/>
        <v>3.0</v>
      </c>
      <c r="CY10" s="19">
        <v>2</v>
      </c>
      <c r="CZ10" s="68">
        <v>2</v>
      </c>
      <c r="DA10" s="28">
        <v>6.1</v>
      </c>
      <c r="DB10" s="26">
        <v>6</v>
      </c>
      <c r="DC10" s="27"/>
      <c r="DD10" s="82"/>
      <c r="DE10" s="82">
        <f t="shared" si="91"/>
        <v>6</v>
      </c>
      <c r="DF10" s="21">
        <f t="shared" si="16"/>
        <v>6</v>
      </c>
      <c r="DG10" s="21" t="str">
        <f t="shared" si="17"/>
        <v>6.0</v>
      </c>
      <c r="DH10" s="13" t="str">
        <f t="shared" si="18"/>
        <v>C</v>
      </c>
      <c r="DI10" s="18">
        <f t="shared" si="19"/>
        <v>2</v>
      </c>
      <c r="DJ10" s="15" t="str">
        <f t="shared" si="20"/>
        <v>2.0</v>
      </c>
      <c r="DK10" s="19">
        <v>2</v>
      </c>
      <c r="DL10" s="68">
        <v>2</v>
      </c>
      <c r="DM10" s="155">
        <v>8</v>
      </c>
      <c r="DN10" s="158">
        <v>3</v>
      </c>
      <c r="DO10" s="27">
        <v>7</v>
      </c>
      <c r="DP10" s="27"/>
      <c r="DQ10" s="27">
        <f t="shared" si="92"/>
        <v>7</v>
      </c>
      <c r="DR10" s="21">
        <f t="shared" si="21"/>
        <v>7.4</v>
      </c>
      <c r="DS10" s="21" t="str">
        <f t="shared" si="22"/>
        <v>7.4</v>
      </c>
      <c r="DT10" s="13" t="str">
        <f t="shared" si="23"/>
        <v>B</v>
      </c>
      <c r="DU10" s="18">
        <f t="shared" si="24"/>
        <v>3</v>
      </c>
      <c r="DV10" s="15" t="str">
        <f t="shared" si="25"/>
        <v>3.0</v>
      </c>
      <c r="DW10" s="19">
        <v>2</v>
      </c>
      <c r="DX10" s="68">
        <v>2</v>
      </c>
      <c r="DY10" s="155">
        <v>6.2</v>
      </c>
      <c r="DZ10" s="158">
        <v>5</v>
      </c>
      <c r="EA10" s="27"/>
      <c r="EB10" s="27"/>
      <c r="EC10" s="27">
        <f t="shared" si="26"/>
        <v>5</v>
      </c>
      <c r="ED10" s="21">
        <f t="shared" si="27"/>
        <v>5.5</v>
      </c>
      <c r="EE10" s="21" t="str">
        <f t="shared" si="28"/>
        <v>5.5</v>
      </c>
      <c r="EF10" s="13" t="str">
        <f t="shared" si="29"/>
        <v>C</v>
      </c>
      <c r="EG10" s="18">
        <f t="shared" si="30"/>
        <v>2</v>
      </c>
      <c r="EH10" s="15" t="str">
        <f t="shared" si="31"/>
        <v>2.0</v>
      </c>
      <c r="EI10" s="19">
        <v>3</v>
      </c>
      <c r="EJ10" s="68">
        <v>3</v>
      </c>
      <c r="EK10" s="28">
        <v>6</v>
      </c>
      <c r="EL10" s="26">
        <v>8</v>
      </c>
      <c r="EM10" s="27"/>
      <c r="EN10" s="82"/>
      <c r="EO10" s="82">
        <f t="shared" si="93"/>
        <v>8</v>
      </c>
      <c r="EP10" s="21">
        <f t="shared" si="94"/>
        <v>7.2</v>
      </c>
      <c r="EQ10" s="21" t="str">
        <f t="shared" si="95"/>
        <v>7.2</v>
      </c>
      <c r="ER10" s="13" t="str">
        <f t="shared" si="32"/>
        <v>B</v>
      </c>
      <c r="ES10" s="18">
        <f t="shared" si="33"/>
        <v>3</v>
      </c>
      <c r="ET10" s="15" t="str">
        <f t="shared" si="96"/>
        <v>3.0</v>
      </c>
      <c r="EU10" s="19">
        <v>4</v>
      </c>
      <c r="EV10" s="68">
        <v>4</v>
      </c>
      <c r="EW10" s="28">
        <v>8</v>
      </c>
      <c r="EX10" s="26">
        <v>7</v>
      </c>
      <c r="EY10" s="27"/>
      <c r="EZ10" s="27"/>
      <c r="FA10" s="27">
        <f t="shared" si="97"/>
        <v>7</v>
      </c>
      <c r="FB10" s="21">
        <f t="shared" si="34"/>
        <v>7.4</v>
      </c>
      <c r="FC10" s="21" t="str">
        <f t="shared" si="35"/>
        <v>7.4</v>
      </c>
      <c r="FD10" s="13" t="str">
        <f t="shared" si="36"/>
        <v>B</v>
      </c>
      <c r="FE10" s="18">
        <f t="shared" si="37"/>
        <v>3</v>
      </c>
      <c r="FF10" s="15" t="str">
        <f t="shared" si="38"/>
        <v>3.0</v>
      </c>
      <c r="FG10" s="19">
        <v>2</v>
      </c>
      <c r="FH10" s="68">
        <v>2</v>
      </c>
      <c r="FI10" s="155">
        <v>7.1</v>
      </c>
      <c r="FJ10" s="158">
        <v>6</v>
      </c>
      <c r="FK10" s="27"/>
      <c r="FL10" s="27"/>
      <c r="FM10" s="27">
        <f t="shared" si="39"/>
        <v>6</v>
      </c>
      <c r="FN10" s="21">
        <f t="shared" si="40"/>
        <v>6.4</v>
      </c>
      <c r="FO10" s="21" t="str">
        <f t="shared" si="41"/>
        <v>6.4</v>
      </c>
      <c r="FP10" s="13" t="str">
        <f t="shared" si="42"/>
        <v>C</v>
      </c>
      <c r="FQ10" s="18">
        <f t="shared" si="43"/>
        <v>2</v>
      </c>
      <c r="FR10" s="15" t="str">
        <f t="shared" si="44"/>
        <v>2.0</v>
      </c>
      <c r="FS10" s="19">
        <v>3</v>
      </c>
      <c r="FT10" s="68">
        <v>3</v>
      </c>
      <c r="FU10" s="28">
        <v>5.0999999999999996</v>
      </c>
      <c r="FV10" s="26">
        <v>5</v>
      </c>
      <c r="FW10" s="27"/>
      <c r="FX10" s="82"/>
      <c r="FY10" s="82">
        <f t="shared" si="98"/>
        <v>5</v>
      </c>
      <c r="FZ10" s="21">
        <f t="shared" si="45"/>
        <v>5</v>
      </c>
      <c r="GA10" s="21" t="str">
        <f t="shared" si="46"/>
        <v>5.0</v>
      </c>
      <c r="GB10" s="13" t="str">
        <f t="shared" si="47"/>
        <v>D+</v>
      </c>
      <c r="GC10" s="18">
        <f t="shared" si="48"/>
        <v>1.5</v>
      </c>
      <c r="GD10" s="15" t="str">
        <f t="shared" si="49"/>
        <v>1.5</v>
      </c>
      <c r="GE10" s="19">
        <v>3</v>
      </c>
      <c r="GF10" s="68">
        <v>3</v>
      </c>
      <c r="GG10" s="69">
        <f t="shared" si="99"/>
        <v>21</v>
      </c>
      <c r="GH10" s="22">
        <f t="shared" si="100"/>
        <v>6.4904761904761914</v>
      </c>
      <c r="GI10" s="24" t="str">
        <f t="shared" si="101"/>
        <v>6.49</v>
      </c>
      <c r="GJ10" s="22">
        <f t="shared" si="102"/>
        <v>2.4047619047619047</v>
      </c>
      <c r="GK10" s="24" t="str">
        <f t="shared" si="103"/>
        <v>2.40</v>
      </c>
    </row>
    <row r="11" spans="1:193" s="4" customFormat="1" ht="18">
      <c r="A11" s="2">
        <v>10</v>
      </c>
      <c r="B11" s="5" t="s">
        <v>758</v>
      </c>
      <c r="C11" s="6" t="s">
        <v>776</v>
      </c>
      <c r="D11" s="7" t="s">
        <v>90</v>
      </c>
      <c r="E11" s="8" t="s">
        <v>777</v>
      </c>
      <c r="G11" s="10" t="s">
        <v>711</v>
      </c>
      <c r="H11" s="36" t="s">
        <v>89</v>
      </c>
      <c r="I11" s="36" t="s">
        <v>316</v>
      </c>
      <c r="J11" s="25">
        <v>7.5</v>
      </c>
      <c r="K11" s="21" t="str">
        <f t="shared" si="52"/>
        <v>7.5</v>
      </c>
      <c r="L11" s="13" t="str">
        <f t="shared" si="0"/>
        <v>B</v>
      </c>
      <c r="M11" s="14">
        <f t="shared" si="1"/>
        <v>3</v>
      </c>
      <c r="N11" s="15" t="str">
        <f t="shared" si="53"/>
        <v>3.0</v>
      </c>
      <c r="O11" s="19">
        <v>2</v>
      </c>
      <c r="P11" s="12">
        <v>6</v>
      </c>
      <c r="Q11" s="21" t="str">
        <f t="shared" si="54"/>
        <v>6.0</v>
      </c>
      <c r="R11" s="13" t="str">
        <f t="shared" si="2"/>
        <v>C</v>
      </c>
      <c r="S11" s="14">
        <f t="shared" si="3"/>
        <v>2</v>
      </c>
      <c r="T11" s="15" t="str">
        <f t="shared" si="55"/>
        <v>2.0</v>
      </c>
      <c r="U11" s="19">
        <v>3</v>
      </c>
      <c r="V11" s="28">
        <v>8.8000000000000007</v>
      </c>
      <c r="W11" s="26">
        <v>6</v>
      </c>
      <c r="X11" s="27"/>
      <c r="Y11" s="82"/>
      <c r="Z11" s="82">
        <f t="shared" si="56"/>
        <v>6</v>
      </c>
      <c r="AA11" s="21">
        <f t="shared" si="57"/>
        <v>7.1</v>
      </c>
      <c r="AB11" s="21" t="str">
        <f t="shared" si="58"/>
        <v>7.1</v>
      </c>
      <c r="AC11" s="13" t="str">
        <f t="shared" si="4"/>
        <v>B</v>
      </c>
      <c r="AD11" s="18">
        <f t="shared" si="5"/>
        <v>3</v>
      </c>
      <c r="AE11" s="15" t="str">
        <f t="shared" si="59"/>
        <v>3.0</v>
      </c>
      <c r="AF11" s="19">
        <v>4</v>
      </c>
      <c r="AG11" s="68">
        <v>4</v>
      </c>
      <c r="AH11" s="28">
        <v>7</v>
      </c>
      <c r="AI11" s="26">
        <v>8</v>
      </c>
      <c r="AJ11" s="27"/>
      <c r="AK11" s="82"/>
      <c r="AL11" s="82">
        <f t="shared" si="60"/>
        <v>8</v>
      </c>
      <c r="AM11" s="21">
        <f t="shared" si="61"/>
        <v>7.6</v>
      </c>
      <c r="AN11" s="21" t="str">
        <f t="shared" si="62"/>
        <v>7.6</v>
      </c>
      <c r="AO11" s="13" t="str">
        <f t="shared" si="6"/>
        <v>B</v>
      </c>
      <c r="AP11" s="18">
        <f t="shared" si="7"/>
        <v>3</v>
      </c>
      <c r="AQ11" s="15" t="str">
        <f t="shared" si="63"/>
        <v>3.0</v>
      </c>
      <c r="AR11" s="19">
        <v>3</v>
      </c>
      <c r="AS11" s="68">
        <v>3</v>
      </c>
      <c r="AT11" s="28">
        <v>7</v>
      </c>
      <c r="AU11" s="26">
        <v>4</v>
      </c>
      <c r="AV11" s="27">
        <v>5</v>
      </c>
      <c r="AW11" s="27"/>
      <c r="AX11" s="82">
        <f t="shared" si="64"/>
        <v>5</v>
      </c>
      <c r="AY11" s="21">
        <f t="shared" si="65"/>
        <v>5.8</v>
      </c>
      <c r="AZ11" s="21" t="str">
        <f t="shared" si="66"/>
        <v>5.8</v>
      </c>
      <c r="BA11" s="13" t="str">
        <f t="shared" si="8"/>
        <v>C</v>
      </c>
      <c r="BB11" s="18">
        <f t="shared" si="9"/>
        <v>2</v>
      </c>
      <c r="BC11" s="15" t="str">
        <f t="shared" si="67"/>
        <v>2.0</v>
      </c>
      <c r="BD11" s="19">
        <v>3</v>
      </c>
      <c r="BE11" s="68">
        <v>3</v>
      </c>
      <c r="BF11" s="28">
        <v>8.3000000000000007</v>
      </c>
      <c r="BG11" s="26">
        <v>5</v>
      </c>
      <c r="BH11" s="27"/>
      <c r="BI11" s="82"/>
      <c r="BJ11" s="27">
        <f t="shared" si="68"/>
        <v>5</v>
      </c>
      <c r="BK11" s="21">
        <f t="shared" si="69"/>
        <v>6.3</v>
      </c>
      <c r="BL11" s="21" t="str">
        <f t="shared" si="70"/>
        <v>6.3</v>
      </c>
      <c r="BM11" s="13" t="str">
        <f t="shared" si="10"/>
        <v>C</v>
      </c>
      <c r="BN11" s="18">
        <f t="shared" si="11"/>
        <v>2</v>
      </c>
      <c r="BO11" s="15" t="str">
        <f t="shared" si="71"/>
        <v>2.0</v>
      </c>
      <c r="BP11" s="19">
        <v>3</v>
      </c>
      <c r="BQ11" s="68">
        <v>3</v>
      </c>
      <c r="BR11" s="28">
        <v>7.5</v>
      </c>
      <c r="BS11" s="26">
        <v>8</v>
      </c>
      <c r="BT11" s="27"/>
      <c r="BU11" s="82"/>
      <c r="BV11" s="82">
        <f t="shared" si="72"/>
        <v>8</v>
      </c>
      <c r="BW11" s="21">
        <f t="shared" si="73"/>
        <v>7.8</v>
      </c>
      <c r="BX11" s="21" t="str">
        <f t="shared" si="74"/>
        <v>7.8</v>
      </c>
      <c r="BY11" s="13" t="str">
        <f t="shared" si="12"/>
        <v>B</v>
      </c>
      <c r="BZ11" s="18">
        <f t="shared" si="13"/>
        <v>3</v>
      </c>
      <c r="CA11" s="15" t="str">
        <f t="shared" si="75"/>
        <v>3.0</v>
      </c>
      <c r="CB11" s="19">
        <v>3</v>
      </c>
      <c r="CC11" s="68">
        <v>3</v>
      </c>
      <c r="CD11" s="69">
        <f t="shared" si="76"/>
        <v>16</v>
      </c>
      <c r="CE11" s="22">
        <f t="shared" si="77"/>
        <v>6.9312500000000004</v>
      </c>
      <c r="CF11" s="24" t="str">
        <f t="shared" si="78"/>
        <v>6.93</v>
      </c>
      <c r="CG11" s="22">
        <f t="shared" si="79"/>
        <v>2.9375</v>
      </c>
      <c r="CH11" s="24" t="str">
        <f t="shared" si="80"/>
        <v>2.94</v>
      </c>
      <c r="CI11" s="77" t="str">
        <f t="shared" si="81"/>
        <v>Lên lớp</v>
      </c>
      <c r="CJ11" s="77">
        <f t="shared" si="82"/>
        <v>16</v>
      </c>
      <c r="CK11" s="22">
        <f t="shared" si="83"/>
        <v>6.9312500000000004</v>
      </c>
      <c r="CL11" s="77" t="str">
        <f t="shared" si="84"/>
        <v>6.93</v>
      </c>
      <c r="CM11" s="22">
        <f t="shared" si="85"/>
        <v>2.625</v>
      </c>
      <c r="CN11" s="77" t="str">
        <f t="shared" si="86"/>
        <v>2.63</v>
      </c>
      <c r="CO11" s="28">
        <v>7.3</v>
      </c>
      <c r="CP11" s="26">
        <v>6</v>
      </c>
      <c r="CQ11" s="27"/>
      <c r="CR11" s="82"/>
      <c r="CS11" s="82">
        <f t="shared" si="87"/>
        <v>6</v>
      </c>
      <c r="CT11" s="21">
        <f t="shared" si="88"/>
        <v>6.5</v>
      </c>
      <c r="CU11" s="21" t="str">
        <f t="shared" si="89"/>
        <v>6.5</v>
      </c>
      <c r="CV11" s="13" t="str">
        <f t="shared" si="14"/>
        <v>C+</v>
      </c>
      <c r="CW11" s="18">
        <f t="shared" si="15"/>
        <v>2.5</v>
      </c>
      <c r="CX11" s="15" t="str">
        <f t="shared" si="90"/>
        <v>2.5</v>
      </c>
      <c r="CY11" s="19">
        <v>2</v>
      </c>
      <c r="CZ11" s="68">
        <v>2</v>
      </c>
      <c r="DA11" s="28">
        <v>5.0999999999999996</v>
      </c>
      <c r="DB11" s="26">
        <v>6</v>
      </c>
      <c r="DC11" s="27"/>
      <c r="DD11" s="82"/>
      <c r="DE11" s="82">
        <f t="shared" si="91"/>
        <v>6</v>
      </c>
      <c r="DF11" s="21">
        <f t="shared" si="16"/>
        <v>5.6</v>
      </c>
      <c r="DG11" s="21" t="str">
        <f t="shared" si="17"/>
        <v>5.6</v>
      </c>
      <c r="DH11" s="13" t="str">
        <f t="shared" si="18"/>
        <v>C</v>
      </c>
      <c r="DI11" s="18">
        <f t="shared" si="19"/>
        <v>2</v>
      </c>
      <c r="DJ11" s="15" t="str">
        <f t="shared" si="20"/>
        <v>2.0</v>
      </c>
      <c r="DK11" s="19">
        <v>2</v>
      </c>
      <c r="DL11" s="68">
        <v>2</v>
      </c>
      <c r="DM11" s="155">
        <v>6.6</v>
      </c>
      <c r="DN11" s="158">
        <v>7</v>
      </c>
      <c r="DO11" s="27"/>
      <c r="DP11" s="27"/>
      <c r="DQ11" s="27">
        <f t="shared" si="92"/>
        <v>7</v>
      </c>
      <c r="DR11" s="21">
        <f t="shared" si="21"/>
        <v>6.8</v>
      </c>
      <c r="DS11" s="21" t="str">
        <f t="shared" si="22"/>
        <v>6.8</v>
      </c>
      <c r="DT11" s="13" t="str">
        <f t="shared" si="23"/>
        <v>C+</v>
      </c>
      <c r="DU11" s="18">
        <f t="shared" si="24"/>
        <v>2.5</v>
      </c>
      <c r="DV11" s="15" t="str">
        <f t="shared" si="25"/>
        <v>2.5</v>
      </c>
      <c r="DW11" s="19">
        <v>2</v>
      </c>
      <c r="DX11" s="68">
        <v>2</v>
      </c>
      <c r="DY11" s="155">
        <v>6.4</v>
      </c>
      <c r="DZ11" s="158">
        <v>6</v>
      </c>
      <c r="EA11" s="27"/>
      <c r="EB11" s="27"/>
      <c r="EC11" s="27">
        <f t="shared" si="26"/>
        <v>6</v>
      </c>
      <c r="ED11" s="21">
        <f t="shared" si="27"/>
        <v>6.2</v>
      </c>
      <c r="EE11" s="21" t="str">
        <f t="shared" si="28"/>
        <v>6.2</v>
      </c>
      <c r="EF11" s="13" t="str">
        <f t="shared" si="29"/>
        <v>C</v>
      </c>
      <c r="EG11" s="18">
        <f t="shared" si="30"/>
        <v>2</v>
      </c>
      <c r="EH11" s="15" t="str">
        <f t="shared" si="31"/>
        <v>2.0</v>
      </c>
      <c r="EI11" s="19">
        <v>3</v>
      </c>
      <c r="EJ11" s="68">
        <v>3</v>
      </c>
      <c r="EK11" s="28">
        <v>9.3000000000000007</v>
      </c>
      <c r="EL11" s="26">
        <v>9</v>
      </c>
      <c r="EM11" s="27"/>
      <c r="EN11" s="82"/>
      <c r="EO11" s="82">
        <f t="shared" si="93"/>
        <v>9</v>
      </c>
      <c r="EP11" s="21">
        <f t="shared" si="94"/>
        <v>9.1</v>
      </c>
      <c r="EQ11" s="21" t="str">
        <f t="shared" si="95"/>
        <v>9.1</v>
      </c>
      <c r="ER11" s="13" t="str">
        <f t="shared" si="32"/>
        <v>A</v>
      </c>
      <c r="ES11" s="18">
        <f t="shared" si="33"/>
        <v>4</v>
      </c>
      <c r="ET11" s="15" t="str">
        <f t="shared" si="96"/>
        <v>4.0</v>
      </c>
      <c r="EU11" s="19">
        <v>4</v>
      </c>
      <c r="EV11" s="68">
        <v>4</v>
      </c>
      <c r="EW11" s="28">
        <v>8.1999999999999993</v>
      </c>
      <c r="EX11" s="26">
        <v>8</v>
      </c>
      <c r="EY11" s="27"/>
      <c r="EZ11" s="27"/>
      <c r="FA11" s="27">
        <f t="shared" si="97"/>
        <v>8</v>
      </c>
      <c r="FB11" s="21">
        <f t="shared" si="34"/>
        <v>8.1</v>
      </c>
      <c r="FC11" s="21" t="str">
        <f t="shared" si="35"/>
        <v>8.1</v>
      </c>
      <c r="FD11" s="13" t="str">
        <f t="shared" si="36"/>
        <v>B+</v>
      </c>
      <c r="FE11" s="18">
        <f t="shared" si="37"/>
        <v>3.5</v>
      </c>
      <c r="FF11" s="15" t="str">
        <f t="shared" si="38"/>
        <v>3.5</v>
      </c>
      <c r="FG11" s="19">
        <v>2</v>
      </c>
      <c r="FH11" s="68">
        <v>2</v>
      </c>
      <c r="FI11" s="155">
        <v>8.1</v>
      </c>
      <c r="FJ11" s="158">
        <v>8</v>
      </c>
      <c r="FK11" s="27"/>
      <c r="FL11" s="27"/>
      <c r="FM11" s="27">
        <f t="shared" si="39"/>
        <v>8</v>
      </c>
      <c r="FN11" s="21">
        <f t="shared" si="40"/>
        <v>8</v>
      </c>
      <c r="FO11" s="21" t="str">
        <f t="shared" si="41"/>
        <v>8.0</v>
      </c>
      <c r="FP11" s="13" t="str">
        <f t="shared" si="42"/>
        <v>B+</v>
      </c>
      <c r="FQ11" s="18">
        <f t="shared" si="43"/>
        <v>3.5</v>
      </c>
      <c r="FR11" s="15" t="str">
        <f t="shared" si="44"/>
        <v>3.5</v>
      </c>
      <c r="FS11" s="19">
        <v>3</v>
      </c>
      <c r="FT11" s="68">
        <v>3</v>
      </c>
      <c r="FU11" s="28">
        <v>6.6</v>
      </c>
      <c r="FV11" s="26">
        <v>8</v>
      </c>
      <c r="FW11" s="27"/>
      <c r="FX11" s="82"/>
      <c r="FY11" s="82">
        <f t="shared" si="98"/>
        <v>8</v>
      </c>
      <c r="FZ11" s="21">
        <f t="shared" si="45"/>
        <v>7.4</v>
      </c>
      <c r="GA11" s="21" t="str">
        <f t="shared" si="46"/>
        <v>7.4</v>
      </c>
      <c r="GB11" s="13" t="str">
        <f t="shared" si="47"/>
        <v>B</v>
      </c>
      <c r="GC11" s="18">
        <f t="shared" si="48"/>
        <v>3</v>
      </c>
      <c r="GD11" s="15" t="str">
        <f t="shared" si="49"/>
        <v>3.0</v>
      </c>
      <c r="GE11" s="19">
        <v>3</v>
      </c>
      <c r="GF11" s="68">
        <v>3</v>
      </c>
      <c r="GG11" s="69">
        <f t="shared" si="99"/>
        <v>21</v>
      </c>
      <c r="GH11" s="22">
        <f t="shared" si="100"/>
        <v>7.39047619047619</v>
      </c>
      <c r="GI11" s="24" t="str">
        <f t="shared" si="101"/>
        <v>7.39</v>
      </c>
      <c r="GJ11" s="22">
        <f t="shared" si="102"/>
        <v>2.9761904761904763</v>
      </c>
      <c r="GK11" s="24" t="str">
        <f t="shared" si="103"/>
        <v>2.98</v>
      </c>
    </row>
    <row r="12" spans="1:193" s="4" customFormat="1" ht="18">
      <c r="A12" s="2">
        <v>11</v>
      </c>
      <c r="B12" s="5" t="s">
        <v>758</v>
      </c>
      <c r="C12" s="6" t="s">
        <v>783</v>
      </c>
      <c r="D12" s="7" t="s">
        <v>784</v>
      </c>
      <c r="E12" s="8" t="s">
        <v>65</v>
      </c>
      <c r="G12" s="10" t="s">
        <v>444</v>
      </c>
      <c r="H12" s="36" t="s">
        <v>89</v>
      </c>
      <c r="I12" s="36" t="s">
        <v>317</v>
      </c>
      <c r="J12" s="25">
        <v>7.6</v>
      </c>
      <c r="K12" s="21" t="str">
        <f t="shared" si="52"/>
        <v>7.6</v>
      </c>
      <c r="L12" s="13" t="str">
        <f t="shared" si="0"/>
        <v>B</v>
      </c>
      <c r="M12" s="14">
        <f t="shared" si="1"/>
        <v>3</v>
      </c>
      <c r="N12" s="15" t="str">
        <f t="shared" si="53"/>
        <v>3.0</v>
      </c>
      <c r="O12" s="19">
        <v>2</v>
      </c>
      <c r="P12" s="12">
        <v>6</v>
      </c>
      <c r="Q12" s="21" t="str">
        <f t="shared" si="54"/>
        <v>6.0</v>
      </c>
      <c r="R12" s="13" t="str">
        <f t="shared" si="2"/>
        <v>C</v>
      </c>
      <c r="S12" s="14">
        <f t="shared" si="3"/>
        <v>2</v>
      </c>
      <c r="T12" s="15" t="str">
        <f t="shared" si="55"/>
        <v>2.0</v>
      </c>
      <c r="U12" s="19">
        <v>3</v>
      </c>
      <c r="V12" s="28">
        <v>8.3000000000000007</v>
      </c>
      <c r="W12" s="26">
        <v>6</v>
      </c>
      <c r="X12" s="27"/>
      <c r="Y12" s="82"/>
      <c r="Z12" s="82">
        <f t="shared" si="56"/>
        <v>6</v>
      </c>
      <c r="AA12" s="21">
        <f t="shared" si="57"/>
        <v>6.9</v>
      </c>
      <c r="AB12" s="21" t="str">
        <f t="shared" si="58"/>
        <v>6.9</v>
      </c>
      <c r="AC12" s="13" t="str">
        <f t="shared" si="4"/>
        <v>C+</v>
      </c>
      <c r="AD12" s="18">
        <f t="shared" si="5"/>
        <v>2.5</v>
      </c>
      <c r="AE12" s="15" t="str">
        <f t="shared" si="59"/>
        <v>2.5</v>
      </c>
      <c r="AF12" s="19">
        <v>4</v>
      </c>
      <c r="AG12" s="68">
        <v>4</v>
      </c>
      <c r="AH12" s="28">
        <v>8.6</v>
      </c>
      <c r="AI12" s="26">
        <v>6</v>
      </c>
      <c r="AJ12" s="27"/>
      <c r="AK12" s="82"/>
      <c r="AL12" s="82">
        <f t="shared" si="60"/>
        <v>6</v>
      </c>
      <c r="AM12" s="21">
        <f t="shared" si="61"/>
        <v>7</v>
      </c>
      <c r="AN12" s="21" t="str">
        <f t="shared" si="62"/>
        <v>7.0</v>
      </c>
      <c r="AO12" s="13" t="str">
        <f t="shared" si="6"/>
        <v>B</v>
      </c>
      <c r="AP12" s="18">
        <f t="shared" si="7"/>
        <v>3</v>
      </c>
      <c r="AQ12" s="15" t="str">
        <f t="shared" si="63"/>
        <v>3.0</v>
      </c>
      <c r="AR12" s="19">
        <v>3</v>
      </c>
      <c r="AS12" s="68">
        <v>3</v>
      </c>
      <c r="AT12" s="28">
        <v>8.6999999999999993</v>
      </c>
      <c r="AU12" s="26">
        <v>8</v>
      </c>
      <c r="AV12" s="27"/>
      <c r="AW12" s="82"/>
      <c r="AX12" s="82">
        <f t="shared" si="64"/>
        <v>8</v>
      </c>
      <c r="AY12" s="21">
        <f t="shared" si="65"/>
        <v>8.3000000000000007</v>
      </c>
      <c r="AZ12" s="21" t="str">
        <f t="shared" si="66"/>
        <v>8.3</v>
      </c>
      <c r="BA12" s="13" t="str">
        <f t="shared" si="8"/>
        <v>B+</v>
      </c>
      <c r="BB12" s="18">
        <f t="shared" si="9"/>
        <v>3.5</v>
      </c>
      <c r="BC12" s="15" t="str">
        <f t="shared" si="67"/>
        <v>3.5</v>
      </c>
      <c r="BD12" s="19">
        <v>3</v>
      </c>
      <c r="BE12" s="68">
        <v>3</v>
      </c>
      <c r="BF12" s="28">
        <v>5.9</v>
      </c>
      <c r="BG12" s="26">
        <v>4</v>
      </c>
      <c r="BH12" s="27">
        <v>6</v>
      </c>
      <c r="BI12" s="27"/>
      <c r="BJ12" s="27">
        <f t="shared" si="68"/>
        <v>6</v>
      </c>
      <c r="BK12" s="21">
        <f t="shared" si="69"/>
        <v>6</v>
      </c>
      <c r="BL12" s="21" t="str">
        <f t="shared" si="70"/>
        <v>6.0</v>
      </c>
      <c r="BM12" s="13" t="str">
        <f t="shared" si="10"/>
        <v>C</v>
      </c>
      <c r="BN12" s="18">
        <f t="shared" si="11"/>
        <v>2</v>
      </c>
      <c r="BO12" s="15" t="str">
        <f t="shared" si="71"/>
        <v>2.0</v>
      </c>
      <c r="BP12" s="19">
        <v>3</v>
      </c>
      <c r="BQ12" s="68">
        <v>3</v>
      </c>
      <c r="BR12" s="28">
        <v>7.5</v>
      </c>
      <c r="BS12" s="26">
        <v>8</v>
      </c>
      <c r="BT12" s="27"/>
      <c r="BU12" s="82"/>
      <c r="BV12" s="82">
        <f t="shared" si="72"/>
        <v>8</v>
      </c>
      <c r="BW12" s="21">
        <f t="shared" si="73"/>
        <v>7.8</v>
      </c>
      <c r="BX12" s="21" t="str">
        <f t="shared" si="74"/>
        <v>7.8</v>
      </c>
      <c r="BY12" s="13" t="str">
        <f t="shared" si="12"/>
        <v>B</v>
      </c>
      <c r="BZ12" s="18">
        <f t="shared" si="13"/>
        <v>3</v>
      </c>
      <c r="CA12" s="15" t="str">
        <f t="shared" si="75"/>
        <v>3.0</v>
      </c>
      <c r="CB12" s="19">
        <v>3</v>
      </c>
      <c r="CC12" s="68">
        <v>3</v>
      </c>
      <c r="CD12" s="69">
        <f t="shared" si="76"/>
        <v>16</v>
      </c>
      <c r="CE12" s="22">
        <f t="shared" si="77"/>
        <v>7.1812500000000004</v>
      </c>
      <c r="CF12" s="24" t="str">
        <f t="shared" si="78"/>
        <v>7.18</v>
      </c>
      <c r="CG12" s="22">
        <f t="shared" si="79"/>
        <v>3.15625</v>
      </c>
      <c r="CH12" s="24" t="str">
        <f t="shared" si="80"/>
        <v>3.16</v>
      </c>
      <c r="CI12" s="77" t="str">
        <f t="shared" si="81"/>
        <v>Lên lớp</v>
      </c>
      <c r="CJ12" s="77">
        <f t="shared" si="82"/>
        <v>16</v>
      </c>
      <c r="CK12" s="22">
        <f t="shared" si="83"/>
        <v>7.1812500000000004</v>
      </c>
      <c r="CL12" s="77" t="str">
        <f t="shared" si="84"/>
        <v>7.18</v>
      </c>
      <c r="CM12" s="22">
        <f t="shared" si="85"/>
        <v>2.78125</v>
      </c>
      <c r="CN12" s="77" t="str">
        <f t="shared" si="86"/>
        <v>2.78</v>
      </c>
      <c r="CO12" s="28">
        <v>6.3</v>
      </c>
      <c r="CP12" s="26">
        <v>9</v>
      </c>
      <c r="CQ12" s="27"/>
      <c r="CR12" s="82"/>
      <c r="CS12" s="82">
        <f t="shared" si="87"/>
        <v>9</v>
      </c>
      <c r="CT12" s="21">
        <f t="shared" si="88"/>
        <v>7.9</v>
      </c>
      <c r="CU12" s="21" t="str">
        <f t="shared" si="89"/>
        <v>7.9</v>
      </c>
      <c r="CV12" s="13" t="str">
        <f t="shared" si="14"/>
        <v>B</v>
      </c>
      <c r="CW12" s="18">
        <f t="shared" si="15"/>
        <v>3</v>
      </c>
      <c r="CX12" s="15" t="str">
        <f t="shared" si="90"/>
        <v>3.0</v>
      </c>
      <c r="CY12" s="19">
        <v>2</v>
      </c>
      <c r="CZ12" s="68">
        <v>2</v>
      </c>
      <c r="DA12" s="28">
        <v>6.7</v>
      </c>
      <c r="DB12" s="26">
        <v>5</v>
      </c>
      <c r="DC12" s="27"/>
      <c r="DD12" s="82"/>
      <c r="DE12" s="82">
        <f t="shared" si="91"/>
        <v>5</v>
      </c>
      <c r="DF12" s="21">
        <f t="shared" si="16"/>
        <v>5.7</v>
      </c>
      <c r="DG12" s="21" t="str">
        <f t="shared" si="17"/>
        <v>5.7</v>
      </c>
      <c r="DH12" s="13" t="str">
        <f t="shared" si="18"/>
        <v>C</v>
      </c>
      <c r="DI12" s="18">
        <f t="shared" si="19"/>
        <v>2</v>
      </c>
      <c r="DJ12" s="15" t="str">
        <f t="shared" si="20"/>
        <v>2.0</v>
      </c>
      <c r="DK12" s="19">
        <v>2</v>
      </c>
      <c r="DL12" s="68">
        <v>2</v>
      </c>
      <c r="DM12" s="155">
        <v>7.8</v>
      </c>
      <c r="DN12" s="158">
        <v>7</v>
      </c>
      <c r="DO12" s="27"/>
      <c r="DP12" s="27"/>
      <c r="DQ12" s="27">
        <f t="shared" si="92"/>
        <v>7</v>
      </c>
      <c r="DR12" s="21">
        <f t="shared" si="21"/>
        <v>7.3</v>
      </c>
      <c r="DS12" s="21" t="str">
        <f t="shared" si="22"/>
        <v>7.3</v>
      </c>
      <c r="DT12" s="13" t="str">
        <f t="shared" si="23"/>
        <v>B</v>
      </c>
      <c r="DU12" s="18">
        <f t="shared" si="24"/>
        <v>3</v>
      </c>
      <c r="DV12" s="15" t="str">
        <f t="shared" si="25"/>
        <v>3.0</v>
      </c>
      <c r="DW12" s="19">
        <v>2</v>
      </c>
      <c r="DX12" s="68">
        <v>2</v>
      </c>
      <c r="DY12" s="155">
        <v>6.8</v>
      </c>
      <c r="DZ12" s="158">
        <v>9</v>
      </c>
      <c r="EA12" s="27"/>
      <c r="EB12" s="27"/>
      <c r="EC12" s="27">
        <f t="shared" si="26"/>
        <v>9</v>
      </c>
      <c r="ED12" s="21">
        <f t="shared" si="27"/>
        <v>8.1</v>
      </c>
      <c r="EE12" s="21" t="str">
        <f t="shared" si="28"/>
        <v>8.1</v>
      </c>
      <c r="EF12" s="13" t="str">
        <f t="shared" si="29"/>
        <v>B+</v>
      </c>
      <c r="EG12" s="18">
        <f t="shared" si="30"/>
        <v>3.5</v>
      </c>
      <c r="EH12" s="15" t="str">
        <f t="shared" si="31"/>
        <v>3.5</v>
      </c>
      <c r="EI12" s="19">
        <v>3</v>
      </c>
      <c r="EJ12" s="68">
        <v>3</v>
      </c>
      <c r="EK12" s="28">
        <v>8.3000000000000007</v>
      </c>
      <c r="EL12" s="26">
        <v>9</v>
      </c>
      <c r="EM12" s="27"/>
      <c r="EN12" s="82"/>
      <c r="EO12" s="82">
        <f t="shared" si="93"/>
        <v>9</v>
      </c>
      <c r="EP12" s="21">
        <f t="shared" si="94"/>
        <v>8.6999999999999993</v>
      </c>
      <c r="EQ12" s="21" t="str">
        <f t="shared" si="95"/>
        <v>8.7</v>
      </c>
      <c r="ER12" s="13" t="str">
        <f t="shared" si="32"/>
        <v>A</v>
      </c>
      <c r="ES12" s="18">
        <f t="shared" si="33"/>
        <v>4</v>
      </c>
      <c r="ET12" s="15" t="str">
        <f t="shared" si="96"/>
        <v>4.0</v>
      </c>
      <c r="EU12" s="19">
        <v>4</v>
      </c>
      <c r="EV12" s="68">
        <v>4</v>
      </c>
      <c r="EW12" s="28">
        <v>7.2</v>
      </c>
      <c r="EX12" s="26">
        <v>9</v>
      </c>
      <c r="EY12" s="27"/>
      <c r="EZ12" s="27"/>
      <c r="FA12" s="27">
        <f t="shared" si="97"/>
        <v>9</v>
      </c>
      <c r="FB12" s="21">
        <f t="shared" si="34"/>
        <v>8.3000000000000007</v>
      </c>
      <c r="FC12" s="21" t="str">
        <f t="shared" si="35"/>
        <v>8.3</v>
      </c>
      <c r="FD12" s="13" t="str">
        <f t="shared" si="36"/>
        <v>B+</v>
      </c>
      <c r="FE12" s="18">
        <f t="shared" si="37"/>
        <v>3.5</v>
      </c>
      <c r="FF12" s="15" t="str">
        <f t="shared" si="38"/>
        <v>3.5</v>
      </c>
      <c r="FG12" s="19">
        <v>2</v>
      </c>
      <c r="FH12" s="68">
        <v>2</v>
      </c>
      <c r="FI12" s="155">
        <v>7.9</v>
      </c>
      <c r="FJ12" s="158">
        <v>7</v>
      </c>
      <c r="FK12" s="27"/>
      <c r="FL12" s="27"/>
      <c r="FM12" s="27">
        <f t="shared" si="39"/>
        <v>7</v>
      </c>
      <c r="FN12" s="21">
        <f t="shared" si="40"/>
        <v>7.4</v>
      </c>
      <c r="FO12" s="21" t="str">
        <f t="shared" si="41"/>
        <v>7.4</v>
      </c>
      <c r="FP12" s="13" t="str">
        <f t="shared" si="42"/>
        <v>B</v>
      </c>
      <c r="FQ12" s="18">
        <f t="shared" si="43"/>
        <v>3</v>
      </c>
      <c r="FR12" s="15" t="str">
        <f t="shared" si="44"/>
        <v>3.0</v>
      </c>
      <c r="FS12" s="19">
        <v>3</v>
      </c>
      <c r="FT12" s="68">
        <v>3</v>
      </c>
      <c r="FU12" s="28">
        <v>6.3</v>
      </c>
      <c r="FV12" s="26">
        <v>8</v>
      </c>
      <c r="FW12" s="27"/>
      <c r="FX12" s="82"/>
      <c r="FY12" s="82">
        <f t="shared" si="98"/>
        <v>8</v>
      </c>
      <c r="FZ12" s="21">
        <f t="shared" si="45"/>
        <v>7.3</v>
      </c>
      <c r="GA12" s="21" t="str">
        <f t="shared" si="46"/>
        <v>7.3</v>
      </c>
      <c r="GB12" s="13" t="str">
        <f t="shared" si="47"/>
        <v>B</v>
      </c>
      <c r="GC12" s="18">
        <f t="shared" si="48"/>
        <v>3</v>
      </c>
      <c r="GD12" s="15" t="str">
        <f t="shared" si="49"/>
        <v>3.0</v>
      </c>
      <c r="GE12" s="19">
        <v>3</v>
      </c>
      <c r="GF12" s="68">
        <v>3</v>
      </c>
      <c r="GG12" s="69">
        <f t="shared" si="99"/>
        <v>21</v>
      </c>
      <c r="GH12" s="22">
        <f t="shared" si="100"/>
        <v>7.6952380952380963</v>
      </c>
      <c r="GI12" s="24" t="str">
        <f t="shared" si="101"/>
        <v>7.70</v>
      </c>
      <c r="GJ12" s="22">
        <f t="shared" si="102"/>
        <v>3.2142857142857144</v>
      </c>
      <c r="GK12" s="24" t="str">
        <f t="shared" si="103"/>
        <v>3.21</v>
      </c>
    </row>
    <row r="13" spans="1:193" s="4" customFormat="1" ht="18">
      <c r="A13" s="2">
        <v>12</v>
      </c>
      <c r="B13" s="5" t="s">
        <v>758</v>
      </c>
      <c r="C13" s="6" t="s">
        <v>785</v>
      </c>
      <c r="D13" s="7" t="s">
        <v>786</v>
      </c>
      <c r="E13" s="8" t="s">
        <v>104</v>
      </c>
      <c r="G13" s="10" t="s">
        <v>811</v>
      </c>
      <c r="H13" s="36" t="s">
        <v>89</v>
      </c>
      <c r="I13" s="36" t="s">
        <v>199</v>
      </c>
      <c r="J13" s="25">
        <v>7.9</v>
      </c>
      <c r="K13" s="21" t="str">
        <f t="shared" si="52"/>
        <v>7.9</v>
      </c>
      <c r="L13" s="13" t="str">
        <f t="shared" si="0"/>
        <v>B</v>
      </c>
      <c r="M13" s="14">
        <f t="shared" si="1"/>
        <v>3</v>
      </c>
      <c r="N13" s="15" t="str">
        <f t="shared" si="53"/>
        <v>3.0</v>
      </c>
      <c r="O13" s="19">
        <v>2</v>
      </c>
      <c r="P13" s="12">
        <v>5</v>
      </c>
      <c r="Q13" s="21" t="str">
        <f t="shared" si="54"/>
        <v>5.0</v>
      </c>
      <c r="R13" s="13" t="str">
        <f t="shared" si="2"/>
        <v>D+</v>
      </c>
      <c r="S13" s="14">
        <f t="shared" si="3"/>
        <v>1.5</v>
      </c>
      <c r="T13" s="15" t="str">
        <f t="shared" si="55"/>
        <v>1.5</v>
      </c>
      <c r="U13" s="19">
        <v>3</v>
      </c>
      <c r="V13" s="28">
        <v>7.8</v>
      </c>
      <c r="W13" s="26">
        <v>8</v>
      </c>
      <c r="X13" s="27"/>
      <c r="Y13" s="82"/>
      <c r="Z13" s="82">
        <f t="shared" si="56"/>
        <v>8</v>
      </c>
      <c r="AA13" s="21">
        <f t="shared" si="57"/>
        <v>7.9</v>
      </c>
      <c r="AB13" s="21" t="str">
        <f t="shared" si="58"/>
        <v>7.9</v>
      </c>
      <c r="AC13" s="13" t="str">
        <f t="shared" si="4"/>
        <v>B</v>
      </c>
      <c r="AD13" s="18">
        <f t="shared" si="5"/>
        <v>3</v>
      </c>
      <c r="AE13" s="15" t="str">
        <f t="shared" si="59"/>
        <v>3.0</v>
      </c>
      <c r="AF13" s="19">
        <v>4</v>
      </c>
      <c r="AG13" s="68">
        <v>4</v>
      </c>
      <c r="AH13" s="28">
        <v>7.6</v>
      </c>
      <c r="AI13" s="26">
        <v>6</v>
      </c>
      <c r="AJ13" s="27"/>
      <c r="AK13" s="82"/>
      <c r="AL13" s="82">
        <f t="shared" si="60"/>
        <v>6</v>
      </c>
      <c r="AM13" s="21">
        <f t="shared" si="61"/>
        <v>6.6</v>
      </c>
      <c r="AN13" s="21" t="str">
        <f t="shared" si="62"/>
        <v>6.6</v>
      </c>
      <c r="AO13" s="13" t="str">
        <f t="shared" si="6"/>
        <v>C+</v>
      </c>
      <c r="AP13" s="18">
        <f t="shared" si="7"/>
        <v>2.5</v>
      </c>
      <c r="AQ13" s="15" t="str">
        <f t="shared" si="63"/>
        <v>2.5</v>
      </c>
      <c r="AR13" s="19">
        <v>3</v>
      </c>
      <c r="AS13" s="68">
        <v>3</v>
      </c>
      <c r="AT13" s="28">
        <v>6.2</v>
      </c>
      <c r="AU13" s="26">
        <v>7</v>
      </c>
      <c r="AV13" s="27"/>
      <c r="AW13" s="82"/>
      <c r="AX13" s="82">
        <f t="shared" si="64"/>
        <v>7</v>
      </c>
      <c r="AY13" s="21">
        <f t="shared" si="65"/>
        <v>6.7</v>
      </c>
      <c r="AZ13" s="21" t="str">
        <f t="shared" si="66"/>
        <v>6.7</v>
      </c>
      <c r="BA13" s="13" t="str">
        <f t="shared" si="8"/>
        <v>C+</v>
      </c>
      <c r="BB13" s="18">
        <f t="shared" si="9"/>
        <v>2.5</v>
      </c>
      <c r="BC13" s="15" t="str">
        <f t="shared" si="67"/>
        <v>2.5</v>
      </c>
      <c r="BD13" s="19">
        <v>3</v>
      </c>
      <c r="BE13" s="68">
        <v>3</v>
      </c>
      <c r="BF13" s="28">
        <v>5.6</v>
      </c>
      <c r="BG13" s="26">
        <v>5</v>
      </c>
      <c r="BH13" s="27"/>
      <c r="BI13" s="82"/>
      <c r="BJ13" s="27">
        <f t="shared" si="68"/>
        <v>5</v>
      </c>
      <c r="BK13" s="21">
        <f t="shared" si="69"/>
        <v>5.2</v>
      </c>
      <c r="BL13" s="21" t="str">
        <f t="shared" si="70"/>
        <v>5.2</v>
      </c>
      <c r="BM13" s="13" t="str">
        <f t="shared" si="10"/>
        <v>D+</v>
      </c>
      <c r="BN13" s="18">
        <f t="shared" si="11"/>
        <v>1.5</v>
      </c>
      <c r="BO13" s="15" t="str">
        <f t="shared" si="71"/>
        <v>1.5</v>
      </c>
      <c r="BP13" s="19">
        <v>3</v>
      </c>
      <c r="BQ13" s="68">
        <v>3</v>
      </c>
      <c r="BR13" s="28">
        <v>7.8</v>
      </c>
      <c r="BS13" s="26">
        <v>8</v>
      </c>
      <c r="BT13" s="27"/>
      <c r="BU13" s="82"/>
      <c r="BV13" s="82">
        <f t="shared" si="72"/>
        <v>8</v>
      </c>
      <c r="BW13" s="21">
        <f t="shared" si="73"/>
        <v>7.9</v>
      </c>
      <c r="BX13" s="21" t="str">
        <f t="shared" si="74"/>
        <v>7.9</v>
      </c>
      <c r="BY13" s="13" t="str">
        <f t="shared" si="12"/>
        <v>B</v>
      </c>
      <c r="BZ13" s="18">
        <f t="shared" si="13"/>
        <v>3</v>
      </c>
      <c r="CA13" s="15" t="str">
        <f t="shared" si="75"/>
        <v>3.0</v>
      </c>
      <c r="CB13" s="19">
        <v>3</v>
      </c>
      <c r="CC13" s="68">
        <v>3</v>
      </c>
      <c r="CD13" s="69">
        <f t="shared" si="76"/>
        <v>16</v>
      </c>
      <c r="CE13" s="22">
        <f t="shared" si="77"/>
        <v>6.9249999999999998</v>
      </c>
      <c r="CF13" s="24" t="str">
        <f t="shared" si="78"/>
        <v>6.93</v>
      </c>
      <c r="CG13" s="22">
        <f t="shared" si="79"/>
        <v>2.96875</v>
      </c>
      <c r="CH13" s="24" t="str">
        <f t="shared" si="80"/>
        <v>2.97</v>
      </c>
      <c r="CI13" s="77" t="str">
        <f t="shared" si="81"/>
        <v>Lên lớp</v>
      </c>
      <c r="CJ13" s="77">
        <f t="shared" si="82"/>
        <v>16</v>
      </c>
      <c r="CK13" s="22">
        <f t="shared" si="83"/>
        <v>6.9249999999999998</v>
      </c>
      <c r="CL13" s="77" t="str">
        <f t="shared" si="84"/>
        <v>6.93</v>
      </c>
      <c r="CM13" s="22">
        <f t="shared" si="85"/>
        <v>2.53125</v>
      </c>
      <c r="CN13" s="77" t="str">
        <f t="shared" si="86"/>
        <v>2.53</v>
      </c>
      <c r="CO13" s="28">
        <v>6.7</v>
      </c>
      <c r="CP13" s="26">
        <v>9</v>
      </c>
      <c r="CQ13" s="27"/>
      <c r="CR13" s="82"/>
      <c r="CS13" s="82">
        <f t="shared" si="87"/>
        <v>9</v>
      </c>
      <c r="CT13" s="21">
        <f t="shared" si="88"/>
        <v>8.1</v>
      </c>
      <c r="CU13" s="21" t="str">
        <f t="shared" si="89"/>
        <v>8.1</v>
      </c>
      <c r="CV13" s="13" t="str">
        <f t="shared" si="14"/>
        <v>B+</v>
      </c>
      <c r="CW13" s="18">
        <f t="shared" si="15"/>
        <v>3.5</v>
      </c>
      <c r="CX13" s="15" t="str">
        <f t="shared" si="90"/>
        <v>3.5</v>
      </c>
      <c r="CY13" s="19">
        <v>2</v>
      </c>
      <c r="CZ13" s="68">
        <v>2</v>
      </c>
      <c r="DA13" s="28">
        <v>6</v>
      </c>
      <c r="DB13" s="26">
        <v>7</v>
      </c>
      <c r="DC13" s="27"/>
      <c r="DD13" s="82"/>
      <c r="DE13" s="82">
        <f t="shared" si="91"/>
        <v>7</v>
      </c>
      <c r="DF13" s="21">
        <f t="shared" si="16"/>
        <v>6.6</v>
      </c>
      <c r="DG13" s="21" t="str">
        <f t="shared" si="17"/>
        <v>6.6</v>
      </c>
      <c r="DH13" s="13" t="str">
        <f t="shared" si="18"/>
        <v>C+</v>
      </c>
      <c r="DI13" s="18">
        <f t="shared" si="19"/>
        <v>2.5</v>
      </c>
      <c r="DJ13" s="15" t="str">
        <f t="shared" si="20"/>
        <v>2.5</v>
      </c>
      <c r="DK13" s="19">
        <v>2</v>
      </c>
      <c r="DL13" s="68">
        <v>2</v>
      </c>
      <c r="DM13" s="155">
        <v>8</v>
      </c>
      <c r="DN13" s="158">
        <v>7</v>
      </c>
      <c r="DO13" s="27"/>
      <c r="DP13" s="27"/>
      <c r="DQ13" s="27">
        <f t="shared" si="92"/>
        <v>7</v>
      </c>
      <c r="DR13" s="21">
        <f t="shared" si="21"/>
        <v>7.4</v>
      </c>
      <c r="DS13" s="21" t="str">
        <f t="shared" si="22"/>
        <v>7.4</v>
      </c>
      <c r="DT13" s="13" t="str">
        <f t="shared" si="23"/>
        <v>B</v>
      </c>
      <c r="DU13" s="18">
        <f t="shared" si="24"/>
        <v>3</v>
      </c>
      <c r="DV13" s="15" t="str">
        <f t="shared" si="25"/>
        <v>3.0</v>
      </c>
      <c r="DW13" s="19">
        <v>2</v>
      </c>
      <c r="DX13" s="68">
        <v>2</v>
      </c>
      <c r="DY13" s="155">
        <v>6.2</v>
      </c>
      <c r="DZ13" s="158">
        <v>7</v>
      </c>
      <c r="EA13" s="27"/>
      <c r="EB13" s="27"/>
      <c r="EC13" s="27">
        <f t="shared" si="26"/>
        <v>7</v>
      </c>
      <c r="ED13" s="21">
        <f t="shared" si="27"/>
        <v>6.7</v>
      </c>
      <c r="EE13" s="21" t="str">
        <f t="shared" si="28"/>
        <v>6.7</v>
      </c>
      <c r="EF13" s="13" t="str">
        <f t="shared" si="29"/>
        <v>C+</v>
      </c>
      <c r="EG13" s="18">
        <f t="shared" si="30"/>
        <v>2.5</v>
      </c>
      <c r="EH13" s="15" t="str">
        <f t="shared" si="31"/>
        <v>2.5</v>
      </c>
      <c r="EI13" s="19">
        <v>3</v>
      </c>
      <c r="EJ13" s="68">
        <v>3</v>
      </c>
      <c r="EK13" s="28">
        <v>8.3000000000000007</v>
      </c>
      <c r="EL13" s="26">
        <v>9</v>
      </c>
      <c r="EM13" s="27"/>
      <c r="EN13" s="82"/>
      <c r="EO13" s="82">
        <f t="shared" si="93"/>
        <v>9</v>
      </c>
      <c r="EP13" s="21">
        <f t="shared" si="94"/>
        <v>8.6999999999999993</v>
      </c>
      <c r="EQ13" s="21" t="str">
        <f t="shared" si="95"/>
        <v>8.7</v>
      </c>
      <c r="ER13" s="13" t="str">
        <f t="shared" si="32"/>
        <v>A</v>
      </c>
      <c r="ES13" s="18">
        <f t="shared" si="33"/>
        <v>4</v>
      </c>
      <c r="ET13" s="15" t="str">
        <f t="shared" si="96"/>
        <v>4.0</v>
      </c>
      <c r="EU13" s="19">
        <v>4</v>
      </c>
      <c r="EV13" s="68">
        <v>4</v>
      </c>
      <c r="EW13" s="28">
        <v>6.8</v>
      </c>
      <c r="EX13" s="26">
        <v>4</v>
      </c>
      <c r="EY13" s="27">
        <v>6</v>
      </c>
      <c r="EZ13" s="27"/>
      <c r="FA13" s="27">
        <f t="shared" si="97"/>
        <v>6</v>
      </c>
      <c r="FB13" s="21">
        <f t="shared" si="34"/>
        <v>6.3</v>
      </c>
      <c r="FC13" s="21" t="str">
        <f t="shared" si="35"/>
        <v>6.3</v>
      </c>
      <c r="FD13" s="13" t="str">
        <f t="shared" si="36"/>
        <v>C</v>
      </c>
      <c r="FE13" s="18">
        <f t="shared" si="37"/>
        <v>2</v>
      </c>
      <c r="FF13" s="15" t="str">
        <f t="shared" si="38"/>
        <v>2.0</v>
      </c>
      <c r="FG13" s="19">
        <v>2</v>
      </c>
      <c r="FH13" s="68">
        <v>2</v>
      </c>
      <c r="FI13" s="155">
        <v>7.7</v>
      </c>
      <c r="FJ13" s="158">
        <v>8</v>
      </c>
      <c r="FK13" s="27"/>
      <c r="FL13" s="27"/>
      <c r="FM13" s="27">
        <f t="shared" si="39"/>
        <v>8</v>
      </c>
      <c r="FN13" s="21">
        <f t="shared" si="40"/>
        <v>7.9</v>
      </c>
      <c r="FO13" s="21" t="str">
        <f t="shared" si="41"/>
        <v>7.9</v>
      </c>
      <c r="FP13" s="13" t="str">
        <f t="shared" si="42"/>
        <v>B</v>
      </c>
      <c r="FQ13" s="18">
        <f t="shared" si="43"/>
        <v>3</v>
      </c>
      <c r="FR13" s="15" t="str">
        <f t="shared" si="44"/>
        <v>3.0</v>
      </c>
      <c r="FS13" s="19">
        <v>3</v>
      </c>
      <c r="FT13" s="68">
        <v>3</v>
      </c>
      <c r="FU13" s="28">
        <v>6.4</v>
      </c>
      <c r="FV13" s="26">
        <v>8</v>
      </c>
      <c r="FW13" s="27"/>
      <c r="FX13" s="82"/>
      <c r="FY13" s="82">
        <f t="shared" si="98"/>
        <v>8</v>
      </c>
      <c r="FZ13" s="21">
        <f t="shared" si="45"/>
        <v>7.4</v>
      </c>
      <c r="GA13" s="21" t="str">
        <f t="shared" si="46"/>
        <v>7.4</v>
      </c>
      <c r="GB13" s="13" t="str">
        <f t="shared" si="47"/>
        <v>B</v>
      </c>
      <c r="GC13" s="18">
        <f t="shared" si="48"/>
        <v>3</v>
      </c>
      <c r="GD13" s="15" t="str">
        <f t="shared" si="49"/>
        <v>3.0</v>
      </c>
      <c r="GE13" s="19">
        <v>3</v>
      </c>
      <c r="GF13" s="68">
        <v>3</v>
      </c>
      <c r="GG13" s="69">
        <f t="shared" si="99"/>
        <v>21</v>
      </c>
      <c r="GH13" s="22">
        <f t="shared" si="100"/>
        <v>7.504761904761903</v>
      </c>
      <c r="GI13" s="24" t="str">
        <f t="shared" si="101"/>
        <v>7.50</v>
      </c>
      <c r="GJ13" s="22">
        <f t="shared" si="102"/>
        <v>3.0238095238095237</v>
      </c>
      <c r="GK13" s="24" t="str">
        <f t="shared" si="103"/>
        <v>3.02</v>
      </c>
    </row>
    <row r="14" spans="1:193" s="4" customFormat="1" ht="18">
      <c r="A14" s="2">
        <v>13</v>
      </c>
      <c r="B14" s="5" t="s">
        <v>758</v>
      </c>
      <c r="C14" s="6" t="s">
        <v>789</v>
      </c>
      <c r="D14" s="7" t="s">
        <v>790</v>
      </c>
      <c r="E14" s="8" t="s">
        <v>69</v>
      </c>
      <c r="G14" s="10" t="s">
        <v>813</v>
      </c>
      <c r="H14" s="36" t="s">
        <v>89</v>
      </c>
      <c r="I14" s="36" t="s">
        <v>199</v>
      </c>
      <c r="J14" s="25">
        <v>0.7</v>
      </c>
      <c r="K14" s="21" t="str">
        <f t="shared" si="52"/>
        <v>0.7</v>
      </c>
      <c r="L14" s="13" t="str">
        <f t="shared" si="0"/>
        <v>F</v>
      </c>
      <c r="M14" s="14">
        <f t="shared" si="1"/>
        <v>0</v>
      </c>
      <c r="N14" s="15" t="str">
        <f t="shared" si="53"/>
        <v>0.0</v>
      </c>
      <c r="O14" s="19">
        <v>2</v>
      </c>
      <c r="P14" s="12">
        <v>5</v>
      </c>
      <c r="Q14" s="21" t="str">
        <f t="shared" si="54"/>
        <v>5.0</v>
      </c>
      <c r="R14" s="13" t="str">
        <f t="shared" si="2"/>
        <v>D+</v>
      </c>
      <c r="S14" s="14">
        <f t="shared" si="3"/>
        <v>1.5</v>
      </c>
      <c r="T14" s="15" t="str">
        <f t="shared" si="55"/>
        <v>1.5</v>
      </c>
      <c r="U14" s="19">
        <v>3</v>
      </c>
      <c r="V14" s="28">
        <v>7.5</v>
      </c>
      <c r="W14" s="26">
        <v>8</v>
      </c>
      <c r="X14" s="27"/>
      <c r="Y14" s="82"/>
      <c r="Z14" s="82">
        <f t="shared" si="56"/>
        <v>8</v>
      </c>
      <c r="AA14" s="21">
        <f t="shared" si="57"/>
        <v>7.8</v>
      </c>
      <c r="AB14" s="21" t="str">
        <f t="shared" si="58"/>
        <v>7.8</v>
      </c>
      <c r="AC14" s="13" t="str">
        <f t="shared" si="4"/>
        <v>B</v>
      </c>
      <c r="AD14" s="18">
        <f t="shared" si="5"/>
        <v>3</v>
      </c>
      <c r="AE14" s="15" t="str">
        <f t="shared" si="59"/>
        <v>3.0</v>
      </c>
      <c r="AF14" s="19">
        <v>4</v>
      </c>
      <c r="AG14" s="68">
        <v>4</v>
      </c>
      <c r="AH14" s="28">
        <v>5.4</v>
      </c>
      <c r="AI14" s="26">
        <v>6</v>
      </c>
      <c r="AJ14" s="27"/>
      <c r="AK14" s="82"/>
      <c r="AL14" s="82">
        <f t="shared" si="60"/>
        <v>6</v>
      </c>
      <c r="AM14" s="21">
        <f t="shared" si="61"/>
        <v>5.8</v>
      </c>
      <c r="AN14" s="21" t="str">
        <f t="shared" si="62"/>
        <v>5.8</v>
      </c>
      <c r="AO14" s="13" t="str">
        <f t="shared" si="6"/>
        <v>C</v>
      </c>
      <c r="AP14" s="18">
        <f t="shared" si="7"/>
        <v>2</v>
      </c>
      <c r="AQ14" s="15" t="str">
        <f t="shared" si="63"/>
        <v>2.0</v>
      </c>
      <c r="AR14" s="19">
        <v>3</v>
      </c>
      <c r="AS14" s="68">
        <v>3</v>
      </c>
      <c r="AT14" s="28">
        <v>6.8</v>
      </c>
      <c r="AU14" s="26">
        <v>7</v>
      </c>
      <c r="AV14" s="27"/>
      <c r="AW14" s="82"/>
      <c r="AX14" s="82">
        <f t="shared" si="64"/>
        <v>7</v>
      </c>
      <c r="AY14" s="21">
        <f t="shared" si="65"/>
        <v>6.9</v>
      </c>
      <c r="AZ14" s="21" t="str">
        <f t="shared" si="66"/>
        <v>6.9</v>
      </c>
      <c r="BA14" s="13" t="str">
        <f t="shared" si="8"/>
        <v>C+</v>
      </c>
      <c r="BB14" s="18">
        <f t="shared" si="9"/>
        <v>2.5</v>
      </c>
      <c r="BC14" s="15" t="str">
        <f t="shared" si="67"/>
        <v>2.5</v>
      </c>
      <c r="BD14" s="19">
        <v>3</v>
      </c>
      <c r="BE14" s="68">
        <v>3</v>
      </c>
      <c r="BF14" s="28">
        <v>5.9</v>
      </c>
      <c r="BG14" s="26">
        <v>4</v>
      </c>
      <c r="BH14" s="27">
        <v>7</v>
      </c>
      <c r="BI14" s="27"/>
      <c r="BJ14" s="27">
        <f t="shared" si="68"/>
        <v>7</v>
      </c>
      <c r="BK14" s="21">
        <f t="shared" si="69"/>
        <v>6.6</v>
      </c>
      <c r="BL14" s="21" t="str">
        <f t="shared" si="70"/>
        <v>6.6</v>
      </c>
      <c r="BM14" s="13" t="str">
        <f t="shared" si="10"/>
        <v>C+</v>
      </c>
      <c r="BN14" s="18">
        <f t="shared" si="11"/>
        <v>2.5</v>
      </c>
      <c r="BO14" s="15" t="str">
        <f t="shared" si="71"/>
        <v>2.5</v>
      </c>
      <c r="BP14" s="19">
        <v>3</v>
      </c>
      <c r="BQ14" s="68">
        <v>3</v>
      </c>
      <c r="BR14" s="28">
        <v>7.5</v>
      </c>
      <c r="BS14" s="26">
        <v>7</v>
      </c>
      <c r="BT14" s="27"/>
      <c r="BU14" s="82"/>
      <c r="BV14" s="82">
        <f t="shared" si="72"/>
        <v>7</v>
      </c>
      <c r="BW14" s="21">
        <f t="shared" si="73"/>
        <v>7.2</v>
      </c>
      <c r="BX14" s="21" t="str">
        <f t="shared" si="74"/>
        <v>7.2</v>
      </c>
      <c r="BY14" s="13" t="str">
        <f t="shared" si="12"/>
        <v>B</v>
      </c>
      <c r="BZ14" s="18">
        <f t="shared" si="13"/>
        <v>3</v>
      </c>
      <c r="CA14" s="15" t="str">
        <f t="shared" si="75"/>
        <v>3.0</v>
      </c>
      <c r="CB14" s="19">
        <v>3</v>
      </c>
      <c r="CC14" s="68">
        <v>3</v>
      </c>
      <c r="CD14" s="69">
        <f t="shared" si="76"/>
        <v>16</v>
      </c>
      <c r="CE14" s="22">
        <f t="shared" si="77"/>
        <v>6.9187499999999993</v>
      </c>
      <c r="CF14" s="24" t="str">
        <f t="shared" si="78"/>
        <v>6.92</v>
      </c>
      <c r="CG14" s="22">
        <f t="shared" si="79"/>
        <v>3</v>
      </c>
      <c r="CH14" s="24" t="str">
        <f t="shared" si="80"/>
        <v>3.00</v>
      </c>
      <c r="CI14" s="77" t="str">
        <f t="shared" si="81"/>
        <v>Lên lớp</v>
      </c>
      <c r="CJ14" s="77">
        <f t="shared" si="82"/>
        <v>16</v>
      </c>
      <c r="CK14" s="22">
        <f t="shared" si="83"/>
        <v>6.9187499999999993</v>
      </c>
      <c r="CL14" s="77" t="str">
        <f t="shared" si="84"/>
        <v>6.92</v>
      </c>
      <c r="CM14" s="22">
        <f t="shared" si="85"/>
        <v>2.625</v>
      </c>
      <c r="CN14" s="77" t="str">
        <f t="shared" si="86"/>
        <v>2.63</v>
      </c>
      <c r="CO14" s="28">
        <v>6</v>
      </c>
      <c r="CP14" s="26">
        <v>9</v>
      </c>
      <c r="CQ14" s="27"/>
      <c r="CR14" s="82"/>
      <c r="CS14" s="82">
        <f t="shared" si="87"/>
        <v>9</v>
      </c>
      <c r="CT14" s="21">
        <f t="shared" si="88"/>
        <v>7.8</v>
      </c>
      <c r="CU14" s="21" t="str">
        <f t="shared" si="89"/>
        <v>7.8</v>
      </c>
      <c r="CV14" s="13" t="str">
        <f t="shared" si="14"/>
        <v>B</v>
      </c>
      <c r="CW14" s="18">
        <f t="shared" si="15"/>
        <v>3</v>
      </c>
      <c r="CX14" s="15" t="str">
        <f t="shared" si="90"/>
        <v>3.0</v>
      </c>
      <c r="CY14" s="19">
        <v>2</v>
      </c>
      <c r="CZ14" s="68">
        <v>2</v>
      </c>
      <c r="DA14" s="28">
        <v>5.6</v>
      </c>
      <c r="DB14" s="26">
        <v>7</v>
      </c>
      <c r="DC14" s="27"/>
      <c r="DD14" s="82"/>
      <c r="DE14" s="82">
        <f t="shared" si="91"/>
        <v>7</v>
      </c>
      <c r="DF14" s="21">
        <f t="shared" si="16"/>
        <v>6.4</v>
      </c>
      <c r="DG14" s="21" t="str">
        <f t="shared" si="17"/>
        <v>6.4</v>
      </c>
      <c r="DH14" s="13" t="str">
        <f t="shared" si="18"/>
        <v>C</v>
      </c>
      <c r="DI14" s="18">
        <f t="shared" si="19"/>
        <v>2</v>
      </c>
      <c r="DJ14" s="15" t="str">
        <f t="shared" si="20"/>
        <v>2.0</v>
      </c>
      <c r="DK14" s="19">
        <v>2</v>
      </c>
      <c r="DL14" s="68">
        <v>2</v>
      </c>
      <c r="DM14" s="155">
        <v>7.4</v>
      </c>
      <c r="DN14" s="158">
        <v>5</v>
      </c>
      <c r="DO14" s="27"/>
      <c r="DP14" s="27"/>
      <c r="DQ14" s="27">
        <f t="shared" si="92"/>
        <v>5</v>
      </c>
      <c r="DR14" s="21">
        <f t="shared" si="21"/>
        <v>6</v>
      </c>
      <c r="DS14" s="21" t="str">
        <f t="shared" si="22"/>
        <v>6.0</v>
      </c>
      <c r="DT14" s="13" t="str">
        <f t="shared" si="23"/>
        <v>C</v>
      </c>
      <c r="DU14" s="18">
        <f t="shared" si="24"/>
        <v>2</v>
      </c>
      <c r="DV14" s="15" t="str">
        <f t="shared" si="25"/>
        <v>2.0</v>
      </c>
      <c r="DW14" s="19">
        <v>2</v>
      </c>
      <c r="DX14" s="68">
        <v>2</v>
      </c>
      <c r="DY14" s="159">
        <v>1</v>
      </c>
      <c r="DZ14" s="160"/>
      <c r="EA14" s="30"/>
      <c r="EB14" s="30"/>
      <c r="EC14" s="27">
        <f t="shared" si="26"/>
        <v>0</v>
      </c>
      <c r="ED14" s="21">
        <f t="shared" si="27"/>
        <v>0.4</v>
      </c>
      <c r="EE14" s="21" t="str">
        <f t="shared" si="28"/>
        <v>0.4</v>
      </c>
      <c r="EF14" s="13" t="str">
        <f t="shared" si="29"/>
        <v>F</v>
      </c>
      <c r="EG14" s="18">
        <f t="shared" si="30"/>
        <v>0</v>
      </c>
      <c r="EH14" s="15" t="str">
        <f t="shared" si="31"/>
        <v>0.0</v>
      </c>
      <c r="EI14" s="19">
        <v>3</v>
      </c>
      <c r="EJ14" s="68">
        <v>3</v>
      </c>
      <c r="EK14" s="28">
        <v>6</v>
      </c>
      <c r="EL14" s="26">
        <v>6</v>
      </c>
      <c r="EM14" s="27"/>
      <c r="EN14" s="82"/>
      <c r="EO14" s="82">
        <f t="shared" si="93"/>
        <v>6</v>
      </c>
      <c r="EP14" s="21">
        <f t="shared" si="94"/>
        <v>6</v>
      </c>
      <c r="EQ14" s="21" t="str">
        <f t="shared" si="95"/>
        <v>6.0</v>
      </c>
      <c r="ER14" s="13" t="str">
        <f t="shared" si="32"/>
        <v>C</v>
      </c>
      <c r="ES14" s="18">
        <f t="shared" si="33"/>
        <v>2</v>
      </c>
      <c r="ET14" s="15" t="str">
        <f t="shared" si="96"/>
        <v>2.0</v>
      </c>
      <c r="EU14" s="19">
        <v>4</v>
      </c>
      <c r="EV14" s="68">
        <v>4</v>
      </c>
      <c r="EW14" s="28">
        <v>6.2</v>
      </c>
      <c r="EX14" s="26">
        <v>4</v>
      </c>
      <c r="EY14" s="27">
        <v>8</v>
      </c>
      <c r="EZ14" s="27"/>
      <c r="FA14" s="27">
        <f t="shared" si="97"/>
        <v>8</v>
      </c>
      <c r="FB14" s="21">
        <f t="shared" si="34"/>
        <v>7.3</v>
      </c>
      <c r="FC14" s="21" t="str">
        <f t="shared" si="35"/>
        <v>7.3</v>
      </c>
      <c r="FD14" s="13" t="str">
        <f t="shared" si="36"/>
        <v>B</v>
      </c>
      <c r="FE14" s="18">
        <f t="shared" si="37"/>
        <v>3</v>
      </c>
      <c r="FF14" s="15" t="str">
        <f t="shared" si="38"/>
        <v>3.0</v>
      </c>
      <c r="FG14" s="19">
        <v>2</v>
      </c>
      <c r="FH14" s="68">
        <v>2</v>
      </c>
      <c r="FI14" s="155">
        <v>5.4</v>
      </c>
      <c r="FJ14" s="158">
        <v>5</v>
      </c>
      <c r="FK14" s="27"/>
      <c r="FL14" s="27"/>
      <c r="FM14" s="27">
        <f t="shared" si="39"/>
        <v>5</v>
      </c>
      <c r="FN14" s="21">
        <f t="shared" si="40"/>
        <v>5.2</v>
      </c>
      <c r="FO14" s="21" t="str">
        <f t="shared" si="41"/>
        <v>5.2</v>
      </c>
      <c r="FP14" s="13" t="str">
        <f t="shared" si="42"/>
        <v>D+</v>
      </c>
      <c r="FQ14" s="18">
        <f t="shared" si="43"/>
        <v>1.5</v>
      </c>
      <c r="FR14" s="15" t="str">
        <f t="shared" si="44"/>
        <v>1.5</v>
      </c>
      <c r="FS14" s="19">
        <v>3</v>
      </c>
      <c r="FT14" s="68">
        <v>3</v>
      </c>
      <c r="FU14" s="28">
        <v>5</v>
      </c>
      <c r="FV14" s="26">
        <v>5</v>
      </c>
      <c r="FW14" s="27"/>
      <c r="FX14" s="82"/>
      <c r="FY14" s="82">
        <f t="shared" si="98"/>
        <v>5</v>
      </c>
      <c r="FZ14" s="21">
        <f t="shared" si="45"/>
        <v>5</v>
      </c>
      <c r="GA14" s="21" t="str">
        <f t="shared" si="46"/>
        <v>5.0</v>
      </c>
      <c r="GB14" s="13" t="str">
        <f t="shared" si="47"/>
        <v>D+</v>
      </c>
      <c r="GC14" s="18">
        <f t="shared" si="48"/>
        <v>1.5</v>
      </c>
      <c r="GD14" s="15" t="str">
        <f t="shared" si="49"/>
        <v>1.5</v>
      </c>
      <c r="GE14" s="19">
        <v>3</v>
      </c>
      <c r="GF14" s="68">
        <v>3</v>
      </c>
      <c r="GG14" s="69">
        <f t="shared" si="99"/>
        <v>21</v>
      </c>
      <c r="GH14" s="22">
        <f t="shared" si="100"/>
        <v>5.2761904761904761</v>
      </c>
      <c r="GI14" s="24" t="str">
        <f t="shared" si="101"/>
        <v>5.28</v>
      </c>
      <c r="GJ14" s="22">
        <f t="shared" si="102"/>
        <v>1.7619047619047619</v>
      </c>
      <c r="GK14" s="24" t="str">
        <f t="shared" si="103"/>
        <v>1.76</v>
      </c>
    </row>
    <row r="15" spans="1:193" s="34" customFormat="1" ht="18">
      <c r="A15" s="2">
        <v>14</v>
      </c>
      <c r="B15" s="5" t="s">
        <v>758</v>
      </c>
      <c r="C15" s="6" t="s">
        <v>791</v>
      </c>
      <c r="D15" s="7" t="s">
        <v>792</v>
      </c>
      <c r="E15" s="8" t="s">
        <v>75</v>
      </c>
      <c r="G15" s="10" t="s">
        <v>291</v>
      </c>
      <c r="H15" s="49" t="s">
        <v>89</v>
      </c>
      <c r="I15" s="50" t="s">
        <v>451</v>
      </c>
      <c r="J15" s="25">
        <v>7.3</v>
      </c>
      <c r="K15" s="29" t="str">
        <f t="shared" si="52"/>
        <v>7.3</v>
      </c>
      <c r="L15" s="31" t="str">
        <f t="shared" si="0"/>
        <v>B</v>
      </c>
      <c r="M15" s="43">
        <f t="shared" si="1"/>
        <v>3</v>
      </c>
      <c r="N15" s="35" t="str">
        <f t="shared" si="53"/>
        <v>3.0</v>
      </c>
      <c r="O15" s="19">
        <v>2</v>
      </c>
      <c r="P15" s="25">
        <v>5</v>
      </c>
      <c r="Q15" s="21" t="str">
        <f t="shared" si="54"/>
        <v>5.0</v>
      </c>
      <c r="R15" s="31" t="str">
        <f t="shared" si="2"/>
        <v>D+</v>
      </c>
      <c r="S15" s="43">
        <f t="shared" si="3"/>
        <v>1.5</v>
      </c>
      <c r="T15" s="35" t="str">
        <f t="shared" si="55"/>
        <v>1.5</v>
      </c>
      <c r="U15" s="19">
        <v>3</v>
      </c>
      <c r="V15" s="28">
        <v>7.8</v>
      </c>
      <c r="W15" s="26">
        <v>5</v>
      </c>
      <c r="X15" s="27"/>
      <c r="Y15" s="27"/>
      <c r="Z15" s="82">
        <f t="shared" si="56"/>
        <v>5</v>
      </c>
      <c r="AA15" s="21">
        <f t="shared" si="57"/>
        <v>6.1</v>
      </c>
      <c r="AB15" s="21" t="str">
        <f t="shared" si="58"/>
        <v>6.1</v>
      </c>
      <c r="AC15" s="31" t="str">
        <f t="shared" si="4"/>
        <v>C</v>
      </c>
      <c r="AD15" s="29">
        <f t="shared" si="5"/>
        <v>2</v>
      </c>
      <c r="AE15" s="35" t="str">
        <f t="shared" si="59"/>
        <v>2.0</v>
      </c>
      <c r="AF15" s="19">
        <v>4</v>
      </c>
      <c r="AG15" s="68">
        <v>4</v>
      </c>
      <c r="AH15" s="28">
        <v>5</v>
      </c>
      <c r="AI15" s="26">
        <v>5</v>
      </c>
      <c r="AJ15" s="27"/>
      <c r="AK15" s="82"/>
      <c r="AL15" s="82">
        <f t="shared" si="60"/>
        <v>5</v>
      </c>
      <c r="AM15" s="21">
        <f t="shared" si="61"/>
        <v>5</v>
      </c>
      <c r="AN15" s="21" t="str">
        <f t="shared" si="62"/>
        <v>5.0</v>
      </c>
      <c r="AO15" s="13" t="str">
        <f t="shared" si="6"/>
        <v>D+</v>
      </c>
      <c r="AP15" s="18">
        <f t="shared" si="7"/>
        <v>1.5</v>
      </c>
      <c r="AQ15" s="15" t="str">
        <f t="shared" si="63"/>
        <v>1.5</v>
      </c>
      <c r="AR15" s="19">
        <v>3</v>
      </c>
      <c r="AS15" s="68">
        <v>3</v>
      </c>
      <c r="AT15" s="28">
        <v>6.7</v>
      </c>
      <c r="AU15" s="26">
        <v>5</v>
      </c>
      <c r="AV15" s="27"/>
      <c r="AW15" s="82"/>
      <c r="AX15" s="82">
        <f t="shared" si="64"/>
        <v>5</v>
      </c>
      <c r="AY15" s="21">
        <f t="shared" si="65"/>
        <v>5.7</v>
      </c>
      <c r="AZ15" s="21" t="str">
        <f t="shared" si="66"/>
        <v>5.7</v>
      </c>
      <c r="BA15" s="13" t="str">
        <f t="shared" si="8"/>
        <v>C</v>
      </c>
      <c r="BB15" s="18">
        <f t="shared" si="9"/>
        <v>2</v>
      </c>
      <c r="BC15" s="15" t="str">
        <f t="shared" si="67"/>
        <v>2.0</v>
      </c>
      <c r="BD15" s="19">
        <v>3</v>
      </c>
      <c r="BE15" s="68">
        <v>3</v>
      </c>
      <c r="BF15" s="28">
        <v>6.3</v>
      </c>
      <c r="BG15" s="26">
        <v>2</v>
      </c>
      <c r="BH15" s="27">
        <v>5</v>
      </c>
      <c r="BI15" s="27"/>
      <c r="BJ15" s="27">
        <f t="shared" si="68"/>
        <v>5</v>
      </c>
      <c r="BK15" s="21">
        <f t="shared" si="69"/>
        <v>5.5</v>
      </c>
      <c r="BL15" s="21" t="str">
        <f t="shared" si="70"/>
        <v>5.5</v>
      </c>
      <c r="BM15" s="13" t="str">
        <f t="shared" si="10"/>
        <v>C</v>
      </c>
      <c r="BN15" s="18">
        <f t="shared" si="11"/>
        <v>2</v>
      </c>
      <c r="BO15" s="15" t="str">
        <f t="shared" si="71"/>
        <v>2.0</v>
      </c>
      <c r="BP15" s="19">
        <v>3</v>
      </c>
      <c r="BQ15" s="68">
        <v>3</v>
      </c>
      <c r="BR15" s="28">
        <v>7.5</v>
      </c>
      <c r="BS15" s="26">
        <v>6</v>
      </c>
      <c r="BT15" s="27"/>
      <c r="BU15" s="82"/>
      <c r="BV15" s="82">
        <f t="shared" si="72"/>
        <v>6</v>
      </c>
      <c r="BW15" s="21">
        <f t="shared" si="73"/>
        <v>6.6</v>
      </c>
      <c r="BX15" s="21" t="str">
        <f t="shared" si="74"/>
        <v>6.6</v>
      </c>
      <c r="BY15" s="13" t="str">
        <f t="shared" si="12"/>
        <v>C+</v>
      </c>
      <c r="BZ15" s="18">
        <f t="shared" si="13"/>
        <v>2.5</v>
      </c>
      <c r="CA15" s="15" t="str">
        <f t="shared" si="75"/>
        <v>2.5</v>
      </c>
      <c r="CB15" s="19">
        <v>3</v>
      </c>
      <c r="CC15" s="68">
        <v>3</v>
      </c>
      <c r="CD15" s="69">
        <f t="shared" si="76"/>
        <v>16</v>
      </c>
      <c r="CE15" s="22">
        <f t="shared" si="77"/>
        <v>5.8</v>
      </c>
      <c r="CF15" s="24" t="str">
        <f t="shared" si="78"/>
        <v>5.80</v>
      </c>
      <c r="CG15" s="22">
        <f t="shared" si="79"/>
        <v>2.375</v>
      </c>
      <c r="CH15" s="24" t="str">
        <f t="shared" si="80"/>
        <v>2.38</v>
      </c>
      <c r="CI15" s="77" t="str">
        <f t="shared" si="81"/>
        <v>Lên lớp</v>
      </c>
      <c r="CJ15" s="77">
        <f t="shared" si="82"/>
        <v>16</v>
      </c>
      <c r="CK15" s="22">
        <f t="shared" si="83"/>
        <v>5.8</v>
      </c>
      <c r="CL15" s="77" t="str">
        <f t="shared" si="84"/>
        <v>5.80</v>
      </c>
      <c r="CM15" s="22">
        <f t="shared" si="85"/>
        <v>2</v>
      </c>
      <c r="CN15" s="77" t="str">
        <f t="shared" si="86"/>
        <v>2.00</v>
      </c>
      <c r="CO15" s="28">
        <v>7</v>
      </c>
      <c r="CP15" s="26">
        <v>8</v>
      </c>
      <c r="CQ15" s="27"/>
      <c r="CR15" s="82"/>
      <c r="CS15" s="82">
        <f t="shared" si="87"/>
        <v>8</v>
      </c>
      <c r="CT15" s="21">
        <f t="shared" si="88"/>
        <v>7.6</v>
      </c>
      <c r="CU15" s="21" t="str">
        <f t="shared" si="89"/>
        <v>7.6</v>
      </c>
      <c r="CV15" s="13" t="str">
        <f t="shared" si="14"/>
        <v>B</v>
      </c>
      <c r="CW15" s="18">
        <f t="shared" si="15"/>
        <v>3</v>
      </c>
      <c r="CX15" s="15" t="str">
        <f t="shared" si="90"/>
        <v>3.0</v>
      </c>
      <c r="CY15" s="19">
        <v>2</v>
      </c>
      <c r="CZ15" s="68">
        <v>2</v>
      </c>
      <c r="DA15" s="28">
        <v>5</v>
      </c>
      <c r="DB15" s="26">
        <v>6</v>
      </c>
      <c r="DC15" s="27"/>
      <c r="DD15" s="82"/>
      <c r="DE15" s="82">
        <f t="shared" si="91"/>
        <v>6</v>
      </c>
      <c r="DF15" s="21">
        <f t="shared" si="16"/>
        <v>5.6</v>
      </c>
      <c r="DG15" s="21" t="str">
        <f t="shared" si="17"/>
        <v>5.6</v>
      </c>
      <c r="DH15" s="13" t="str">
        <f t="shared" si="18"/>
        <v>C</v>
      </c>
      <c r="DI15" s="18">
        <f t="shared" si="19"/>
        <v>2</v>
      </c>
      <c r="DJ15" s="15" t="str">
        <f t="shared" si="20"/>
        <v>2.0</v>
      </c>
      <c r="DK15" s="19">
        <v>2</v>
      </c>
      <c r="DL15" s="68">
        <v>2</v>
      </c>
      <c r="DM15" s="155">
        <v>6.4</v>
      </c>
      <c r="DN15" s="158">
        <v>7</v>
      </c>
      <c r="DO15" s="27"/>
      <c r="DP15" s="27"/>
      <c r="DQ15" s="27">
        <f t="shared" si="92"/>
        <v>7</v>
      </c>
      <c r="DR15" s="21">
        <f t="shared" si="21"/>
        <v>6.8</v>
      </c>
      <c r="DS15" s="21" t="str">
        <f t="shared" si="22"/>
        <v>6.8</v>
      </c>
      <c r="DT15" s="13" t="str">
        <f t="shared" si="23"/>
        <v>C+</v>
      </c>
      <c r="DU15" s="18">
        <f t="shared" si="24"/>
        <v>2.5</v>
      </c>
      <c r="DV15" s="15" t="str">
        <f t="shared" si="25"/>
        <v>2.5</v>
      </c>
      <c r="DW15" s="19">
        <v>2</v>
      </c>
      <c r="DX15" s="68">
        <v>2</v>
      </c>
      <c r="DY15" s="161">
        <v>6.6</v>
      </c>
      <c r="DZ15" s="162">
        <v>4</v>
      </c>
      <c r="EA15" s="102">
        <v>5</v>
      </c>
      <c r="EB15" s="102"/>
      <c r="EC15" s="102">
        <f t="shared" si="26"/>
        <v>5</v>
      </c>
      <c r="ED15" s="21">
        <f t="shared" si="27"/>
        <v>5.6</v>
      </c>
      <c r="EE15" s="21" t="str">
        <f t="shared" si="28"/>
        <v>5.6</v>
      </c>
      <c r="EF15" s="13" t="str">
        <f t="shared" si="29"/>
        <v>C</v>
      </c>
      <c r="EG15" s="18">
        <f t="shared" si="30"/>
        <v>2</v>
      </c>
      <c r="EH15" s="15" t="str">
        <f t="shared" si="31"/>
        <v>2.0</v>
      </c>
      <c r="EI15" s="19">
        <v>3</v>
      </c>
      <c r="EJ15" s="68">
        <v>3</v>
      </c>
      <c r="EK15" s="28">
        <v>6</v>
      </c>
      <c r="EL15" s="26">
        <v>8</v>
      </c>
      <c r="EM15" s="27"/>
      <c r="EN15" s="82"/>
      <c r="EO15" s="82">
        <f t="shared" si="93"/>
        <v>8</v>
      </c>
      <c r="EP15" s="21">
        <f t="shared" si="94"/>
        <v>7.2</v>
      </c>
      <c r="EQ15" s="21" t="str">
        <f t="shared" si="95"/>
        <v>7.2</v>
      </c>
      <c r="ER15" s="13" t="str">
        <f t="shared" si="32"/>
        <v>B</v>
      </c>
      <c r="ES15" s="18">
        <f t="shared" si="33"/>
        <v>3</v>
      </c>
      <c r="ET15" s="15" t="str">
        <f t="shared" si="96"/>
        <v>3.0</v>
      </c>
      <c r="EU15" s="19">
        <v>4</v>
      </c>
      <c r="EV15" s="68">
        <v>4</v>
      </c>
      <c r="EW15" s="28">
        <v>6.6</v>
      </c>
      <c r="EX15" s="26">
        <v>6</v>
      </c>
      <c r="EY15" s="27"/>
      <c r="EZ15" s="27"/>
      <c r="FA15" s="27">
        <f t="shared" si="97"/>
        <v>6</v>
      </c>
      <c r="FB15" s="21">
        <f t="shared" si="34"/>
        <v>6.2</v>
      </c>
      <c r="FC15" s="21" t="str">
        <f t="shared" si="35"/>
        <v>6.2</v>
      </c>
      <c r="FD15" s="13" t="str">
        <f t="shared" si="36"/>
        <v>C</v>
      </c>
      <c r="FE15" s="18">
        <f t="shared" si="37"/>
        <v>2</v>
      </c>
      <c r="FF15" s="15" t="str">
        <f t="shared" si="38"/>
        <v>2.0</v>
      </c>
      <c r="FG15" s="19">
        <v>2</v>
      </c>
      <c r="FH15" s="68">
        <v>2</v>
      </c>
      <c r="FI15" s="155">
        <v>6.6</v>
      </c>
      <c r="FJ15" s="158">
        <v>8</v>
      </c>
      <c r="FK15" s="27"/>
      <c r="FL15" s="27"/>
      <c r="FM15" s="27">
        <f t="shared" si="39"/>
        <v>8</v>
      </c>
      <c r="FN15" s="21">
        <f t="shared" si="40"/>
        <v>7.4</v>
      </c>
      <c r="FO15" s="21" t="str">
        <f t="shared" si="41"/>
        <v>7.4</v>
      </c>
      <c r="FP15" s="13" t="str">
        <f t="shared" si="42"/>
        <v>B</v>
      </c>
      <c r="FQ15" s="18">
        <f t="shared" si="43"/>
        <v>3</v>
      </c>
      <c r="FR15" s="15" t="str">
        <f t="shared" si="44"/>
        <v>3.0</v>
      </c>
      <c r="FS15" s="19">
        <v>3</v>
      </c>
      <c r="FT15" s="68">
        <v>3</v>
      </c>
      <c r="FU15" s="28">
        <v>5.0999999999999996</v>
      </c>
      <c r="FV15" s="26">
        <v>7</v>
      </c>
      <c r="FW15" s="27"/>
      <c r="FX15" s="82"/>
      <c r="FY15" s="82">
        <f t="shared" si="98"/>
        <v>7</v>
      </c>
      <c r="FZ15" s="21">
        <f t="shared" si="45"/>
        <v>6.2</v>
      </c>
      <c r="GA15" s="21" t="str">
        <f t="shared" si="46"/>
        <v>6.2</v>
      </c>
      <c r="GB15" s="13" t="str">
        <f t="shared" si="47"/>
        <v>C</v>
      </c>
      <c r="GC15" s="18">
        <f t="shared" si="48"/>
        <v>2</v>
      </c>
      <c r="GD15" s="15" t="str">
        <f t="shared" si="49"/>
        <v>2.0</v>
      </c>
      <c r="GE15" s="19">
        <v>3</v>
      </c>
      <c r="GF15" s="68">
        <v>3</v>
      </c>
      <c r="GG15" s="69">
        <f t="shared" si="99"/>
        <v>21</v>
      </c>
      <c r="GH15" s="22">
        <f t="shared" si="100"/>
        <v>6.6095238095238091</v>
      </c>
      <c r="GI15" s="24" t="str">
        <f t="shared" si="101"/>
        <v>6.61</v>
      </c>
      <c r="GJ15" s="22">
        <f t="shared" si="102"/>
        <v>2.4761904761904763</v>
      </c>
      <c r="GK15" s="24" t="str">
        <f t="shared" si="103"/>
        <v>2.48</v>
      </c>
    </row>
    <row r="16" spans="1:193" s="4" customFormat="1" ht="18">
      <c r="A16" s="2">
        <v>15</v>
      </c>
      <c r="B16" s="5" t="s">
        <v>758</v>
      </c>
      <c r="C16" s="6" t="s">
        <v>793</v>
      </c>
      <c r="D16" s="7" t="s">
        <v>620</v>
      </c>
      <c r="E16" s="8" t="s">
        <v>82</v>
      </c>
      <c r="G16" s="10" t="s">
        <v>814</v>
      </c>
      <c r="H16" s="36" t="s">
        <v>89</v>
      </c>
      <c r="I16" s="41" t="s">
        <v>199</v>
      </c>
      <c r="J16" s="25">
        <v>6.9</v>
      </c>
      <c r="K16" s="21" t="str">
        <f t="shared" si="52"/>
        <v>6.9</v>
      </c>
      <c r="L16" s="13" t="str">
        <f t="shared" si="0"/>
        <v>C+</v>
      </c>
      <c r="M16" s="14">
        <f t="shared" si="1"/>
        <v>2.5</v>
      </c>
      <c r="N16" s="15" t="str">
        <f t="shared" si="53"/>
        <v>2.5</v>
      </c>
      <c r="O16" s="19">
        <v>2</v>
      </c>
      <c r="P16" s="12">
        <v>6</v>
      </c>
      <c r="Q16" s="21" t="str">
        <f t="shared" si="54"/>
        <v>6.0</v>
      </c>
      <c r="R16" s="13" t="str">
        <f t="shared" si="2"/>
        <v>C</v>
      </c>
      <c r="S16" s="14">
        <f t="shared" si="3"/>
        <v>2</v>
      </c>
      <c r="T16" s="15" t="str">
        <f t="shared" si="55"/>
        <v>2.0</v>
      </c>
      <c r="U16" s="19">
        <v>3</v>
      </c>
      <c r="V16" s="28">
        <v>7.7</v>
      </c>
      <c r="W16" s="26">
        <v>7</v>
      </c>
      <c r="X16" s="27"/>
      <c r="Y16" s="82"/>
      <c r="Z16" s="82">
        <f t="shared" si="56"/>
        <v>7</v>
      </c>
      <c r="AA16" s="21">
        <f t="shared" si="57"/>
        <v>7.3</v>
      </c>
      <c r="AB16" s="21" t="str">
        <f t="shared" si="58"/>
        <v>7.3</v>
      </c>
      <c r="AC16" s="13" t="str">
        <f t="shared" si="4"/>
        <v>B</v>
      </c>
      <c r="AD16" s="18">
        <f t="shared" si="5"/>
        <v>3</v>
      </c>
      <c r="AE16" s="15" t="str">
        <f t="shared" si="59"/>
        <v>3.0</v>
      </c>
      <c r="AF16" s="19">
        <v>4</v>
      </c>
      <c r="AG16" s="68">
        <v>4</v>
      </c>
      <c r="AH16" s="28">
        <v>5.8</v>
      </c>
      <c r="AI16" s="26">
        <v>6</v>
      </c>
      <c r="AJ16" s="27"/>
      <c r="AK16" s="82"/>
      <c r="AL16" s="82">
        <f t="shared" si="60"/>
        <v>6</v>
      </c>
      <c r="AM16" s="21">
        <f t="shared" si="61"/>
        <v>5.9</v>
      </c>
      <c r="AN16" s="21" t="str">
        <f t="shared" si="62"/>
        <v>5.9</v>
      </c>
      <c r="AO16" s="13" t="str">
        <f t="shared" si="6"/>
        <v>C</v>
      </c>
      <c r="AP16" s="18">
        <f t="shared" si="7"/>
        <v>2</v>
      </c>
      <c r="AQ16" s="15" t="str">
        <f t="shared" si="63"/>
        <v>2.0</v>
      </c>
      <c r="AR16" s="19">
        <v>3</v>
      </c>
      <c r="AS16" s="68">
        <v>3</v>
      </c>
      <c r="AT16" s="28">
        <v>8.5</v>
      </c>
      <c r="AU16" s="26">
        <v>9</v>
      </c>
      <c r="AV16" s="27"/>
      <c r="AW16" s="82"/>
      <c r="AX16" s="82">
        <f t="shared" si="64"/>
        <v>9</v>
      </c>
      <c r="AY16" s="21">
        <f t="shared" si="65"/>
        <v>8.8000000000000007</v>
      </c>
      <c r="AZ16" s="21" t="str">
        <f t="shared" si="66"/>
        <v>8.8</v>
      </c>
      <c r="BA16" s="13" t="str">
        <f t="shared" si="8"/>
        <v>A</v>
      </c>
      <c r="BB16" s="18">
        <f t="shared" si="9"/>
        <v>4</v>
      </c>
      <c r="BC16" s="15" t="str">
        <f t="shared" si="67"/>
        <v>4.0</v>
      </c>
      <c r="BD16" s="19">
        <v>3</v>
      </c>
      <c r="BE16" s="68">
        <v>3</v>
      </c>
      <c r="BF16" s="28">
        <v>6.4</v>
      </c>
      <c r="BG16" s="26">
        <v>5</v>
      </c>
      <c r="BH16" s="27"/>
      <c r="BI16" s="82"/>
      <c r="BJ16" s="27">
        <f t="shared" si="68"/>
        <v>5</v>
      </c>
      <c r="BK16" s="21">
        <f t="shared" si="69"/>
        <v>5.6</v>
      </c>
      <c r="BL16" s="21" t="str">
        <f t="shared" si="70"/>
        <v>5.6</v>
      </c>
      <c r="BM16" s="13" t="str">
        <f t="shared" si="10"/>
        <v>C</v>
      </c>
      <c r="BN16" s="18">
        <f t="shared" si="11"/>
        <v>2</v>
      </c>
      <c r="BO16" s="15" t="str">
        <f t="shared" si="71"/>
        <v>2.0</v>
      </c>
      <c r="BP16" s="19">
        <v>3</v>
      </c>
      <c r="BQ16" s="68">
        <v>3</v>
      </c>
      <c r="BR16" s="28">
        <v>7.5</v>
      </c>
      <c r="BS16" s="26">
        <v>8</v>
      </c>
      <c r="BT16" s="27"/>
      <c r="BU16" s="82"/>
      <c r="BV16" s="82">
        <f t="shared" si="72"/>
        <v>8</v>
      </c>
      <c r="BW16" s="21">
        <f t="shared" si="73"/>
        <v>7.8</v>
      </c>
      <c r="BX16" s="21" t="str">
        <f t="shared" si="74"/>
        <v>7.8</v>
      </c>
      <c r="BY16" s="13" t="str">
        <f t="shared" si="12"/>
        <v>B</v>
      </c>
      <c r="BZ16" s="18">
        <f t="shared" si="13"/>
        <v>3</v>
      </c>
      <c r="CA16" s="15" t="str">
        <f t="shared" si="75"/>
        <v>3.0</v>
      </c>
      <c r="CB16" s="19">
        <v>3</v>
      </c>
      <c r="CC16" s="68">
        <v>3</v>
      </c>
      <c r="CD16" s="69">
        <f t="shared" si="76"/>
        <v>16</v>
      </c>
      <c r="CE16" s="22">
        <f t="shared" si="77"/>
        <v>7.09375</v>
      </c>
      <c r="CF16" s="24" t="str">
        <f t="shared" si="78"/>
        <v>7.09</v>
      </c>
      <c r="CG16" s="22">
        <f t="shared" si="79"/>
        <v>3.3125</v>
      </c>
      <c r="CH16" s="24" t="str">
        <f t="shared" si="80"/>
        <v>3.31</v>
      </c>
      <c r="CI16" s="77" t="str">
        <f t="shared" si="81"/>
        <v>Lên lớp</v>
      </c>
      <c r="CJ16" s="77">
        <f t="shared" si="82"/>
        <v>16</v>
      </c>
      <c r="CK16" s="22">
        <f t="shared" si="83"/>
        <v>7.09375</v>
      </c>
      <c r="CL16" s="77" t="str">
        <f t="shared" si="84"/>
        <v>7.09</v>
      </c>
      <c r="CM16" s="22">
        <f t="shared" si="85"/>
        <v>2.8125</v>
      </c>
      <c r="CN16" s="77" t="str">
        <f t="shared" si="86"/>
        <v>2.81</v>
      </c>
      <c r="CO16" s="28">
        <v>8</v>
      </c>
      <c r="CP16" s="26">
        <v>9</v>
      </c>
      <c r="CQ16" s="27"/>
      <c r="CR16" s="82"/>
      <c r="CS16" s="82">
        <f t="shared" si="87"/>
        <v>9</v>
      </c>
      <c r="CT16" s="21">
        <f t="shared" si="88"/>
        <v>8.6</v>
      </c>
      <c r="CU16" s="21" t="str">
        <f t="shared" si="89"/>
        <v>8.6</v>
      </c>
      <c r="CV16" s="13" t="str">
        <f t="shared" si="14"/>
        <v>A</v>
      </c>
      <c r="CW16" s="18">
        <f t="shared" si="15"/>
        <v>4</v>
      </c>
      <c r="CX16" s="15" t="str">
        <f t="shared" si="90"/>
        <v>4.0</v>
      </c>
      <c r="CY16" s="19">
        <v>2</v>
      </c>
      <c r="CZ16" s="68">
        <v>2</v>
      </c>
      <c r="DA16" s="28">
        <v>6.6</v>
      </c>
      <c r="DB16" s="26">
        <v>6</v>
      </c>
      <c r="DC16" s="27"/>
      <c r="DD16" s="82"/>
      <c r="DE16" s="82">
        <f t="shared" si="91"/>
        <v>6</v>
      </c>
      <c r="DF16" s="21">
        <f t="shared" si="16"/>
        <v>6.2</v>
      </c>
      <c r="DG16" s="21" t="str">
        <f t="shared" si="17"/>
        <v>6.2</v>
      </c>
      <c r="DH16" s="13" t="str">
        <f t="shared" si="18"/>
        <v>C</v>
      </c>
      <c r="DI16" s="18">
        <f t="shared" si="19"/>
        <v>2</v>
      </c>
      <c r="DJ16" s="15" t="str">
        <f t="shared" si="20"/>
        <v>2.0</v>
      </c>
      <c r="DK16" s="19">
        <v>2</v>
      </c>
      <c r="DL16" s="68">
        <v>2</v>
      </c>
      <c r="DM16" s="155">
        <v>8</v>
      </c>
      <c r="DN16" s="158">
        <v>5</v>
      </c>
      <c r="DO16" s="27"/>
      <c r="DP16" s="27"/>
      <c r="DQ16" s="27">
        <f t="shared" si="92"/>
        <v>5</v>
      </c>
      <c r="DR16" s="21">
        <f t="shared" si="21"/>
        <v>6.2</v>
      </c>
      <c r="DS16" s="21" t="str">
        <f t="shared" si="22"/>
        <v>6.2</v>
      </c>
      <c r="DT16" s="13" t="str">
        <f t="shared" si="23"/>
        <v>C</v>
      </c>
      <c r="DU16" s="18">
        <f t="shared" si="24"/>
        <v>2</v>
      </c>
      <c r="DV16" s="15" t="str">
        <f t="shared" si="25"/>
        <v>2.0</v>
      </c>
      <c r="DW16" s="19">
        <v>2</v>
      </c>
      <c r="DX16" s="68">
        <v>2</v>
      </c>
      <c r="DY16" s="155">
        <v>7.4</v>
      </c>
      <c r="DZ16" s="158">
        <v>8</v>
      </c>
      <c r="EA16" s="27"/>
      <c r="EB16" s="27"/>
      <c r="EC16" s="27">
        <f t="shared" si="26"/>
        <v>8</v>
      </c>
      <c r="ED16" s="21">
        <f t="shared" si="27"/>
        <v>7.8</v>
      </c>
      <c r="EE16" s="21" t="str">
        <f t="shared" si="28"/>
        <v>7.8</v>
      </c>
      <c r="EF16" s="13" t="str">
        <f t="shared" si="29"/>
        <v>B</v>
      </c>
      <c r="EG16" s="18">
        <f t="shared" si="30"/>
        <v>3</v>
      </c>
      <c r="EH16" s="15" t="str">
        <f t="shared" si="31"/>
        <v>3.0</v>
      </c>
      <c r="EI16" s="19">
        <v>3</v>
      </c>
      <c r="EJ16" s="68">
        <v>3</v>
      </c>
      <c r="EK16" s="28">
        <v>6.7</v>
      </c>
      <c r="EL16" s="26">
        <v>6</v>
      </c>
      <c r="EM16" s="27"/>
      <c r="EN16" s="82"/>
      <c r="EO16" s="82">
        <f t="shared" si="93"/>
        <v>6</v>
      </c>
      <c r="EP16" s="21">
        <f t="shared" si="94"/>
        <v>6.3</v>
      </c>
      <c r="EQ16" s="21" t="str">
        <f t="shared" si="95"/>
        <v>6.3</v>
      </c>
      <c r="ER16" s="13" t="str">
        <f t="shared" si="32"/>
        <v>C</v>
      </c>
      <c r="ES16" s="18">
        <f t="shared" si="33"/>
        <v>2</v>
      </c>
      <c r="ET16" s="15" t="str">
        <f t="shared" si="96"/>
        <v>2.0</v>
      </c>
      <c r="EU16" s="19">
        <v>4</v>
      </c>
      <c r="EV16" s="68">
        <v>4</v>
      </c>
      <c r="EW16" s="28">
        <v>6.8</v>
      </c>
      <c r="EX16" s="26">
        <v>7</v>
      </c>
      <c r="EY16" s="27"/>
      <c r="EZ16" s="27"/>
      <c r="FA16" s="27">
        <f t="shared" si="97"/>
        <v>7</v>
      </c>
      <c r="FB16" s="21">
        <f t="shared" si="34"/>
        <v>6.9</v>
      </c>
      <c r="FC16" s="21" t="str">
        <f t="shared" si="35"/>
        <v>6.9</v>
      </c>
      <c r="FD16" s="13" t="str">
        <f t="shared" si="36"/>
        <v>C+</v>
      </c>
      <c r="FE16" s="18">
        <f t="shared" si="37"/>
        <v>2.5</v>
      </c>
      <c r="FF16" s="15" t="str">
        <f t="shared" si="38"/>
        <v>2.5</v>
      </c>
      <c r="FG16" s="19">
        <v>2</v>
      </c>
      <c r="FH16" s="68">
        <v>2</v>
      </c>
      <c r="FI16" s="155">
        <v>7</v>
      </c>
      <c r="FJ16" s="158">
        <v>8</v>
      </c>
      <c r="FK16" s="27"/>
      <c r="FL16" s="27"/>
      <c r="FM16" s="27">
        <f t="shared" si="39"/>
        <v>8</v>
      </c>
      <c r="FN16" s="21">
        <f t="shared" si="40"/>
        <v>7.6</v>
      </c>
      <c r="FO16" s="21" t="str">
        <f t="shared" si="41"/>
        <v>7.6</v>
      </c>
      <c r="FP16" s="13" t="str">
        <f t="shared" si="42"/>
        <v>B</v>
      </c>
      <c r="FQ16" s="18">
        <f t="shared" si="43"/>
        <v>3</v>
      </c>
      <c r="FR16" s="15" t="str">
        <f t="shared" si="44"/>
        <v>3.0</v>
      </c>
      <c r="FS16" s="19">
        <v>3</v>
      </c>
      <c r="FT16" s="68">
        <v>3</v>
      </c>
      <c r="FU16" s="28">
        <v>6.4</v>
      </c>
      <c r="FV16" s="26">
        <v>8</v>
      </c>
      <c r="FW16" s="27"/>
      <c r="FX16" s="82"/>
      <c r="FY16" s="82">
        <f t="shared" si="98"/>
        <v>8</v>
      </c>
      <c r="FZ16" s="21">
        <f t="shared" si="45"/>
        <v>7.4</v>
      </c>
      <c r="GA16" s="21" t="str">
        <f t="shared" si="46"/>
        <v>7.4</v>
      </c>
      <c r="GB16" s="13" t="str">
        <f t="shared" si="47"/>
        <v>B</v>
      </c>
      <c r="GC16" s="18">
        <f t="shared" si="48"/>
        <v>3</v>
      </c>
      <c r="GD16" s="15" t="str">
        <f t="shared" si="49"/>
        <v>3.0</v>
      </c>
      <c r="GE16" s="19">
        <v>3</v>
      </c>
      <c r="GF16" s="68">
        <v>3</v>
      </c>
      <c r="GG16" s="69">
        <f t="shared" si="99"/>
        <v>21</v>
      </c>
      <c r="GH16" s="22">
        <f t="shared" si="100"/>
        <v>7.1142857142857148</v>
      </c>
      <c r="GI16" s="24" t="str">
        <f t="shared" si="101"/>
        <v>7.11</v>
      </c>
      <c r="GJ16" s="22">
        <f t="shared" si="102"/>
        <v>2.6666666666666665</v>
      </c>
      <c r="GK16" s="24" t="str">
        <f t="shared" si="103"/>
        <v>2.67</v>
      </c>
    </row>
    <row r="17" spans="1:193" s="4" customFormat="1" ht="18">
      <c r="A17" s="2">
        <v>16</v>
      </c>
      <c r="B17" s="5" t="s">
        <v>758</v>
      </c>
      <c r="C17" s="6" t="s">
        <v>798</v>
      </c>
      <c r="D17" s="7" t="s">
        <v>799</v>
      </c>
      <c r="E17" s="8" t="s">
        <v>104</v>
      </c>
      <c r="F17" s="3"/>
      <c r="G17" s="10" t="s">
        <v>817</v>
      </c>
      <c r="H17" s="36" t="s">
        <v>89</v>
      </c>
      <c r="I17" s="36" t="s">
        <v>199</v>
      </c>
      <c r="J17" s="25"/>
      <c r="K17" s="21" t="str">
        <f t="shared" si="52"/>
        <v>0.0</v>
      </c>
      <c r="L17" s="13" t="str">
        <f t="shared" si="0"/>
        <v>F</v>
      </c>
      <c r="M17" s="14">
        <f t="shared" si="1"/>
        <v>0</v>
      </c>
      <c r="N17" s="15" t="str">
        <f t="shared" si="53"/>
        <v>0.0</v>
      </c>
      <c r="O17" s="19">
        <v>2</v>
      </c>
      <c r="P17" s="12"/>
      <c r="Q17" s="21" t="str">
        <f t="shared" si="54"/>
        <v>0.0</v>
      </c>
      <c r="R17" s="13" t="str">
        <f t="shared" si="2"/>
        <v>F</v>
      </c>
      <c r="S17" s="14">
        <f t="shared" si="3"/>
        <v>0</v>
      </c>
      <c r="T17" s="15" t="str">
        <f t="shared" si="55"/>
        <v>0.0</v>
      </c>
      <c r="U17" s="19">
        <v>3</v>
      </c>
      <c r="V17" s="42">
        <v>0</v>
      </c>
      <c r="W17" s="99"/>
      <c r="X17" s="30"/>
      <c r="Y17" s="30"/>
      <c r="Z17" s="82">
        <f t="shared" si="56"/>
        <v>0</v>
      </c>
      <c r="AA17" s="21">
        <f t="shared" si="57"/>
        <v>0</v>
      </c>
      <c r="AB17" s="21" t="str">
        <f t="shared" si="58"/>
        <v>0.0</v>
      </c>
      <c r="AC17" s="13" t="str">
        <f t="shared" si="4"/>
        <v>F</v>
      </c>
      <c r="AD17" s="18">
        <f t="shared" si="5"/>
        <v>0</v>
      </c>
      <c r="AE17" s="15" t="str">
        <f t="shared" si="59"/>
        <v>0.0</v>
      </c>
      <c r="AF17" s="19">
        <v>4</v>
      </c>
      <c r="AG17" s="68"/>
      <c r="AH17" s="42">
        <v>0</v>
      </c>
      <c r="AI17" s="99"/>
      <c r="AJ17" s="30"/>
      <c r="AK17" s="30"/>
      <c r="AL17" s="82">
        <f t="shared" si="60"/>
        <v>0</v>
      </c>
      <c r="AM17" s="21">
        <f t="shared" si="61"/>
        <v>0</v>
      </c>
      <c r="AN17" s="21" t="str">
        <f t="shared" si="62"/>
        <v>0.0</v>
      </c>
      <c r="AO17" s="13" t="str">
        <f t="shared" si="6"/>
        <v>F</v>
      </c>
      <c r="AP17" s="18">
        <f t="shared" si="7"/>
        <v>0</v>
      </c>
      <c r="AQ17" s="15" t="str">
        <f t="shared" si="63"/>
        <v>0.0</v>
      </c>
      <c r="AR17" s="19">
        <v>3</v>
      </c>
      <c r="AS17" s="68"/>
      <c r="AT17" s="42">
        <v>0</v>
      </c>
      <c r="AU17" s="99"/>
      <c r="AV17" s="30"/>
      <c r="AW17" s="30"/>
      <c r="AX17" s="82">
        <f t="shared" si="64"/>
        <v>0</v>
      </c>
      <c r="AY17" s="21">
        <f t="shared" si="65"/>
        <v>0</v>
      </c>
      <c r="AZ17" s="21" t="str">
        <f t="shared" si="66"/>
        <v>0.0</v>
      </c>
      <c r="BA17" s="13" t="str">
        <f t="shared" si="8"/>
        <v>F</v>
      </c>
      <c r="BB17" s="18">
        <f t="shared" si="9"/>
        <v>0</v>
      </c>
      <c r="BC17" s="15" t="str">
        <f t="shared" si="67"/>
        <v>0.0</v>
      </c>
      <c r="BD17" s="19">
        <v>3</v>
      </c>
      <c r="BE17" s="68"/>
      <c r="BF17" s="42">
        <v>0</v>
      </c>
      <c r="BG17" s="99"/>
      <c r="BH17" s="30"/>
      <c r="BI17" s="30"/>
      <c r="BJ17" s="27">
        <f t="shared" si="68"/>
        <v>0</v>
      </c>
      <c r="BK17" s="21">
        <f t="shared" si="69"/>
        <v>0</v>
      </c>
      <c r="BL17" s="21" t="str">
        <f t="shared" si="70"/>
        <v>0.0</v>
      </c>
      <c r="BM17" s="13" t="str">
        <f t="shared" si="10"/>
        <v>F</v>
      </c>
      <c r="BN17" s="18">
        <f t="shared" si="11"/>
        <v>0</v>
      </c>
      <c r="BO17" s="15" t="str">
        <f t="shared" si="71"/>
        <v>0.0</v>
      </c>
      <c r="BP17" s="19">
        <v>3</v>
      </c>
      <c r="BQ17" s="68"/>
      <c r="BR17" s="42"/>
      <c r="BS17" s="99"/>
      <c r="BT17" s="30"/>
      <c r="BU17" s="30"/>
      <c r="BV17" s="82">
        <f t="shared" si="72"/>
        <v>0</v>
      </c>
      <c r="BW17" s="21">
        <f t="shared" si="73"/>
        <v>0</v>
      </c>
      <c r="BX17" s="21" t="str">
        <f t="shared" si="74"/>
        <v>0.0</v>
      </c>
      <c r="BY17" s="13" t="str">
        <f t="shared" si="12"/>
        <v>F</v>
      </c>
      <c r="BZ17" s="18">
        <f t="shared" si="13"/>
        <v>0</v>
      </c>
      <c r="CA17" s="15" t="str">
        <f t="shared" si="75"/>
        <v>0.0</v>
      </c>
      <c r="CB17" s="19">
        <v>3</v>
      </c>
      <c r="CC17" s="68"/>
      <c r="CD17" s="69">
        <f t="shared" si="76"/>
        <v>16</v>
      </c>
      <c r="CE17" s="22">
        <f t="shared" si="77"/>
        <v>0</v>
      </c>
      <c r="CF17" s="24" t="str">
        <f t="shared" si="78"/>
        <v>0.00</v>
      </c>
      <c r="CG17" s="22">
        <f t="shared" si="79"/>
        <v>0</v>
      </c>
      <c r="CH17" s="24" t="str">
        <f t="shared" si="80"/>
        <v>0.00</v>
      </c>
      <c r="CI17" s="77" t="str">
        <f t="shared" si="81"/>
        <v>Cảnh báo KQHT</v>
      </c>
      <c r="CJ17" s="77">
        <f t="shared" si="82"/>
        <v>0</v>
      </c>
      <c r="CK17" s="22" t="e">
        <f t="shared" si="83"/>
        <v>#DIV/0!</v>
      </c>
      <c r="CL17" s="77" t="e">
        <f t="shared" si="84"/>
        <v>#DIV/0!</v>
      </c>
      <c r="CM17" s="22" t="e">
        <f t="shared" si="85"/>
        <v>#DIV/0!</v>
      </c>
      <c r="CN17" s="77" t="e">
        <f t="shared" si="86"/>
        <v>#DIV/0!</v>
      </c>
      <c r="CO17" s="42"/>
      <c r="CP17" s="99"/>
      <c r="CQ17" s="30"/>
      <c r="CR17" s="30"/>
      <c r="CS17" s="30">
        <f t="shared" si="87"/>
        <v>0</v>
      </c>
      <c r="CT17" s="21">
        <f t="shared" si="88"/>
        <v>0</v>
      </c>
      <c r="CU17" s="21" t="str">
        <f t="shared" si="89"/>
        <v>0.0</v>
      </c>
      <c r="CV17" s="13" t="str">
        <f t="shared" si="14"/>
        <v>F</v>
      </c>
      <c r="CW17" s="18">
        <f t="shared" si="15"/>
        <v>0</v>
      </c>
      <c r="CX17" s="15" t="str">
        <f t="shared" si="90"/>
        <v>0.0</v>
      </c>
      <c r="CY17" s="19">
        <v>2</v>
      </c>
      <c r="CZ17" s="68">
        <v>2</v>
      </c>
      <c r="DA17" s="42"/>
      <c r="DB17" s="99"/>
      <c r="DC17" s="30"/>
      <c r="DD17" s="30"/>
      <c r="DE17" s="30">
        <f t="shared" si="91"/>
        <v>0</v>
      </c>
      <c r="DF17" s="21">
        <f t="shared" si="16"/>
        <v>0</v>
      </c>
      <c r="DG17" s="21" t="str">
        <f t="shared" si="17"/>
        <v>0.0</v>
      </c>
      <c r="DH17" s="13" t="str">
        <f t="shared" si="18"/>
        <v>F</v>
      </c>
      <c r="DI17" s="18">
        <f t="shared" si="19"/>
        <v>0</v>
      </c>
      <c r="DJ17" s="15" t="str">
        <f t="shared" si="20"/>
        <v>0.0</v>
      </c>
      <c r="DK17" s="19">
        <v>2</v>
      </c>
      <c r="DL17" s="68">
        <v>2</v>
      </c>
      <c r="DM17" s="159">
        <v>0</v>
      </c>
      <c r="DN17" s="160"/>
      <c r="DO17" s="30"/>
      <c r="DP17" s="30"/>
      <c r="DQ17" s="30">
        <f t="shared" si="92"/>
        <v>0</v>
      </c>
      <c r="DR17" s="21">
        <f t="shared" si="21"/>
        <v>0</v>
      </c>
      <c r="DS17" s="21" t="str">
        <f t="shared" si="22"/>
        <v>0.0</v>
      </c>
      <c r="DT17" s="13" t="str">
        <f t="shared" si="23"/>
        <v>F</v>
      </c>
      <c r="DU17" s="18">
        <f t="shared" si="24"/>
        <v>0</v>
      </c>
      <c r="DV17" s="15" t="str">
        <f t="shared" si="25"/>
        <v>0.0</v>
      </c>
      <c r="DW17" s="19">
        <v>2</v>
      </c>
      <c r="DX17" s="68">
        <v>2</v>
      </c>
      <c r="DY17" s="159"/>
      <c r="DZ17" s="160"/>
      <c r="EA17" s="30"/>
      <c r="EB17" s="30"/>
      <c r="EC17" s="27">
        <f t="shared" si="26"/>
        <v>0</v>
      </c>
      <c r="ED17" s="21">
        <f t="shared" si="27"/>
        <v>0</v>
      </c>
      <c r="EE17" s="21" t="str">
        <f t="shared" si="28"/>
        <v>0.0</v>
      </c>
      <c r="EF17" s="13" t="str">
        <f t="shared" si="29"/>
        <v>F</v>
      </c>
      <c r="EG17" s="18">
        <f t="shared" si="30"/>
        <v>0</v>
      </c>
      <c r="EH17" s="15" t="str">
        <f t="shared" si="31"/>
        <v>0.0</v>
      </c>
      <c r="EI17" s="19">
        <v>3</v>
      </c>
      <c r="EJ17" s="68">
        <v>3</v>
      </c>
      <c r="EK17" s="42">
        <v>0</v>
      </c>
      <c r="EL17" s="99"/>
      <c r="EM17" s="30"/>
      <c r="EN17" s="30"/>
      <c r="EO17" s="82">
        <f t="shared" si="93"/>
        <v>0</v>
      </c>
      <c r="EP17" s="21">
        <f t="shared" si="94"/>
        <v>0</v>
      </c>
      <c r="EQ17" s="21" t="str">
        <f t="shared" si="95"/>
        <v>0.0</v>
      </c>
      <c r="ER17" s="13" t="str">
        <f t="shared" si="32"/>
        <v>F</v>
      </c>
      <c r="ES17" s="18">
        <f t="shared" si="33"/>
        <v>0</v>
      </c>
      <c r="ET17" s="15" t="str">
        <f t="shared" si="96"/>
        <v>0.0</v>
      </c>
      <c r="EU17" s="19">
        <v>4</v>
      </c>
      <c r="EV17" s="68">
        <v>4</v>
      </c>
      <c r="EW17" s="28">
        <v>0</v>
      </c>
      <c r="EX17" s="26"/>
      <c r="EY17" s="27"/>
      <c r="EZ17" s="27"/>
      <c r="FA17" s="27">
        <f t="shared" si="97"/>
        <v>0</v>
      </c>
      <c r="FB17" s="21">
        <f t="shared" si="34"/>
        <v>0</v>
      </c>
      <c r="FC17" s="21" t="str">
        <f t="shared" si="35"/>
        <v>0.0</v>
      </c>
      <c r="FD17" s="13" t="str">
        <f t="shared" si="36"/>
        <v>F</v>
      </c>
      <c r="FE17" s="18">
        <f t="shared" si="37"/>
        <v>0</v>
      </c>
      <c r="FF17" s="15" t="str">
        <f t="shared" si="38"/>
        <v>0.0</v>
      </c>
      <c r="FG17" s="19">
        <v>2</v>
      </c>
      <c r="FH17" s="68">
        <v>2</v>
      </c>
      <c r="FI17" s="159">
        <v>0</v>
      </c>
      <c r="FJ17" s="160"/>
      <c r="FK17" s="30"/>
      <c r="FL17" s="30"/>
      <c r="FM17" s="30">
        <f t="shared" si="39"/>
        <v>0</v>
      </c>
      <c r="FN17" s="21">
        <f t="shared" si="40"/>
        <v>0</v>
      </c>
      <c r="FO17" s="21" t="str">
        <f t="shared" si="41"/>
        <v>0.0</v>
      </c>
      <c r="FP17" s="13" t="str">
        <f t="shared" si="42"/>
        <v>F</v>
      </c>
      <c r="FQ17" s="18">
        <f t="shared" si="43"/>
        <v>0</v>
      </c>
      <c r="FR17" s="15" t="str">
        <f t="shared" si="44"/>
        <v>0.0</v>
      </c>
      <c r="FS17" s="19">
        <v>3</v>
      </c>
      <c r="FT17" s="68">
        <v>3</v>
      </c>
      <c r="FU17" s="42"/>
      <c r="FV17" s="99"/>
      <c r="FW17" s="30"/>
      <c r="FX17" s="30"/>
      <c r="FY17" s="82">
        <f t="shared" si="98"/>
        <v>0</v>
      </c>
      <c r="FZ17" s="21">
        <f t="shared" si="45"/>
        <v>0</v>
      </c>
      <c r="GA17" s="21" t="str">
        <f t="shared" si="46"/>
        <v>0.0</v>
      </c>
      <c r="GB17" s="13" t="str">
        <f t="shared" si="47"/>
        <v>F</v>
      </c>
      <c r="GC17" s="18">
        <f t="shared" si="48"/>
        <v>0</v>
      </c>
      <c r="GD17" s="15" t="str">
        <f t="shared" si="49"/>
        <v>0.0</v>
      </c>
      <c r="GE17" s="19">
        <v>3</v>
      </c>
      <c r="GF17" s="68">
        <v>3</v>
      </c>
      <c r="GG17" s="69">
        <f t="shared" si="99"/>
        <v>21</v>
      </c>
      <c r="GH17" s="22">
        <f t="shared" si="100"/>
        <v>0</v>
      </c>
      <c r="GI17" s="24" t="str">
        <f t="shared" si="101"/>
        <v>0.00</v>
      </c>
      <c r="GJ17" s="22">
        <f t="shared" si="102"/>
        <v>0</v>
      </c>
      <c r="GK17" s="24" t="str">
        <f t="shared" si="103"/>
        <v>0.00</v>
      </c>
    </row>
    <row r="18" spans="1:193" s="4" customFormat="1" ht="18">
      <c r="A18" s="2">
        <v>17</v>
      </c>
      <c r="B18" s="5" t="s">
        <v>758</v>
      </c>
      <c r="C18" s="6" t="s">
        <v>802</v>
      </c>
      <c r="D18" s="7" t="s">
        <v>62</v>
      </c>
      <c r="E18" s="8" t="s">
        <v>76</v>
      </c>
      <c r="F18" s="3"/>
      <c r="G18" s="10" t="s">
        <v>309</v>
      </c>
      <c r="H18" s="36" t="s">
        <v>89</v>
      </c>
      <c r="I18" s="36" t="s">
        <v>199</v>
      </c>
      <c r="J18" s="25">
        <v>7.7</v>
      </c>
      <c r="K18" s="21" t="str">
        <f t="shared" si="52"/>
        <v>7.7</v>
      </c>
      <c r="L18" s="13" t="str">
        <f t="shared" si="0"/>
        <v>B</v>
      </c>
      <c r="M18" s="14">
        <f t="shared" si="1"/>
        <v>3</v>
      </c>
      <c r="N18" s="15" t="str">
        <f t="shared" si="53"/>
        <v>3.0</v>
      </c>
      <c r="O18" s="19">
        <v>2</v>
      </c>
      <c r="P18" s="12">
        <v>5</v>
      </c>
      <c r="Q18" s="21" t="str">
        <f t="shared" si="54"/>
        <v>5.0</v>
      </c>
      <c r="R18" s="13" t="str">
        <f t="shared" si="2"/>
        <v>D+</v>
      </c>
      <c r="S18" s="14">
        <f t="shared" si="3"/>
        <v>1.5</v>
      </c>
      <c r="T18" s="15" t="str">
        <f t="shared" si="55"/>
        <v>1.5</v>
      </c>
      <c r="U18" s="19">
        <v>3</v>
      </c>
      <c r="V18" s="28">
        <v>7</v>
      </c>
      <c r="W18" s="26">
        <v>6</v>
      </c>
      <c r="X18" s="27"/>
      <c r="Y18" s="82"/>
      <c r="Z18" s="82">
        <f t="shared" si="56"/>
        <v>6</v>
      </c>
      <c r="AA18" s="21">
        <f t="shared" si="57"/>
        <v>6.4</v>
      </c>
      <c r="AB18" s="21" t="str">
        <f t="shared" si="58"/>
        <v>6.4</v>
      </c>
      <c r="AC18" s="13" t="str">
        <f t="shared" si="4"/>
        <v>C</v>
      </c>
      <c r="AD18" s="18">
        <f t="shared" si="5"/>
        <v>2</v>
      </c>
      <c r="AE18" s="15" t="str">
        <f t="shared" si="59"/>
        <v>2.0</v>
      </c>
      <c r="AF18" s="19">
        <v>4</v>
      </c>
      <c r="AG18" s="68">
        <v>4</v>
      </c>
      <c r="AH18" s="146">
        <v>6</v>
      </c>
      <c r="AI18" s="147">
        <v>7</v>
      </c>
      <c r="AJ18" s="148"/>
      <c r="AK18" s="148"/>
      <c r="AL18" s="82">
        <f t="shared" si="60"/>
        <v>7</v>
      </c>
      <c r="AM18" s="21">
        <f t="shared" si="61"/>
        <v>6.6</v>
      </c>
      <c r="AN18" s="21" t="str">
        <f t="shared" si="62"/>
        <v>6.6</v>
      </c>
      <c r="AO18" s="13" t="str">
        <f t="shared" si="6"/>
        <v>C+</v>
      </c>
      <c r="AP18" s="18">
        <f t="shared" si="7"/>
        <v>2.5</v>
      </c>
      <c r="AQ18" s="15" t="str">
        <f t="shared" si="63"/>
        <v>2.5</v>
      </c>
      <c r="AR18" s="19">
        <v>3</v>
      </c>
      <c r="AS18" s="68">
        <v>3</v>
      </c>
      <c r="AT18" s="28">
        <v>5.7</v>
      </c>
      <c r="AU18" s="26">
        <v>4</v>
      </c>
      <c r="AV18" s="27">
        <v>7</v>
      </c>
      <c r="AW18" s="27"/>
      <c r="AX18" s="82">
        <f t="shared" si="64"/>
        <v>7</v>
      </c>
      <c r="AY18" s="21">
        <f t="shared" si="65"/>
        <v>6.5</v>
      </c>
      <c r="AZ18" s="21" t="str">
        <f t="shared" si="66"/>
        <v>6.5</v>
      </c>
      <c r="BA18" s="13" t="str">
        <f t="shared" si="8"/>
        <v>C+</v>
      </c>
      <c r="BB18" s="18">
        <f t="shared" si="9"/>
        <v>2.5</v>
      </c>
      <c r="BC18" s="15" t="str">
        <f t="shared" si="67"/>
        <v>2.5</v>
      </c>
      <c r="BD18" s="19">
        <v>3</v>
      </c>
      <c r="BE18" s="68">
        <v>3</v>
      </c>
      <c r="BF18" s="28">
        <v>5.3</v>
      </c>
      <c r="BG18" s="26">
        <v>1</v>
      </c>
      <c r="BH18" s="27">
        <v>7</v>
      </c>
      <c r="BI18" s="27"/>
      <c r="BJ18" s="27">
        <f t="shared" si="68"/>
        <v>7</v>
      </c>
      <c r="BK18" s="21">
        <f t="shared" si="69"/>
        <v>6.3</v>
      </c>
      <c r="BL18" s="21" t="str">
        <f t="shared" si="70"/>
        <v>6.3</v>
      </c>
      <c r="BM18" s="13" t="str">
        <f t="shared" si="10"/>
        <v>C</v>
      </c>
      <c r="BN18" s="18">
        <f t="shared" si="11"/>
        <v>2</v>
      </c>
      <c r="BO18" s="15" t="str">
        <f t="shared" si="71"/>
        <v>2.0</v>
      </c>
      <c r="BP18" s="19">
        <v>3</v>
      </c>
      <c r="BQ18" s="68">
        <v>3</v>
      </c>
      <c r="BR18" s="28">
        <v>6.7</v>
      </c>
      <c r="BS18" s="26">
        <v>5</v>
      </c>
      <c r="BT18" s="27"/>
      <c r="BU18" s="82"/>
      <c r="BV18" s="82">
        <f t="shared" si="72"/>
        <v>5</v>
      </c>
      <c r="BW18" s="21">
        <f t="shared" si="73"/>
        <v>5.7</v>
      </c>
      <c r="BX18" s="21" t="str">
        <f t="shared" si="74"/>
        <v>5.7</v>
      </c>
      <c r="BY18" s="13" t="str">
        <f t="shared" si="12"/>
        <v>C</v>
      </c>
      <c r="BZ18" s="18">
        <f t="shared" si="13"/>
        <v>2</v>
      </c>
      <c r="CA18" s="15" t="str">
        <f t="shared" si="75"/>
        <v>2.0</v>
      </c>
      <c r="CB18" s="19">
        <v>3</v>
      </c>
      <c r="CC18" s="68">
        <v>3</v>
      </c>
      <c r="CD18" s="69">
        <f t="shared" si="76"/>
        <v>16</v>
      </c>
      <c r="CE18" s="22">
        <f t="shared" si="77"/>
        <v>6.3062500000000004</v>
      </c>
      <c r="CF18" s="24" t="str">
        <f t="shared" si="78"/>
        <v>6.31</v>
      </c>
      <c r="CG18" s="22">
        <f t="shared" si="79"/>
        <v>2.5625</v>
      </c>
      <c r="CH18" s="24" t="str">
        <f t="shared" si="80"/>
        <v>2.56</v>
      </c>
      <c r="CI18" s="77" t="str">
        <f t="shared" si="81"/>
        <v>Lên lớp</v>
      </c>
      <c r="CJ18" s="77">
        <f t="shared" si="82"/>
        <v>16</v>
      </c>
      <c r="CK18" s="22">
        <f t="shared" si="83"/>
        <v>6.3062500000000004</v>
      </c>
      <c r="CL18" s="77" t="str">
        <f t="shared" si="84"/>
        <v>6.31</v>
      </c>
      <c r="CM18" s="22">
        <f t="shared" si="85"/>
        <v>2.1875</v>
      </c>
      <c r="CN18" s="77" t="str">
        <f t="shared" si="86"/>
        <v>2.19</v>
      </c>
      <c r="CO18" s="28">
        <v>7</v>
      </c>
      <c r="CP18" s="26">
        <v>8</v>
      </c>
      <c r="CQ18" s="27"/>
      <c r="CR18" s="82"/>
      <c r="CS18" s="82">
        <f t="shared" si="87"/>
        <v>8</v>
      </c>
      <c r="CT18" s="21">
        <f t="shared" si="88"/>
        <v>7.6</v>
      </c>
      <c r="CU18" s="21" t="str">
        <f t="shared" si="89"/>
        <v>7.6</v>
      </c>
      <c r="CV18" s="13" t="str">
        <f t="shared" si="14"/>
        <v>B</v>
      </c>
      <c r="CW18" s="18">
        <f t="shared" si="15"/>
        <v>3</v>
      </c>
      <c r="CX18" s="15" t="str">
        <f t="shared" si="90"/>
        <v>3.0</v>
      </c>
      <c r="CY18" s="19">
        <v>2</v>
      </c>
      <c r="CZ18" s="68">
        <v>2</v>
      </c>
      <c r="DA18" s="28">
        <v>5.9</v>
      </c>
      <c r="DB18" s="26">
        <v>7</v>
      </c>
      <c r="DC18" s="27"/>
      <c r="DD18" s="82"/>
      <c r="DE18" s="82">
        <f t="shared" si="91"/>
        <v>7</v>
      </c>
      <c r="DF18" s="21">
        <f t="shared" si="16"/>
        <v>6.6</v>
      </c>
      <c r="DG18" s="21" t="str">
        <f t="shared" si="17"/>
        <v>6.6</v>
      </c>
      <c r="DH18" s="13" t="str">
        <f t="shared" si="18"/>
        <v>C+</v>
      </c>
      <c r="DI18" s="18">
        <f t="shared" si="19"/>
        <v>2.5</v>
      </c>
      <c r="DJ18" s="15" t="str">
        <f t="shared" si="20"/>
        <v>2.5</v>
      </c>
      <c r="DK18" s="19">
        <v>2</v>
      </c>
      <c r="DL18" s="68">
        <v>2</v>
      </c>
      <c r="DM18" s="155">
        <v>8</v>
      </c>
      <c r="DN18" s="158">
        <v>8</v>
      </c>
      <c r="DO18" s="27"/>
      <c r="DP18" s="27"/>
      <c r="DQ18" s="27">
        <f t="shared" si="92"/>
        <v>8</v>
      </c>
      <c r="DR18" s="21">
        <f t="shared" si="21"/>
        <v>8</v>
      </c>
      <c r="DS18" s="21" t="str">
        <f t="shared" si="22"/>
        <v>8.0</v>
      </c>
      <c r="DT18" s="13" t="str">
        <f t="shared" si="23"/>
        <v>B+</v>
      </c>
      <c r="DU18" s="18">
        <f t="shared" si="24"/>
        <v>3.5</v>
      </c>
      <c r="DV18" s="15" t="str">
        <f t="shared" si="25"/>
        <v>3.5</v>
      </c>
      <c r="DW18" s="19">
        <v>2</v>
      </c>
      <c r="DX18" s="68">
        <v>2</v>
      </c>
      <c r="DY18" s="155">
        <v>5</v>
      </c>
      <c r="DZ18" s="158">
        <v>5</v>
      </c>
      <c r="EA18" s="27"/>
      <c r="EB18" s="27"/>
      <c r="EC18" s="27">
        <f t="shared" si="26"/>
        <v>5</v>
      </c>
      <c r="ED18" s="21">
        <f t="shared" si="27"/>
        <v>5</v>
      </c>
      <c r="EE18" s="21" t="str">
        <f t="shared" si="28"/>
        <v>5.0</v>
      </c>
      <c r="EF18" s="13" t="str">
        <f t="shared" si="29"/>
        <v>D+</v>
      </c>
      <c r="EG18" s="18">
        <f t="shared" si="30"/>
        <v>1.5</v>
      </c>
      <c r="EH18" s="15" t="str">
        <f t="shared" si="31"/>
        <v>1.5</v>
      </c>
      <c r="EI18" s="19">
        <v>3</v>
      </c>
      <c r="EJ18" s="68">
        <v>3</v>
      </c>
      <c r="EK18" s="28">
        <v>5.6</v>
      </c>
      <c r="EL18" s="26">
        <v>8</v>
      </c>
      <c r="EM18" s="27"/>
      <c r="EN18" s="82"/>
      <c r="EO18" s="82">
        <f t="shared" si="93"/>
        <v>8</v>
      </c>
      <c r="EP18" s="21">
        <f t="shared" si="94"/>
        <v>7</v>
      </c>
      <c r="EQ18" s="21" t="str">
        <f t="shared" si="95"/>
        <v>7.0</v>
      </c>
      <c r="ER18" s="13" t="str">
        <f t="shared" si="32"/>
        <v>B</v>
      </c>
      <c r="ES18" s="18">
        <f t="shared" si="33"/>
        <v>3</v>
      </c>
      <c r="ET18" s="15" t="str">
        <f t="shared" si="96"/>
        <v>3.0</v>
      </c>
      <c r="EU18" s="19">
        <v>4</v>
      </c>
      <c r="EV18" s="68">
        <v>4</v>
      </c>
      <c r="EW18" s="28">
        <v>6.4</v>
      </c>
      <c r="EX18" s="26">
        <v>4</v>
      </c>
      <c r="EY18" s="27">
        <v>7</v>
      </c>
      <c r="EZ18" s="27"/>
      <c r="FA18" s="27">
        <f t="shared" si="97"/>
        <v>7</v>
      </c>
      <c r="FB18" s="21">
        <f t="shared" si="34"/>
        <v>6.8</v>
      </c>
      <c r="FC18" s="21" t="str">
        <f t="shared" si="35"/>
        <v>6.8</v>
      </c>
      <c r="FD18" s="13" t="str">
        <f t="shared" si="36"/>
        <v>C+</v>
      </c>
      <c r="FE18" s="18">
        <f t="shared" si="37"/>
        <v>2.5</v>
      </c>
      <c r="FF18" s="15" t="str">
        <f t="shared" si="38"/>
        <v>2.5</v>
      </c>
      <c r="FG18" s="19">
        <v>2</v>
      </c>
      <c r="FH18" s="68">
        <v>2</v>
      </c>
      <c r="FI18" s="155">
        <v>5.6</v>
      </c>
      <c r="FJ18" s="158">
        <v>6</v>
      </c>
      <c r="FK18" s="27"/>
      <c r="FL18" s="27"/>
      <c r="FM18" s="27">
        <f t="shared" si="39"/>
        <v>6</v>
      </c>
      <c r="FN18" s="21">
        <f t="shared" si="40"/>
        <v>5.8</v>
      </c>
      <c r="FO18" s="21" t="str">
        <f t="shared" si="41"/>
        <v>5.8</v>
      </c>
      <c r="FP18" s="13" t="str">
        <f t="shared" si="42"/>
        <v>C</v>
      </c>
      <c r="FQ18" s="18">
        <f t="shared" si="43"/>
        <v>2</v>
      </c>
      <c r="FR18" s="15" t="str">
        <f t="shared" si="44"/>
        <v>2.0</v>
      </c>
      <c r="FS18" s="19">
        <v>3</v>
      </c>
      <c r="FT18" s="68">
        <v>3</v>
      </c>
      <c r="FU18" s="28">
        <v>5.3</v>
      </c>
      <c r="FV18" s="26">
        <v>6</v>
      </c>
      <c r="FW18" s="27"/>
      <c r="FX18" s="82"/>
      <c r="FY18" s="82">
        <f t="shared" si="98"/>
        <v>6</v>
      </c>
      <c r="FZ18" s="21">
        <f t="shared" si="45"/>
        <v>5.7</v>
      </c>
      <c r="GA18" s="21" t="str">
        <f t="shared" si="46"/>
        <v>5.7</v>
      </c>
      <c r="GB18" s="13" t="str">
        <f t="shared" si="47"/>
        <v>C</v>
      </c>
      <c r="GC18" s="18">
        <f t="shared" si="48"/>
        <v>2</v>
      </c>
      <c r="GD18" s="15" t="str">
        <f t="shared" si="49"/>
        <v>2.0</v>
      </c>
      <c r="GE18" s="19">
        <v>3</v>
      </c>
      <c r="GF18" s="68">
        <v>3</v>
      </c>
      <c r="GG18" s="69">
        <f t="shared" si="99"/>
        <v>21</v>
      </c>
      <c r="GH18" s="22">
        <f t="shared" si="100"/>
        <v>6.4523809523809508</v>
      </c>
      <c r="GI18" s="24" t="str">
        <f t="shared" si="101"/>
        <v>6.45</v>
      </c>
      <c r="GJ18" s="22">
        <f t="shared" si="102"/>
        <v>2.4523809523809526</v>
      </c>
      <c r="GK18" s="24" t="str">
        <f t="shared" si="103"/>
        <v>2.45</v>
      </c>
    </row>
    <row r="19" spans="1:193" s="4" customFormat="1" ht="18">
      <c r="A19" s="2">
        <v>18</v>
      </c>
      <c r="B19" s="5" t="s">
        <v>758</v>
      </c>
      <c r="C19" s="6" t="s">
        <v>869</v>
      </c>
      <c r="D19" s="7" t="s">
        <v>870</v>
      </c>
      <c r="E19" s="8" t="s">
        <v>871</v>
      </c>
      <c r="F19" s="3"/>
      <c r="G19" s="10" t="s">
        <v>945</v>
      </c>
      <c r="H19" s="36" t="s">
        <v>319</v>
      </c>
      <c r="I19" s="36" t="s">
        <v>199</v>
      </c>
      <c r="J19" s="25">
        <v>8.1</v>
      </c>
      <c r="K19" s="21" t="str">
        <f t="shared" si="52"/>
        <v>8.1</v>
      </c>
      <c r="L19" s="13" t="str">
        <f t="shared" si="0"/>
        <v>B+</v>
      </c>
      <c r="M19" s="14">
        <f t="shared" si="1"/>
        <v>3.5</v>
      </c>
      <c r="N19" s="15" t="str">
        <f t="shared" si="53"/>
        <v>3.5</v>
      </c>
      <c r="O19" s="19">
        <v>2</v>
      </c>
      <c r="P19" s="12">
        <v>6</v>
      </c>
      <c r="Q19" s="21" t="str">
        <f t="shared" si="54"/>
        <v>6.0</v>
      </c>
      <c r="R19" s="13" t="str">
        <f t="shared" si="2"/>
        <v>C</v>
      </c>
      <c r="S19" s="14">
        <f t="shared" si="3"/>
        <v>2</v>
      </c>
      <c r="T19" s="15" t="str">
        <f t="shared" si="55"/>
        <v>2.0</v>
      </c>
      <c r="U19" s="19">
        <v>3</v>
      </c>
      <c r="V19" s="28">
        <v>8.3000000000000007</v>
      </c>
      <c r="W19" s="26">
        <v>9</v>
      </c>
      <c r="X19" s="27"/>
      <c r="Y19" s="82"/>
      <c r="Z19" s="82">
        <f t="shared" si="56"/>
        <v>9</v>
      </c>
      <c r="AA19" s="21">
        <f t="shared" si="57"/>
        <v>8.6999999999999993</v>
      </c>
      <c r="AB19" s="21" t="str">
        <f t="shared" si="58"/>
        <v>8.7</v>
      </c>
      <c r="AC19" s="13" t="str">
        <f t="shared" si="4"/>
        <v>A</v>
      </c>
      <c r="AD19" s="18">
        <f t="shared" si="5"/>
        <v>4</v>
      </c>
      <c r="AE19" s="15" t="str">
        <f t="shared" si="59"/>
        <v>4.0</v>
      </c>
      <c r="AF19" s="19">
        <v>4</v>
      </c>
      <c r="AG19" s="68">
        <v>4</v>
      </c>
      <c r="AH19" s="28">
        <v>8.8000000000000007</v>
      </c>
      <c r="AI19" s="26">
        <v>8</v>
      </c>
      <c r="AJ19" s="27"/>
      <c r="AK19" s="82"/>
      <c r="AL19" s="82">
        <f t="shared" si="60"/>
        <v>8</v>
      </c>
      <c r="AM19" s="21">
        <f t="shared" si="61"/>
        <v>8.3000000000000007</v>
      </c>
      <c r="AN19" s="21" t="str">
        <f t="shared" si="62"/>
        <v>8.3</v>
      </c>
      <c r="AO19" s="13" t="str">
        <f t="shared" si="6"/>
        <v>B+</v>
      </c>
      <c r="AP19" s="18">
        <f t="shared" si="7"/>
        <v>3.5</v>
      </c>
      <c r="AQ19" s="15" t="str">
        <f t="shared" si="63"/>
        <v>3.5</v>
      </c>
      <c r="AR19" s="19">
        <v>3</v>
      </c>
      <c r="AS19" s="68">
        <v>3</v>
      </c>
      <c r="AT19" s="28">
        <v>6.8</v>
      </c>
      <c r="AU19" s="26">
        <v>6</v>
      </c>
      <c r="AV19" s="27"/>
      <c r="AW19" s="82"/>
      <c r="AX19" s="82">
        <f t="shared" si="64"/>
        <v>6</v>
      </c>
      <c r="AY19" s="21">
        <f t="shared" si="65"/>
        <v>6.3</v>
      </c>
      <c r="AZ19" s="21" t="str">
        <f t="shared" si="66"/>
        <v>6.3</v>
      </c>
      <c r="BA19" s="13" t="str">
        <f t="shared" si="8"/>
        <v>C</v>
      </c>
      <c r="BB19" s="18">
        <f t="shared" si="9"/>
        <v>2</v>
      </c>
      <c r="BC19" s="15" t="str">
        <f t="shared" si="67"/>
        <v>2.0</v>
      </c>
      <c r="BD19" s="19">
        <v>3</v>
      </c>
      <c r="BE19" s="68">
        <v>3</v>
      </c>
      <c r="BF19" s="28">
        <v>7.4</v>
      </c>
      <c r="BG19" s="26">
        <v>6</v>
      </c>
      <c r="BH19" s="27"/>
      <c r="BI19" s="82"/>
      <c r="BJ19" s="27">
        <f t="shared" si="68"/>
        <v>6</v>
      </c>
      <c r="BK19" s="21">
        <f t="shared" si="69"/>
        <v>6.6</v>
      </c>
      <c r="BL19" s="21" t="str">
        <f t="shared" si="70"/>
        <v>6.6</v>
      </c>
      <c r="BM19" s="13" t="str">
        <f t="shared" si="10"/>
        <v>C+</v>
      </c>
      <c r="BN19" s="18">
        <f t="shared" si="11"/>
        <v>2.5</v>
      </c>
      <c r="BO19" s="15" t="str">
        <f t="shared" si="71"/>
        <v>2.5</v>
      </c>
      <c r="BP19" s="19">
        <v>3</v>
      </c>
      <c r="BQ19" s="68">
        <v>3</v>
      </c>
      <c r="BR19" s="28">
        <v>8.5</v>
      </c>
      <c r="BS19" s="26">
        <v>8</v>
      </c>
      <c r="BT19" s="27"/>
      <c r="BU19" s="82"/>
      <c r="BV19" s="82">
        <f t="shared" si="72"/>
        <v>8</v>
      </c>
      <c r="BW19" s="21">
        <f t="shared" si="73"/>
        <v>8.1999999999999993</v>
      </c>
      <c r="BX19" s="21" t="str">
        <f t="shared" si="74"/>
        <v>8.2</v>
      </c>
      <c r="BY19" s="13" t="str">
        <f t="shared" si="12"/>
        <v>B+</v>
      </c>
      <c r="BZ19" s="18">
        <f t="shared" si="13"/>
        <v>3.5</v>
      </c>
      <c r="CA19" s="15" t="str">
        <f t="shared" si="75"/>
        <v>3.5</v>
      </c>
      <c r="CB19" s="19">
        <v>3</v>
      </c>
      <c r="CC19" s="68">
        <v>3</v>
      </c>
      <c r="CD19" s="69">
        <f t="shared" si="76"/>
        <v>16</v>
      </c>
      <c r="CE19" s="22">
        <f t="shared" si="77"/>
        <v>7.6874999999999991</v>
      </c>
      <c r="CF19" s="24" t="str">
        <f t="shared" si="78"/>
        <v>7.69</v>
      </c>
      <c r="CG19" s="22">
        <f t="shared" si="79"/>
        <v>3.59375</v>
      </c>
      <c r="CH19" s="24" t="str">
        <f t="shared" si="80"/>
        <v>3.59</v>
      </c>
      <c r="CI19" s="77" t="str">
        <f t="shared" si="81"/>
        <v>Lên lớp</v>
      </c>
      <c r="CJ19" s="77">
        <f t="shared" si="82"/>
        <v>16</v>
      </c>
      <c r="CK19" s="22">
        <f t="shared" si="83"/>
        <v>7.6874999999999991</v>
      </c>
      <c r="CL19" s="77" t="str">
        <f t="shared" si="84"/>
        <v>7.69</v>
      </c>
      <c r="CM19" s="22">
        <f t="shared" si="85"/>
        <v>3.15625</v>
      </c>
      <c r="CN19" s="77" t="str">
        <f t="shared" si="86"/>
        <v>3.16</v>
      </c>
      <c r="CO19" s="28">
        <v>7</v>
      </c>
      <c r="CP19" s="26">
        <v>9</v>
      </c>
      <c r="CQ19" s="27"/>
      <c r="CR19" s="82"/>
      <c r="CS19" s="82">
        <f t="shared" si="87"/>
        <v>9</v>
      </c>
      <c r="CT19" s="21">
        <f t="shared" si="88"/>
        <v>8.1999999999999993</v>
      </c>
      <c r="CU19" s="21" t="str">
        <f t="shared" si="89"/>
        <v>8.2</v>
      </c>
      <c r="CV19" s="13" t="str">
        <f t="shared" si="14"/>
        <v>B+</v>
      </c>
      <c r="CW19" s="18">
        <f t="shared" si="15"/>
        <v>3.5</v>
      </c>
      <c r="CX19" s="15" t="str">
        <f t="shared" si="90"/>
        <v>3.5</v>
      </c>
      <c r="CY19" s="19">
        <v>2</v>
      </c>
      <c r="CZ19" s="68">
        <v>2</v>
      </c>
      <c r="DA19" s="28">
        <v>6.4</v>
      </c>
      <c r="DB19" s="26">
        <v>6</v>
      </c>
      <c r="DC19" s="27"/>
      <c r="DD19" s="82"/>
      <c r="DE19" s="82">
        <f t="shared" si="91"/>
        <v>6</v>
      </c>
      <c r="DF19" s="21">
        <f t="shared" si="16"/>
        <v>6.2</v>
      </c>
      <c r="DG19" s="21" t="str">
        <f t="shared" si="17"/>
        <v>6.2</v>
      </c>
      <c r="DH19" s="13" t="str">
        <f t="shared" si="18"/>
        <v>C</v>
      </c>
      <c r="DI19" s="18">
        <f t="shared" si="19"/>
        <v>2</v>
      </c>
      <c r="DJ19" s="15" t="str">
        <f t="shared" si="20"/>
        <v>2.0</v>
      </c>
      <c r="DK19" s="19">
        <v>2</v>
      </c>
      <c r="DL19" s="68">
        <v>2</v>
      </c>
      <c r="DM19" s="155">
        <v>9</v>
      </c>
      <c r="DN19" s="158">
        <v>7</v>
      </c>
      <c r="DO19" s="27"/>
      <c r="DP19" s="27"/>
      <c r="DQ19" s="27">
        <f t="shared" si="92"/>
        <v>7</v>
      </c>
      <c r="DR19" s="21">
        <f t="shared" si="21"/>
        <v>7.8</v>
      </c>
      <c r="DS19" s="21" t="str">
        <f t="shared" si="22"/>
        <v>7.8</v>
      </c>
      <c r="DT19" s="13" t="str">
        <f t="shared" si="23"/>
        <v>B</v>
      </c>
      <c r="DU19" s="18">
        <f t="shared" si="24"/>
        <v>3</v>
      </c>
      <c r="DV19" s="15" t="str">
        <f t="shared" si="25"/>
        <v>3.0</v>
      </c>
      <c r="DW19" s="19">
        <v>2</v>
      </c>
      <c r="DX19" s="68">
        <v>2</v>
      </c>
      <c r="DY19" s="155">
        <v>9</v>
      </c>
      <c r="DZ19" s="158">
        <v>9</v>
      </c>
      <c r="EA19" s="27"/>
      <c r="EB19" s="27"/>
      <c r="EC19" s="27">
        <f t="shared" si="26"/>
        <v>9</v>
      </c>
      <c r="ED19" s="21">
        <f t="shared" si="27"/>
        <v>9</v>
      </c>
      <c r="EE19" s="21" t="str">
        <f t="shared" si="28"/>
        <v>9.0</v>
      </c>
      <c r="EF19" s="13" t="str">
        <f t="shared" si="29"/>
        <v>A</v>
      </c>
      <c r="EG19" s="18">
        <f t="shared" si="30"/>
        <v>4</v>
      </c>
      <c r="EH19" s="15" t="str">
        <f t="shared" si="31"/>
        <v>4.0</v>
      </c>
      <c r="EI19" s="19">
        <v>3</v>
      </c>
      <c r="EJ19" s="68">
        <v>3</v>
      </c>
      <c r="EK19" s="28">
        <v>9.3000000000000007</v>
      </c>
      <c r="EL19" s="26">
        <v>9</v>
      </c>
      <c r="EM19" s="27"/>
      <c r="EN19" s="82"/>
      <c r="EO19" s="82">
        <f t="shared" si="93"/>
        <v>9</v>
      </c>
      <c r="EP19" s="21">
        <f t="shared" si="94"/>
        <v>9.1</v>
      </c>
      <c r="EQ19" s="21" t="str">
        <f t="shared" si="95"/>
        <v>9.1</v>
      </c>
      <c r="ER19" s="13" t="str">
        <f t="shared" si="32"/>
        <v>A</v>
      </c>
      <c r="ES19" s="18">
        <f t="shared" si="33"/>
        <v>4</v>
      </c>
      <c r="ET19" s="15" t="str">
        <f t="shared" si="96"/>
        <v>4.0</v>
      </c>
      <c r="EU19" s="19">
        <v>4</v>
      </c>
      <c r="EV19" s="68">
        <v>4</v>
      </c>
      <c r="EW19" s="28">
        <v>8</v>
      </c>
      <c r="EX19" s="26">
        <v>4</v>
      </c>
      <c r="EY19" s="27">
        <v>8</v>
      </c>
      <c r="EZ19" s="27"/>
      <c r="FA19" s="27">
        <f t="shared" si="97"/>
        <v>8</v>
      </c>
      <c r="FB19" s="21">
        <f t="shared" si="34"/>
        <v>8</v>
      </c>
      <c r="FC19" s="21" t="str">
        <f t="shared" si="35"/>
        <v>8.0</v>
      </c>
      <c r="FD19" s="13" t="str">
        <f t="shared" si="36"/>
        <v>B+</v>
      </c>
      <c r="FE19" s="18">
        <f t="shared" si="37"/>
        <v>3.5</v>
      </c>
      <c r="FF19" s="15" t="str">
        <f t="shared" si="38"/>
        <v>3.5</v>
      </c>
      <c r="FG19" s="19">
        <v>2</v>
      </c>
      <c r="FH19" s="68">
        <v>2</v>
      </c>
      <c r="FI19" s="155">
        <v>8.9</v>
      </c>
      <c r="FJ19" s="158">
        <v>9</v>
      </c>
      <c r="FK19" s="27"/>
      <c r="FL19" s="27"/>
      <c r="FM19" s="27">
        <f t="shared" si="39"/>
        <v>9</v>
      </c>
      <c r="FN19" s="21">
        <f t="shared" si="40"/>
        <v>9</v>
      </c>
      <c r="FO19" s="21" t="str">
        <f t="shared" si="41"/>
        <v>9.0</v>
      </c>
      <c r="FP19" s="13" t="str">
        <f t="shared" si="42"/>
        <v>A</v>
      </c>
      <c r="FQ19" s="18">
        <f t="shared" si="43"/>
        <v>4</v>
      </c>
      <c r="FR19" s="15" t="str">
        <f t="shared" si="44"/>
        <v>4.0</v>
      </c>
      <c r="FS19" s="19">
        <v>3</v>
      </c>
      <c r="FT19" s="68">
        <v>3</v>
      </c>
      <c r="FU19" s="28">
        <v>6.9</v>
      </c>
      <c r="FV19" s="26">
        <v>8</v>
      </c>
      <c r="FW19" s="27"/>
      <c r="FX19" s="82"/>
      <c r="FY19" s="82">
        <f t="shared" si="98"/>
        <v>8</v>
      </c>
      <c r="FZ19" s="21">
        <f t="shared" si="45"/>
        <v>7.6</v>
      </c>
      <c r="GA19" s="21" t="str">
        <f t="shared" si="46"/>
        <v>7.6</v>
      </c>
      <c r="GB19" s="13" t="str">
        <f t="shared" si="47"/>
        <v>B</v>
      </c>
      <c r="GC19" s="18">
        <f t="shared" si="48"/>
        <v>3</v>
      </c>
      <c r="GD19" s="15" t="str">
        <f t="shared" si="49"/>
        <v>3.0</v>
      </c>
      <c r="GE19" s="19">
        <v>3</v>
      </c>
      <c r="GF19" s="68">
        <v>3</v>
      </c>
      <c r="GG19" s="69">
        <f t="shared" si="99"/>
        <v>21</v>
      </c>
      <c r="GH19" s="22">
        <f t="shared" si="100"/>
        <v>8.2666666666666657</v>
      </c>
      <c r="GI19" s="24" t="str">
        <f t="shared" si="101"/>
        <v>8.27</v>
      </c>
      <c r="GJ19" s="22">
        <f t="shared" si="102"/>
        <v>3.4761904761904763</v>
      </c>
      <c r="GK19" s="24" t="str">
        <f t="shared" si="103"/>
        <v>3.48</v>
      </c>
    </row>
    <row r="20" spans="1:193" s="4" customFormat="1" ht="18">
      <c r="A20" s="2">
        <v>19</v>
      </c>
      <c r="B20" s="5" t="s">
        <v>758</v>
      </c>
      <c r="C20" s="6" t="s">
        <v>881</v>
      </c>
      <c r="D20" s="7" t="s">
        <v>60</v>
      </c>
      <c r="E20" s="8" t="s">
        <v>65</v>
      </c>
      <c r="F20" s="3"/>
      <c r="G20" s="10" t="s">
        <v>286</v>
      </c>
      <c r="H20" s="36" t="s">
        <v>89</v>
      </c>
      <c r="I20" s="36" t="s">
        <v>199</v>
      </c>
      <c r="J20" s="25">
        <v>7.9</v>
      </c>
      <c r="K20" s="21" t="str">
        <f t="shared" si="52"/>
        <v>7.9</v>
      </c>
      <c r="L20" s="13" t="str">
        <f t="shared" si="0"/>
        <v>B</v>
      </c>
      <c r="M20" s="14">
        <f t="shared" si="1"/>
        <v>3</v>
      </c>
      <c r="N20" s="15" t="str">
        <f t="shared" si="53"/>
        <v>3.0</v>
      </c>
      <c r="O20" s="19">
        <v>2</v>
      </c>
      <c r="P20" s="12">
        <v>6</v>
      </c>
      <c r="Q20" s="21" t="str">
        <f t="shared" si="54"/>
        <v>6.0</v>
      </c>
      <c r="R20" s="13" t="str">
        <f t="shared" si="2"/>
        <v>C</v>
      </c>
      <c r="S20" s="14">
        <f t="shared" si="3"/>
        <v>2</v>
      </c>
      <c r="T20" s="15" t="str">
        <f t="shared" si="55"/>
        <v>2.0</v>
      </c>
      <c r="U20" s="19">
        <v>3</v>
      </c>
      <c r="V20" s="28">
        <v>7.8</v>
      </c>
      <c r="W20" s="26">
        <v>5</v>
      </c>
      <c r="X20" s="27"/>
      <c r="Y20" s="82"/>
      <c r="Z20" s="82">
        <f t="shared" si="56"/>
        <v>5</v>
      </c>
      <c r="AA20" s="21">
        <f t="shared" si="57"/>
        <v>6.1</v>
      </c>
      <c r="AB20" s="21" t="str">
        <f t="shared" si="58"/>
        <v>6.1</v>
      </c>
      <c r="AC20" s="13" t="str">
        <f t="shared" si="4"/>
        <v>C</v>
      </c>
      <c r="AD20" s="18">
        <f t="shared" si="5"/>
        <v>2</v>
      </c>
      <c r="AE20" s="15" t="str">
        <f t="shared" si="59"/>
        <v>2.0</v>
      </c>
      <c r="AF20" s="19">
        <v>4</v>
      </c>
      <c r="AG20" s="68">
        <v>4</v>
      </c>
      <c r="AH20" s="146">
        <v>6</v>
      </c>
      <c r="AI20" s="147">
        <v>7</v>
      </c>
      <c r="AJ20" s="148"/>
      <c r="AK20" s="148"/>
      <c r="AL20" s="82">
        <f t="shared" si="60"/>
        <v>7</v>
      </c>
      <c r="AM20" s="21">
        <f t="shared" si="61"/>
        <v>6.6</v>
      </c>
      <c r="AN20" s="21" t="str">
        <f t="shared" si="62"/>
        <v>6.6</v>
      </c>
      <c r="AO20" s="13" t="str">
        <f t="shared" si="6"/>
        <v>C+</v>
      </c>
      <c r="AP20" s="18">
        <f t="shared" si="7"/>
        <v>2.5</v>
      </c>
      <c r="AQ20" s="15" t="str">
        <f t="shared" si="63"/>
        <v>2.5</v>
      </c>
      <c r="AR20" s="19">
        <v>3</v>
      </c>
      <c r="AS20" s="68">
        <v>3</v>
      </c>
      <c r="AT20" s="28">
        <v>5.8</v>
      </c>
      <c r="AU20" s="26">
        <v>4</v>
      </c>
      <c r="AV20" s="27">
        <v>3</v>
      </c>
      <c r="AW20" s="27">
        <v>5</v>
      </c>
      <c r="AX20" s="82">
        <f t="shared" si="64"/>
        <v>5</v>
      </c>
      <c r="AY20" s="21">
        <f t="shared" si="65"/>
        <v>5.3</v>
      </c>
      <c r="AZ20" s="21" t="str">
        <f t="shared" si="66"/>
        <v>5.3</v>
      </c>
      <c r="BA20" s="13" t="str">
        <f t="shared" si="8"/>
        <v>D+</v>
      </c>
      <c r="BB20" s="18">
        <f t="shared" si="9"/>
        <v>1.5</v>
      </c>
      <c r="BC20" s="15" t="str">
        <f t="shared" si="67"/>
        <v>1.5</v>
      </c>
      <c r="BD20" s="19">
        <v>3</v>
      </c>
      <c r="BE20" s="68">
        <v>3</v>
      </c>
      <c r="BF20" s="28">
        <v>5.6</v>
      </c>
      <c r="BG20" s="26">
        <v>3</v>
      </c>
      <c r="BH20" s="27">
        <v>3</v>
      </c>
      <c r="BI20" s="27">
        <v>6</v>
      </c>
      <c r="BJ20" s="27">
        <f t="shared" si="68"/>
        <v>6</v>
      </c>
      <c r="BK20" s="21">
        <f t="shared" si="69"/>
        <v>5.8</v>
      </c>
      <c r="BL20" s="21" t="str">
        <f t="shared" si="70"/>
        <v>5.8</v>
      </c>
      <c r="BM20" s="13" t="str">
        <f t="shared" si="10"/>
        <v>C</v>
      </c>
      <c r="BN20" s="18">
        <f t="shared" si="11"/>
        <v>2</v>
      </c>
      <c r="BO20" s="15" t="str">
        <f t="shared" si="71"/>
        <v>2.0</v>
      </c>
      <c r="BP20" s="19">
        <v>3</v>
      </c>
      <c r="BQ20" s="68">
        <v>3</v>
      </c>
      <c r="BR20" s="28">
        <v>6.7</v>
      </c>
      <c r="BS20" s="26">
        <v>6</v>
      </c>
      <c r="BT20" s="27"/>
      <c r="BU20" s="82"/>
      <c r="BV20" s="82">
        <f t="shared" si="72"/>
        <v>6</v>
      </c>
      <c r="BW20" s="21">
        <f t="shared" si="73"/>
        <v>6.3</v>
      </c>
      <c r="BX20" s="21" t="str">
        <f t="shared" si="74"/>
        <v>6.3</v>
      </c>
      <c r="BY20" s="13" t="str">
        <f t="shared" si="12"/>
        <v>C</v>
      </c>
      <c r="BZ20" s="18">
        <f t="shared" si="13"/>
        <v>2</v>
      </c>
      <c r="CA20" s="15" t="str">
        <f t="shared" si="75"/>
        <v>2.0</v>
      </c>
      <c r="CB20" s="19">
        <v>3</v>
      </c>
      <c r="CC20" s="68">
        <v>3</v>
      </c>
      <c r="CD20" s="69">
        <f t="shared" si="76"/>
        <v>16</v>
      </c>
      <c r="CE20" s="22">
        <f t="shared" si="77"/>
        <v>6.0250000000000004</v>
      </c>
      <c r="CF20" s="24" t="str">
        <f t="shared" si="78"/>
        <v>6.03</v>
      </c>
      <c r="CG20" s="22">
        <f t="shared" si="79"/>
        <v>2.25</v>
      </c>
      <c r="CH20" s="24" t="str">
        <f t="shared" si="80"/>
        <v>2.25</v>
      </c>
      <c r="CI20" s="77" t="str">
        <f t="shared" si="81"/>
        <v>Lên lớp</v>
      </c>
      <c r="CJ20" s="77">
        <f t="shared" si="82"/>
        <v>16</v>
      </c>
      <c r="CK20" s="22">
        <f t="shared" si="83"/>
        <v>6.0250000000000004</v>
      </c>
      <c r="CL20" s="77" t="str">
        <f t="shared" si="84"/>
        <v>6.03</v>
      </c>
      <c r="CM20" s="22">
        <f t="shared" si="85"/>
        <v>2</v>
      </c>
      <c r="CN20" s="77" t="str">
        <f t="shared" si="86"/>
        <v>2.00</v>
      </c>
      <c r="CO20" s="28">
        <v>5.3</v>
      </c>
      <c r="CP20" s="26">
        <v>6</v>
      </c>
      <c r="CQ20" s="27"/>
      <c r="CR20" s="82"/>
      <c r="CS20" s="82">
        <f t="shared" si="87"/>
        <v>6</v>
      </c>
      <c r="CT20" s="21">
        <f t="shared" si="88"/>
        <v>5.7</v>
      </c>
      <c r="CU20" s="21" t="str">
        <f t="shared" si="89"/>
        <v>5.7</v>
      </c>
      <c r="CV20" s="13" t="str">
        <f t="shared" si="14"/>
        <v>C</v>
      </c>
      <c r="CW20" s="18">
        <f t="shared" si="15"/>
        <v>2</v>
      </c>
      <c r="CX20" s="15" t="str">
        <f t="shared" si="90"/>
        <v>2.0</v>
      </c>
      <c r="CY20" s="19">
        <v>2</v>
      </c>
      <c r="CZ20" s="68">
        <v>2</v>
      </c>
      <c r="DA20" s="28">
        <v>5</v>
      </c>
      <c r="DB20" s="26">
        <v>4</v>
      </c>
      <c r="DC20" s="27">
        <v>4</v>
      </c>
      <c r="DD20" s="27">
        <v>6</v>
      </c>
      <c r="DE20" s="82">
        <f t="shared" si="91"/>
        <v>6</v>
      </c>
      <c r="DF20" s="21">
        <f t="shared" si="16"/>
        <v>5.6</v>
      </c>
      <c r="DG20" s="21" t="str">
        <f t="shared" si="17"/>
        <v>5.6</v>
      </c>
      <c r="DH20" s="13" t="str">
        <f t="shared" si="18"/>
        <v>C</v>
      </c>
      <c r="DI20" s="18">
        <f t="shared" si="19"/>
        <v>2</v>
      </c>
      <c r="DJ20" s="15" t="str">
        <f t="shared" si="20"/>
        <v>2.0</v>
      </c>
      <c r="DK20" s="19">
        <v>2</v>
      </c>
      <c r="DL20" s="68">
        <v>2</v>
      </c>
      <c r="DM20" s="155">
        <v>7</v>
      </c>
      <c r="DN20" s="158">
        <v>4</v>
      </c>
      <c r="DO20" s="27">
        <v>5</v>
      </c>
      <c r="DP20" s="27"/>
      <c r="DQ20" s="27">
        <f t="shared" si="92"/>
        <v>5</v>
      </c>
      <c r="DR20" s="21">
        <f t="shared" si="21"/>
        <v>5.8</v>
      </c>
      <c r="DS20" s="21" t="str">
        <f t="shared" si="22"/>
        <v>5.8</v>
      </c>
      <c r="DT20" s="13" t="str">
        <f t="shared" si="23"/>
        <v>C</v>
      </c>
      <c r="DU20" s="18">
        <f t="shared" si="24"/>
        <v>2</v>
      </c>
      <c r="DV20" s="15" t="str">
        <f t="shared" si="25"/>
        <v>2.0</v>
      </c>
      <c r="DW20" s="19">
        <v>2</v>
      </c>
      <c r="DX20" s="68">
        <v>2</v>
      </c>
      <c r="DY20" s="159">
        <v>1</v>
      </c>
      <c r="DZ20" s="160"/>
      <c r="EA20" s="30"/>
      <c r="EB20" s="30"/>
      <c r="EC20" s="27">
        <f t="shared" si="26"/>
        <v>0</v>
      </c>
      <c r="ED20" s="21">
        <f t="shared" si="27"/>
        <v>0.4</v>
      </c>
      <c r="EE20" s="21" t="str">
        <f t="shared" si="28"/>
        <v>0.4</v>
      </c>
      <c r="EF20" s="13" t="str">
        <f t="shared" si="29"/>
        <v>F</v>
      </c>
      <c r="EG20" s="18">
        <f t="shared" si="30"/>
        <v>0</v>
      </c>
      <c r="EH20" s="15" t="str">
        <f t="shared" si="31"/>
        <v>0.0</v>
      </c>
      <c r="EI20" s="19">
        <v>3</v>
      </c>
      <c r="EJ20" s="68">
        <v>3</v>
      </c>
      <c r="EK20" s="28">
        <v>6.3</v>
      </c>
      <c r="EL20" s="26">
        <v>7</v>
      </c>
      <c r="EM20" s="27"/>
      <c r="EN20" s="82"/>
      <c r="EO20" s="82">
        <f t="shared" si="93"/>
        <v>7</v>
      </c>
      <c r="EP20" s="21">
        <f t="shared" si="94"/>
        <v>6.7</v>
      </c>
      <c r="EQ20" s="21" t="str">
        <f t="shared" si="95"/>
        <v>6.7</v>
      </c>
      <c r="ER20" s="13" t="str">
        <f t="shared" si="32"/>
        <v>C+</v>
      </c>
      <c r="ES20" s="18">
        <f t="shared" si="33"/>
        <v>2.5</v>
      </c>
      <c r="ET20" s="15" t="str">
        <f t="shared" si="96"/>
        <v>2.5</v>
      </c>
      <c r="EU20" s="19">
        <v>4</v>
      </c>
      <c r="EV20" s="68">
        <v>4</v>
      </c>
      <c r="EW20" s="28">
        <v>6.8</v>
      </c>
      <c r="EX20" s="26">
        <v>8</v>
      </c>
      <c r="EY20" s="27"/>
      <c r="EZ20" s="27"/>
      <c r="FA20" s="27">
        <f t="shared" si="97"/>
        <v>8</v>
      </c>
      <c r="FB20" s="21">
        <f t="shared" si="34"/>
        <v>7.5</v>
      </c>
      <c r="FC20" s="21" t="str">
        <f t="shared" si="35"/>
        <v>7.5</v>
      </c>
      <c r="FD20" s="13" t="str">
        <f t="shared" si="36"/>
        <v>B</v>
      </c>
      <c r="FE20" s="18">
        <f t="shared" si="37"/>
        <v>3</v>
      </c>
      <c r="FF20" s="15" t="str">
        <f t="shared" si="38"/>
        <v>3.0</v>
      </c>
      <c r="FG20" s="19">
        <v>2</v>
      </c>
      <c r="FH20" s="68">
        <v>2</v>
      </c>
      <c r="FI20" s="155">
        <v>5.8</v>
      </c>
      <c r="FJ20" s="158">
        <v>7</v>
      </c>
      <c r="FK20" s="27"/>
      <c r="FL20" s="27"/>
      <c r="FM20" s="27">
        <f t="shared" si="39"/>
        <v>7</v>
      </c>
      <c r="FN20" s="21">
        <f t="shared" si="40"/>
        <v>6.5</v>
      </c>
      <c r="FO20" s="21" t="str">
        <f t="shared" si="41"/>
        <v>6.5</v>
      </c>
      <c r="FP20" s="13" t="str">
        <f t="shared" si="42"/>
        <v>C+</v>
      </c>
      <c r="FQ20" s="18">
        <f t="shared" si="43"/>
        <v>2.5</v>
      </c>
      <c r="FR20" s="15" t="str">
        <f t="shared" si="44"/>
        <v>2.5</v>
      </c>
      <c r="FS20" s="19">
        <v>3</v>
      </c>
      <c r="FT20" s="68">
        <v>3</v>
      </c>
      <c r="FU20" s="28">
        <v>5</v>
      </c>
      <c r="FV20" s="26">
        <v>6</v>
      </c>
      <c r="FW20" s="27"/>
      <c r="FX20" s="82"/>
      <c r="FY20" s="82">
        <f t="shared" si="98"/>
        <v>6</v>
      </c>
      <c r="FZ20" s="21">
        <f t="shared" si="45"/>
        <v>5.6</v>
      </c>
      <c r="GA20" s="21" t="str">
        <f t="shared" si="46"/>
        <v>5.6</v>
      </c>
      <c r="GB20" s="13" t="str">
        <f t="shared" si="47"/>
        <v>C</v>
      </c>
      <c r="GC20" s="18">
        <f t="shared" si="48"/>
        <v>2</v>
      </c>
      <c r="GD20" s="15" t="str">
        <f t="shared" si="49"/>
        <v>2.0</v>
      </c>
      <c r="GE20" s="19">
        <v>3</v>
      </c>
      <c r="GF20" s="68">
        <v>3</v>
      </c>
      <c r="GG20" s="69">
        <f t="shared" si="99"/>
        <v>21</v>
      </c>
      <c r="GH20" s="22">
        <f t="shared" si="100"/>
        <v>5.4047619047619051</v>
      </c>
      <c r="GI20" s="24" t="str">
        <f t="shared" si="101"/>
        <v>5.40</v>
      </c>
      <c r="GJ20" s="22">
        <f t="shared" si="102"/>
        <v>1.9761904761904763</v>
      </c>
      <c r="GK20" s="24" t="str">
        <f t="shared" si="103"/>
        <v>1.98</v>
      </c>
    </row>
    <row r="21" spans="1:193" s="4" customFormat="1" ht="18">
      <c r="A21" s="2">
        <v>20</v>
      </c>
      <c r="B21" s="5" t="s">
        <v>758</v>
      </c>
      <c r="C21" s="6" t="s">
        <v>882</v>
      </c>
      <c r="D21" s="7" t="s">
        <v>580</v>
      </c>
      <c r="E21" s="8" t="s">
        <v>158</v>
      </c>
      <c r="F21" s="3"/>
      <c r="G21" s="10" t="s">
        <v>753</v>
      </c>
      <c r="H21" s="36" t="s">
        <v>89</v>
      </c>
      <c r="I21" s="36" t="s">
        <v>199</v>
      </c>
      <c r="J21" s="25">
        <v>9</v>
      </c>
      <c r="K21" s="21" t="str">
        <f t="shared" si="52"/>
        <v>9.0</v>
      </c>
      <c r="L21" s="13" t="str">
        <f t="shared" si="0"/>
        <v>A</v>
      </c>
      <c r="M21" s="14">
        <f t="shared" si="1"/>
        <v>4</v>
      </c>
      <c r="N21" s="15" t="str">
        <f t="shared" si="53"/>
        <v>4.0</v>
      </c>
      <c r="O21" s="19">
        <v>2</v>
      </c>
      <c r="P21" s="12">
        <v>7</v>
      </c>
      <c r="Q21" s="21" t="str">
        <f t="shared" si="54"/>
        <v>7.0</v>
      </c>
      <c r="R21" s="13" t="str">
        <f t="shared" si="2"/>
        <v>B</v>
      </c>
      <c r="S21" s="14">
        <f t="shared" si="3"/>
        <v>3</v>
      </c>
      <c r="T21" s="15" t="str">
        <f t="shared" si="55"/>
        <v>3.0</v>
      </c>
      <c r="U21" s="19">
        <v>3</v>
      </c>
      <c r="V21" s="28">
        <v>8.8000000000000007</v>
      </c>
      <c r="W21" s="26">
        <v>8</v>
      </c>
      <c r="X21" s="27"/>
      <c r="Y21" s="82"/>
      <c r="Z21" s="82">
        <f t="shared" si="56"/>
        <v>8</v>
      </c>
      <c r="AA21" s="21">
        <f t="shared" si="57"/>
        <v>8.3000000000000007</v>
      </c>
      <c r="AB21" s="21" t="str">
        <f t="shared" si="58"/>
        <v>8.3</v>
      </c>
      <c r="AC21" s="13" t="str">
        <f t="shared" si="4"/>
        <v>B+</v>
      </c>
      <c r="AD21" s="18">
        <f t="shared" si="5"/>
        <v>3.5</v>
      </c>
      <c r="AE21" s="15" t="str">
        <f t="shared" si="59"/>
        <v>3.5</v>
      </c>
      <c r="AF21" s="19">
        <v>4</v>
      </c>
      <c r="AG21" s="68">
        <v>4</v>
      </c>
      <c r="AH21" s="28">
        <v>8.8000000000000007</v>
      </c>
      <c r="AI21" s="26">
        <v>9</v>
      </c>
      <c r="AJ21" s="27"/>
      <c r="AK21" s="27"/>
      <c r="AL21" s="82">
        <f t="shared" si="60"/>
        <v>9</v>
      </c>
      <c r="AM21" s="21">
        <f t="shared" si="61"/>
        <v>8.9</v>
      </c>
      <c r="AN21" s="21" t="str">
        <f t="shared" si="62"/>
        <v>8.9</v>
      </c>
      <c r="AO21" s="13" t="str">
        <f t="shared" si="6"/>
        <v>A</v>
      </c>
      <c r="AP21" s="18">
        <f t="shared" si="7"/>
        <v>4</v>
      </c>
      <c r="AQ21" s="15" t="str">
        <f t="shared" si="63"/>
        <v>4.0</v>
      </c>
      <c r="AR21" s="19">
        <v>3</v>
      </c>
      <c r="AS21" s="68">
        <v>3</v>
      </c>
      <c r="AT21" s="42"/>
      <c r="AU21" s="99"/>
      <c r="AV21" s="30"/>
      <c r="AW21" s="30"/>
      <c r="AX21" s="82">
        <f t="shared" si="64"/>
        <v>0</v>
      </c>
      <c r="AY21" s="21">
        <f t="shared" si="65"/>
        <v>0</v>
      </c>
      <c r="AZ21" s="21" t="str">
        <f t="shared" si="66"/>
        <v>0.0</v>
      </c>
      <c r="BA21" s="13" t="str">
        <f t="shared" si="8"/>
        <v>F</v>
      </c>
      <c r="BB21" s="18">
        <f t="shared" si="9"/>
        <v>0</v>
      </c>
      <c r="BC21" s="15" t="str">
        <f t="shared" si="67"/>
        <v>0.0</v>
      </c>
      <c r="BD21" s="19">
        <v>3</v>
      </c>
      <c r="BE21" s="68"/>
      <c r="BF21" s="28">
        <v>6.9</v>
      </c>
      <c r="BG21" s="26">
        <v>9</v>
      </c>
      <c r="BH21" s="27"/>
      <c r="BI21" s="82"/>
      <c r="BJ21" s="27">
        <f t="shared" si="68"/>
        <v>9</v>
      </c>
      <c r="BK21" s="21">
        <f t="shared" si="69"/>
        <v>8.1999999999999993</v>
      </c>
      <c r="BL21" s="21" t="str">
        <f t="shared" si="70"/>
        <v>8.2</v>
      </c>
      <c r="BM21" s="13" t="str">
        <f t="shared" si="10"/>
        <v>B+</v>
      </c>
      <c r="BN21" s="18">
        <f t="shared" si="11"/>
        <v>3.5</v>
      </c>
      <c r="BO21" s="15" t="str">
        <f t="shared" si="71"/>
        <v>3.5</v>
      </c>
      <c r="BP21" s="19">
        <v>3</v>
      </c>
      <c r="BQ21" s="68">
        <v>3</v>
      </c>
      <c r="BR21" s="28">
        <v>8.1999999999999993</v>
      </c>
      <c r="BS21" s="26">
        <v>8</v>
      </c>
      <c r="BT21" s="27"/>
      <c r="BU21" s="27"/>
      <c r="BV21" s="82">
        <f t="shared" si="72"/>
        <v>8</v>
      </c>
      <c r="BW21" s="21">
        <f t="shared" si="73"/>
        <v>8.1</v>
      </c>
      <c r="BX21" s="21" t="str">
        <f t="shared" si="74"/>
        <v>8.1</v>
      </c>
      <c r="BY21" s="13" t="str">
        <f t="shared" si="12"/>
        <v>B+</v>
      </c>
      <c r="BZ21" s="18">
        <f t="shared" si="13"/>
        <v>3.5</v>
      </c>
      <c r="CA21" s="15" t="str">
        <f t="shared" si="75"/>
        <v>3.5</v>
      </c>
      <c r="CB21" s="19">
        <v>3</v>
      </c>
      <c r="CC21" s="68">
        <v>3</v>
      </c>
      <c r="CD21" s="69">
        <f t="shared" si="76"/>
        <v>16</v>
      </c>
      <c r="CE21" s="22">
        <f t="shared" si="77"/>
        <v>6.8</v>
      </c>
      <c r="CF21" s="24" t="str">
        <f t="shared" si="78"/>
        <v>6.80</v>
      </c>
      <c r="CG21" s="22">
        <f t="shared" si="79"/>
        <v>3.3125</v>
      </c>
      <c r="CH21" s="24" t="str">
        <f t="shared" si="80"/>
        <v>3.31</v>
      </c>
      <c r="CI21" s="77" t="str">
        <f t="shared" si="81"/>
        <v>Lên lớp</v>
      </c>
      <c r="CJ21" s="77">
        <f t="shared" si="82"/>
        <v>13</v>
      </c>
      <c r="CK21" s="22">
        <f t="shared" si="83"/>
        <v>8.3692307692307697</v>
      </c>
      <c r="CL21" s="77" t="str">
        <f t="shared" si="84"/>
        <v>8.37</v>
      </c>
      <c r="CM21" s="22">
        <f t="shared" si="85"/>
        <v>3.6153846153846154</v>
      </c>
      <c r="CN21" s="77" t="str">
        <f t="shared" si="86"/>
        <v>3.62</v>
      </c>
      <c r="CO21" s="28">
        <v>9</v>
      </c>
      <c r="CP21" s="26">
        <v>6</v>
      </c>
      <c r="CQ21" s="27"/>
      <c r="CR21" s="82"/>
      <c r="CS21" s="82">
        <f t="shared" si="87"/>
        <v>6</v>
      </c>
      <c r="CT21" s="21">
        <f t="shared" si="88"/>
        <v>7.2</v>
      </c>
      <c r="CU21" s="21" t="str">
        <f t="shared" si="89"/>
        <v>7.2</v>
      </c>
      <c r="CV21" s="13" t="str">
        <f t="shared" si="14"/>
        <v>B</v>
      </c>
      <c r="CW21" s="18">
        <f t="shared" si="15"/>
        <v>3</v>
      </c>
      <c r="CX21" s="15" t="str">
        <f t="shared" si="90"/>
        <v>3.0</v>
      </c>
      <c r="CY21" s="19">
        <v>2</v>
      </c>
      <c r="CZ21" s="68">
        <v>2</v>
      </c>
      <c r="DA21" s="28">
        <v>8.3000000000000007</v>
      </c>
      <c r="DB21" s="26">
        <v>7</v>
      </c>
      <c r="DC21" s="27"/>
      <c r="DD21" s="82"/>
      <c r="DE21" s="82">
        <f t="shared" si="91"/>
        <v>7</v>
      </c>
      <c r="DF21" s="21">
        <f t="shared" si="16"/>
        <v>7.5</v>
      </c>
      <c r="DG21" s="21" t="str">
        <f t="shared" si="17"/>
        <v>7.5</v>
      </c>
      <c r="DH21" s="13" t="str">
        <f t="shared" si="18"/>
        <v>B</v>
      </c>
      <c r="DI21" s="18">
        <f t="shared" si="19"/>
        <v>3</v>
      </c>
      <c r="DJ21" s="15" t="str">
        <f t="shared" si="20"/>
        <v>3.0</v>
      </c>
      <c r="DK21" s="19">
        <v>2</v>
      </c>
      <c r="DL21" s="68">
        <v>2</v>
      </c>
      <c r="DM21" s="155">
        <v>9.6</v>
      </c>
      <c r="DN21" s="158">
        <v>5</v>
      </c>
      <c r="DO21" s="27"/>
      <c r="DP21" s="27"/>
      <c r="DQ21" s="27">
        <f t="shared" si="92"/>
        <v>5</v>
      </c>
      <c r="DR21" s="21">
        <f t="shared" si="21"/>
        <v>6.8</v>
      </c>
      <c r="DS21" s="21" t="str">
        <f t="shared" si="22"/>
        <v>6.8</v>
      </c>
      <c r="DT21" s="13" t="str">
        <f t="shared" si="23"/>
        <v>C+</v>
      </c>
      <c r="DU21" s="18">
        <f t="shared" si="24"/>
        <v>2.5</v>
      </c>
      <c r="DV21" s="15" t="str">
        <f t="shared" si="25"/>
        <v>2.5</v>
      </c>
      <c r="DW21" s="19">
        <v>2</v>
      </c>
      <c r="DX21" s="68">
        <v>2</v>
      </c>
      <c r="DY21" s="155">
        <v>6.6</v>
      </c>
      <c r="DZ21" s="158">
        <v>9</v>
      </c>
      <c r="EA21" s="27"/>
      <c r="EB21" s="27"/>
      <c r="EC21" s="27">
        <f t="shared" si="26"/>
        <v>9</v>
      </c>
      <c r="ED21" s="21">
        <f t="shared" si="27"/>
        <v>8</v>
      </c>
      <c r="EE21" s="21" t="str">
        <f t="shared" si="28"/>
        <v>8.0</v>
      </c>
      <c r="EF21" s="13" t="str">
        <f t="shared" si="29"/>
        <v>B+</v>
      </c>
      <c r="EG21" s="18">
        <f t="shared" si="30"/>
        <v>3.5</v>
      </c>
      <c r="EH21" s="15" t="str">
        <f t="shared" si="31"/>
        <v>3.5</v>
      </c>
      <c r="EI21" s="19">
        <v>3</v>
      </c>
      <c r="EJ21" s="68">
        <v>3</v>
      </c>
      <c r="EK21" s="28">
        <v>8.6999999999999993</v>
      </c>
      <c r="EL21" s="26">
        <v>9</v>
      </c>
      <c r="EM21" s="27"/>
      <c r="EN21" s="82"/>
      <c r="EO21" s="82">
        <f t="shared" si="93"/>
        <v>9</v>
      </c>
      <c r="EP21" s="21">
        <f t="shared" si="94"/>
        <v>8.9</v>
      </c>
      <c r="EQ21" s="21" t="str">
        <f t="shared" si="95"/>
        <v>8.9</v>
      </c>
      <c r="ER21" s="13" t="str">
        <f t="shared" si="32"/>
        <v>A</v>
      </c>
      <c r="ES21" s="18">
        <f t="shared" si="33"/>
        <v>4</v>
      </c>
      <c r="ET21" s="15" t="str">
        <f t="shared" si="96"/>
        <v>4.0</v>
      </c>
      <c r="EU21" s="19">
        <v>4</v>
      </c>
      <c r="EV21" s="68">
        <v>4</v>
      </c>
      <c r="EW21" s="28">
        <v>8.1999999999999993</v>
      </c>
      <c r="EX21" s="26">
        <v>6</v>
      </c>
      <c r="EY21" s="27"/>
      <c r="EZ21" s="27"/>
      <c r="FA21" s="27">
        <f t="shared" si="97"/>
        <v>6</v>
      </c>
      <c r="FB21" s="21">
        <f t="shared" si="34"/>
        <v>6.9</v>
      </c>
      <c r="FC21" s="21" t="str">
        <f t="shared" si="35"/>
        <v>6.9</v>
      </c>
      <c r="FD21" s="13" t="str">
        <f t="shared" si="36"/>
        <v>C+</v>
      </c>
      <c r="FE21" s="18">
        <f t="shared" si="37"/>
        <v>2.5</v>
      </c>
      <c r="FF21" s="15" t="str">
        <f t="shared" si="38"/>
        <v>2.5</v>
      </c>
      <c r="FG21" s="19">
        <v>2</v>
      </c>
      <c r="FH21" s="68">
        <v>2</v>
      </c>
      <c r="FI21" s="155">
        <v>8.6999999999999993</v>
      </c>
      <c r="FJ21" s="158">
        <v>9</v>
      </c>
      <c r="FK21" s="27"/>
      <c r="FL21" s="27"/>
      <c r="FM21" s="27">
        <f t="shared" si="39"/>
        <v>9</v>
      </c>
      <c r="FN21" s="21">
        <f t="shared" si="40"/>
        <v>8.9</v>
      </c>
      <c r="FO21" s="21" t="str">
        <f t="shared" si="41"/>
        <v>8.9</v>
      </c>
      <c r="FP21" s="13" t="str">
        <f t="shared" si="42"/>
        <v>A</v>
      </c>
      <c r="FQ21" s="18">
        <f t="shared" si="43"/>
        <v>4</v>
      </c>
      <c r="FR21" s="15" t="str">
        <f t="shared" si="44"/>
        <v>4.0</v>
      </c>
      <c r="FS21" s="19">
        <v>3</v>
      </c>
      <c r="FT21" s="68">
        <v>3</v>
      </c>
      <c r="FU21" s="28">
        <v>8</v>
      </c>
      <c r="FV21" s="26">
        <v>8</v>
      </c>
      <c r="FW21" s="27"/>
      <c r="FX21" s="82"/>
      <c r="FY21" s="82">
        <f t="shared" si="98"/>
        <v>8</v>
      </c>
      <c r="FZ21" s="21">
        <f t="shared" si="45"/>
        <v>8</v>
      </c>
      <c r="GA21" s="21" t="str">
        <f t="shared" si="46"/>
        <v>8.0</v>
      </c>
      <c r="GB21" s="13" t="str">
        <f t="shared" si="47"/>
        <v>B+</v>
      </c>
      <c r="GC21" s="18">
        <f t="shared" si="48"/>
        <v>3.5</v>
      </c>
      <c r="GD21" s="15" t="str">
        <f t="shared" si="49"/>
        <v>3.5</v>
      </c>
      <c r="GE21" s="19">
        <v>3</v>
      </c>
      <c r="GF21" s="68">
        <v>3</v>
      </c>
      <c r="GG21" s="69">
        <f t="shared" si="99"/>
        <v>21</v>
      </c>
      <c r="GH21" s="22">
        <f t="shared" si="100"/>
        <v>7.9571428571428573</v>
      </c>
      <c r="GI21" s="24" t="str">
        <f t="shared" si="101"/>
        <v>7.96</v>
      </c>
      <c r="GJ21" s="22">
        <f t="shared" si="102"/>
        <v>3.3809523809523809</v>
      </c>
      <c r="GK21" s="24" t="str">
        <f t="shared" si="103"/>
        <v>3.38</v>
      </c>
    </row>
    <row r="22" spans="1:193" s="4" customFormat="1" ht="18">
      <c r="A22" s="2">
        <v>21</v>
      </c>
      <c r="B22" s="5" t="s">
        <v>758</v>
      </c>
      <c r="C22" s="6" t="s">
        <v>883</v>
      </c>
      <c r="D22" s="7" t="s">
        <v>884</v>
      </c>
      <c r="E22" s="8" t="s">
        <v>593</v>
      </c>
      <c r="F22" s="3"/>
      <c r="G22" s="10" t="s">
        <v>948</v>
      </c>
      <c r="H22" s="36" t="s">
        <v>89</v>
      </c>
      <c r="I22" s="36" t="s">
        <v>453</v>
      </c>
      <c r="J22" s="25">
        <v>7.7</v>
      </c>
      <c r="K22" s="21" t="str">
        <f t="shared" si="52"/>
        <v>7.7</v>
      </c>
      <c r="L22" s="13" t="str">
        <f t="shared" si="0"/>
        <v>B</v>
      </c>
      <c r="M22" s="14">
        <f t="shared" si="1"/>
        <v>3</v>
      </c>
      <c r="N22" s="15" t="str">
        <f t="shared" si="53"/>
        <v>3.0</v>
      </c>
      <c r="O22" s="19">
        <v>2</v>
      </c>
      <c r="P22" s="12">
        <v>6</v>
      </c>
      <c r="Q22" s="21" t="str">
        <f t="shared" si="54"/>
        <v>6.0</v>
      </c>
      <c r="R22" s="13" t="str">
        <f t="shared" si="2"/>
        <v>C</v>
      </c>
      <c r="S22" s="14">
        <f t="shared" si="3"/>
        <v>2</v>
      </c>
      <c r="T22" s="15" t="str">
        <f t="shared" si="55"/>
        <v>2.0</v>
      </c>
      <c r="U22" s="19">
        <v>3</v>
      </c>
      <c r="V22" s="28">
        <v>6.2</v>
      </c>
      <c r="W22" s="26">
        <v>6</v>
      </c>
      <c r="X22" s="27"/>
      <c r="Y22" s="82"/>
      <c r="Z22" s="82">
        <f t="shared" si="56"/>
        <v>6</v>
      </c>
      <c r="AA22" s="21">
        <f t="shared" si="57"/>
        <v>6.1</v>
      </c>
      <c r="AB22" s="21" t="str">
        <f t="shared" si="58"/>
        <v>6.1</v>
      </c>
      <c r="AC22" s="13" t="str">
        <f t="shared" si="4"/>
        <v>C</v>
      </c>
      <c r="AD22" s="18">
        <f t="shared" si="5"/>
        <v>2</v>
      </c>
      <c r="AE22" s="15" t="str">
        <f t="shared" si="59"/>
        <v>2.0</v>
      </c>
      <c r="AF22" s="19">
        <v>4</v>
      </c>
      <c r="AG22" s="68">
        <v>4</v>
      </c>
      <c r="AH22" s="108">
        <v>5.6</v>
      </c>
      <c r="AI22" s="109">
        <v>1</v>
      </c>
      <c r="AJ22" s="110">
        <v>4</v>
      </c>
      <c r="AK22" s="110">
        <v>6</v>
      </c>
      <c r="AL22" s="82">
        <f t="shared" si="60"/>
        <v>6</v>
      </c>
      <c r="AM22" s="21">
        <f t="shared" si="61"/>
        <v>5.8</v>
      </c>
      <c r="AN22" s="21" t="str">
        <f t="shared" si="62"/>
        <v>5.8</v>
      </c>
      <c r="AO22" s="13" t="str">
        <f t="shared" si="6"/>
        <v>C</v>
      </c>
      <c r="AP22" s="18">
        <f t="shared" si="7"/>
        <v>2</v>
      </c>
      <c r="AQ22" s="15" t="str">
        <f t="shared" si="63"/>
        <v>2.0</v>
      </c>
      <c r="AR22" s="19">
        <v>3</v>
      </c>
      <c r="AS22" s="68">
        <v>3</v>
      </c>
      <c r="AT22" s="42">
        <v>0</v>
      </c>
      <c r="AU22" s="99"/>
      <c r="AV22" s="30"/>
      <c r="AW22" s="30"/>
      <c r="AX22" s="82">
        <f t="shared" si="64"/>
        <v>0</v>
      </c>
      <c r="AY22" s="21">
        <f t="shared" si="65"/>
        <v>0</v>
      </c>
      <c r="AZ22" s="21" t="str">
        <f t="shared" si="66"/>
        <v>0.0</v>
      </c>
      <c r="BA22" s="13" t="str">
        <f t="shared" si="8"/>
        <v>F</v>
      </c>
      <c r="BB22" s="18">
        <f t="shared" si="9"/>
        <v>0</v>
      </c>
      <c r="BC22" s="15" t="str">
        <f t="shared" si="67"/>
        <v>0.0</v>
      </c>
      <c r="BD22" s="19">
        <v>3</v>
      </c>
      <c r="BE22" s="68"/>
      <c r="BF22" s="28">
        <v>7.1</v>
      </c>
      <c r="BG22" s="26">
        <v>5</v>
      </c>
      <c r="BH22" s="27"/>
      <c r="BI22" s="27"/>
      <c r="BJ22" s="27">
        <f t="shared" si="68"/>
        <v>5</v>
      </c>
      <c r="BK22" s="21">
        <f t="shared" si="69"/>
        <v>5.8</v>
      </c>
      <c r="BL22" s="21" t="str">
        <f t="shared" si="70"/>
        <v>5.8</v>
      </c>
      <c r="BM22" s="13" t="str">
        <f t="shared" si="10"/>
        <v>C</v>
      </c>
      <c r="BN22" s="18">
        <f t="shared" si="11"/>
        <v>2</v>
      </c>
      <c r="BO22" s="15" t="str">
        <f t="shared" si="71"/>
        <v>2.0</v>
      </c>
      <c r="BP22" s="19">
        <v>3</v>
      </c>
      <c r="BQ22" s="68">
        <v>3</v>
      </c>
      <c r="BR22" s="28">
        <v>6.3</v>
      </c>
      <c r="BS22" s="26">
        <v>7</v>
      </c>
      <c r="BT22" s="27"/>
      <c r="BU22" s="27"/>
      <c r="BV22" s="82">
        <f t="shared" si="72"/>
        <v>7</v>
      </c>
      <c r="BW22" s="21">
        <f t="shared" si="73"/>
        <v>6.7</v>
      </c>
      <c r="BX22" s="21" t="str">
        <f t="shared" si="74"/>
        <v>6.7</v>
      </c>
      <c r="BY22" s="13" t="str">
        <f t="shared" si="12"/>
        <v>C+</v>
      </c>
      <c r="BZ22" s="18">
        <f t="shared" si="13"/>
        <v>2.5</v>
      </c>
      <c r="CA22" s="15" t="str">
        <f t="shared" si="75"/>
        <v>2.5</v>
      </c>
      <c r="CB22" s="19">
        <v>3</v>
      </c>
      <c r="CC22" s="68">
        <v>3</v>
      </c>
      <c r="CD22" s="69">
        <f t="shared" si="76"/>
        <v>16</v>
      </c>
      <c r="CE22" s="22">
        <f t="shared" si="77"/>
        <v>4.9562499999999998</v>
      </c>
      <c r="CF22" s="24" t="str">
        <f t="shared" si="78"/>
        <v>4.96</v>
      </c>
      <c r="CG22" s="22">
        <f t="shared" si="79"/>
        <v>2.03125</v>
      </c>
      <c r="CH22" s="24" t="str">
        <f t="shared" si="80"/>
        <v>2.03</v>
      </c>
      <c r="CI22" s="77" t="str">
        <f t="shared" si="81"/>
        <v>Lên lớp</v>
      </c>
      <c r="CJ22" s="77">
        <f t="shared" si="82"/>
        <v>13</v>
      </c>
      <c r="CK22" s="22">
        <f t="shared" si="83"/>
        <v>6.1</v>
      </c>
      <c r="CL22" s="77" t="str">
        <f t="shared" si="84"/>
        <v>6.10</v>
      </c>
      <c r="CM22" s="22">
        <f t="shared" si="85"/>
        <v>2.1153846153846154</v>
      </c>
      <c r="CN22" s="77" t="str">
        <f t="shared" si="86"/>
        <v>2.12</v>
      </c>
      <c r="CO22" s="28">
        <v>6.3</v>
      </c>
      <c r="CP22" s="26">
        <v>7</v>
      </c>
      <c r="CQ22" s="27"/>
      <c r="CR22" s="82"/>
      <c r="CS22" s="82">
        <f t="shared" si="87"/>
        <v>7</v>
      </c>
      <c r="CT22" s="21">
        <f t="shared" si="88"/>
        <v>6.7</v>
      </c>
      <c r="CU22" s="21" t="str">
        <f t="shared" si="89"/>
        <v>6.7</v>
      </c>
      <c r="CV22" s="13" t="str">
        <f t="shared" si="14"/>
        <v>C+</v>
      </c>
      <c r="CW22" s="18">
        <f t="shared" si="15"/>
        <v>2.5</v>
      </c>
      <c r="CX22" s="15" t="str">
        <f t="shared" si="90"/>
        <v>2.5</v>
      </c>
      <c r="CY22" s="19">
        <v>2</v>
      </c>
      <c r="CZ22" s="68">
        <v>2</v>
      </c>
      <c r="DA22" s="28">
        <v>6.1</v>
      </c>
      <c r="DB22" s="26">
        <v>8</v>
      </c>
      <c r="DC22" s="27"/>
      <c r="DD22" s="82"/>
      <c r="DE22" s="82">
        <f t="shared" si="91"/>
        <v>8</v>
      </c>
      <c r="DF22" s="21">
        <f t="shared" si="16"/>
        <v>7.2</v>
      </c>
      <c r="DG22" s="21" t="str">
        <f t="shared" si="17"/>
        <v>7.2</v>
      </c>
      <c r="DH22" s="13" t="str">
        <f t="shared" si="18"/>
        <v>B</v>
      </c>
      <c r="DI22" s="18">
        <f t="shared" si="19"/>
        <v>3</v>
      </c>
      <c r="DJ22" s="15" t="str">
        <f t="shared" si="20"/>
        <v>3.0</v>
      </c>
      <c r="DK22" s="19">
        <v>2</v>
      </c>
      <c r="DL22" s="68">
        <v>2</v>
      </c>
      <c r="DM22" s="155">
        <v>7.2</v>
      </c>
      <c r="DN22" s="158">
        <v>1</v>
      </c>
      <c r="DO22" s="27">
        <v>6</v>
      </c>
      <c r="DP22" s="27"/>
      <c r="DQ22" s="27">
        <f t="shared" si="92"/>
        <v>6</v>
      </c>
      <c r="DR22" s="21">
        <f t="shared" si="21"/>
        <v>6.5</v>
      </c>
      <c r="DS22" s="21" t="str">
        <f t="shared" si="22"/>
        <v>6.5</v>
      </c>
      <c r="DT22" s="13" t="str">
        <f t="shared" si="23"/>
        <v>C+</v>
      </c>
      <c r="DU22" s="18">
        <f t="shared" si="24"/>
        <v>2.5</v>
      </c>
      <c r="DV22" s="15" t="str">
        <f t="shared" si="25"/>
        <v>2.5</v>
      </c>
      <c r="DW22" s="19">
        <v>2</v>
      </c>
      <c r="DX22" s="68">
        <v>2</v>
      </c>
      <c r="DY22" s="155">
        <v>6.8</v>
      </c>
      <c r="DZ22" s="158">
        <v>6</v>
      </c>
      <c r="EA22" s="27"/>
      <c r="EB22" s="27"/>
      <c r="EC22" s="27">
        <f t="shared" si="26"/>
        <v>6</v>
      </c>
      <c r="ED22" s="21">
        <f t="shared" si="27"/>
        <v>6.3</v>
      </c>
      <c r="EE22" s="21" t="str">
        <f t="shared" si="28"/>
        <v>6.3</v>
      </c>
      <c r="EF22" s="13" t="str">
        <f t="shared" si="29"/>
        <v>C</v>
      </c>
      <c r="EG22" s="18">
        <f t="shared" si="30"/>
        <v>2</v>
      </c>
      <c r="EH22" s="15" t="str">
        <f t="shared" si="31"/>
        <v>2.0</v>
      </c>
      <c r="EI22" s="19">
        <v>3</v>
      </c>
      <c r="EJ22" s="68">
        <v>3</v>
      </c>
      <c r="EK22" s="28">
        <v>6.3</v>
      </c>
      <c r="EL22" s="26">
        <v>6</v>
      </c>
      <c r="EM22" s="27"/>
      <c r="EN22" s="82"/>
      <c r="EO22" s="82">
        <f t="shared" si="93"/>
        <v>6</v>
      </c>
      <c r="EP22" s="21">
        <f t="shared" si="94"/>
        <v>6.1</v>
      </c>
      <c r="EQ22" s="21" t="str">
        <f t="shared" si="95"/>
        <v>6.1</v>
      </c>
      <c r="ER22" s="13" t="str">
        <f t="shared" si="32"/>
        <v>C</v>
      </c>
      <c r="ES22" s="18">
        <f t="shared" si="33"/>
        <v>2</v>
      </c>
      <c r="ET22" s="15" t="str">
        <f t="shared" si="96"/>
        <v>2.0</v>
      </c>
      <c r="EU22" s="19">
        <v>4</v>
      </c>
      <c r="EV22" s="68">
        <v>4</v>
      </c>
      <c r="EW22" s="28">
        <v>6.8</v>
      </c>
      <c r="EX22" s="26">
        <v>7</v>
      </c>
      <c r="EY22" s="27"/>
      <c r="EZ22" s="27"/>
      <c r="FA22" s="27">
        <f t="shared" si="97"/>
        <v>7</v>
      </c>
      <c r="FB22" s="21">
        <f t="shared" si="34"/>
        <v>6.9</v>
      </c>
      <c r="FC22" s="21" t="str">
        <f t="shared" si="35"/>
        <v>6.9</v>
      </c>
      <c r="FD22" s="13" t="str">
        <f t="shared" si="36"/>
        <v>C+</v>
      </c>
      <c r="FE22" s="18">
        <f t="shared" si="37"/>
        <v>2.5</v>
      </c>
      <c r="FF22" s="15" t="str">
        <f t="shared" si="38"/>
        <v>2.5</v>
      </c>
      <c r="FG22" s="19">
        <v>2</v>
      </c>
      <c r="FH22" s="68">
        <v>2</v>
      </c>
      <c r="FI22" s="155">
        <v>7.1</v>
      </c>
      <c r="FJ22" s="158">
        <v>5</v>
      </c>
      <c r="FK22" s="27"/>
      <c r="FL22" s="27"/>
      <c r="FM22" s="27">
        <f t="shared" si="39"/>
        <v>5</v>
      </c>
      <c r="FN22" s="21">
        <f t="shared" si="40"/>
        <v>5.8</v>
      </c>
      <c r="FO22" s="21" t="str">
        <f t="shared" si="41"/>
        <v>5.8</v>
      </c>
      <c r="FP22" s="13" t="str">
        <f t="shared" si="42"/>
        <v>C</v>
      </c>
      <c r="FQ22" s="18">
        <f t="shared" si="43"/>
        <v>2</v>
      </c>
      <c r="FR22" s="15" t="str">
        <f t="shared" si="44"/>
        <v>2.0</v>
      </c>
      <c r="FS22" s="19">
        <v>3</v>
      </c>
      <c r="FT22" s="68">
        <v>3</v>
      </c>
      <c r="FU22" s="28">
        <v>6.7</v>
      </c>
      <c r="FV22" s="26">
        <v>6</v>
      </c>
      <c r="FW22" s="27"/>
      <c r="FX22" s="82"/>
      <c r="FY22" s="82">
        <f t="shared" si="98"/>
        <v>6</v>
      </c>
      <c r="FZ22" s="21">
        <f t="shared" si="45"/>
        <v>6.3</v>
      </c>
      <c r="GA22" s="21" t="str">
        <f t="shared" si="46"/>
        <v>6.3</v>
      </c>
      <c r="GB22" s="13" t="str">
        <f t="shared" si="47"/>
        <v>C</v>
      </c>
      <c r="GC22" s="18">
        <f t="shared" si="48"/>
        <v>2</v>
      </c>
      <c r="GD22" s="15" t="str">
        <f t="shared" si="49"/>
        <v>2.0</v>
      </c>
      <c r="GE22" s="19">
        <v>3</v>
      </c>
      <c r="GF22" s="68">
        <v>3</v>
      </c>
      <c r="GG22" s="69">
        <f t="shared" si="99"/>
        <v>21</v>
      </c>
      <c r="GH22" s="22">
        <f t="shared" si="100"/>
        <v>6.39047619047619</v>
      </c>
      <c r="GI22" s="24" t="str">
        <f t="shared" si="101"/>
        <v>6.39</v>
      </c>
      <c r="GJ22" s="22">
        <f t="shared" si="102"/>
        <v>2.2380952380952381</v>
      </c>
      <c r="GK22" s="24" t="str">
        <f t="shared" si="103"/>
        <v>2.24</v>
      </c>
    </row>
    <row r="23" spans="1:193" s="4" customFormat="1" ht="18">
      <c r="A23" s="2">
        <v>22</v>
      </c>
      <c r="B23" s="5" t="s">
        <v>758</v>
      </c>
      <c r="C23" s="6" t="s">
        <v>885</v>
      </c>
      <c r="D23" s="7" t="s">
        <v>886</v>
      </c>
      <c r="E23" s="8" t="s">
        <v>84</v>
      </c>
      <c r="F23" s="3"/>
      <c r="G23" s="10" t="s">
        <v>756</v>
      </c>
      <c r="H23" s="36" t="s">
        <v>319</v>
      </c>
      <c r="I23" s="3" t="s">
        <v>199</v>
      </c>
      <c r="J23" s="25">
        <v>7.4</v>
      </c>
      <c r="K23" s="21" t="str">
        <f t="shared" si="52"/>
        <v>7.4</v>
      </c>
      <c r="L23" s="13" t="str">
        <f t="shared" si="0"/>
        <v>B</v>
      </c>
      <c r="M23" s="14">
        <f t="shared" si="1"/>
        <v>3</v>
      </c>
      <c r="N23" s="15" t="str">
        <f t="shared" si="53"/>
        <v>3.0</v>
      </c>
      <c r="O23" s="19">
        <v>2</v>
      </c>
      <c r="P23" s="12">
        <v>6</v>
      </c>
      <c r="Q23" s="21" t="str">
        <f t="shared" si="54"/>
        <v>6.0</v>
      </c>
      <c r="R23" s="13" t="str">
        <f t="shared" si="2"/>
        <v>C</v>
      </c>
      <c r="S23" s="14">
        <f t="shared" si="3"/>
        <v>2</v>
      </c>
      <c r="T23" s="15" t="str">
        <f t="shared" si="55"/>
        <v>2.0</v>
      </c>
      <c r="U23" s="19">
        <v>3</v>
      </c>
      <c r="V23" s="28">
        <v>8</v>
      </c>
      <c r="W23" s="26">
        <v>7</v>
      </c>
      <c r="X23" s="27"/>
      <c r="Y23" s="27"/>
      <c r="Z23" s="82">
        <f t="shared" si="56"/>
        <v>7</v>
      </c>
      <c r="AA23" s="21">
        <f t="shared" si="57"/>
        <v>7.4</v>
      </c>
      <c r="AB23" s="21" t="str">
        <f t="shared" si="58"/>
        <v>7.4</v>
      </c>
      <c r="AC23" s="13" t="str">
        <f t="shared" si="4"/>
        <v>B</v>
      </c>
      <c r="AD23" s="18">
        <f t="shared" si="5"/>
        <v>3</v>
      </c>
      <c r="AE23" s="15" t="str">
        <f t="shared" si="59"/>
        <v>3.0</v>
      </c>
      <c r="AF23" s="19">
        <v>4</v>
      </c>
      <c r="AG23" s="68">
        <v>4</v>
      </c>
      <c r="AH23" s="42"/>
      <c r="AI23" s="99"/>
      <c r="AJ23" s="30"/>
      <c r="AK23" s="30"/>
      <c r="AL23" s="82">
        <f t="shared" si="60"/>
        <v>0</v>
      </c>
      <c r="AM23" s="21">
        <f t="shared" si="61"/>
        <v>0</v>
      </c>
      <c r="AN23" s="21" t="str">
        <f t="shared" si="62"/>
        <v>0.0</v>
      </c>
      <c r="AO23" s="13" t="str">
        <f t="shared" si="6"/>
        <v>F</v>
      </c>
      <c r="AP23" s="18">
        <f t="shared" si="7"/>
        <v>0</v>
      </c>
      <c r="AQ23" s="15" t="str">
        <f t="shared" si="63"/>
        <v>0.0</v>
      </c>
      <c r="AR23" s="19">
        <v>3</v>
      </c>
      <c r="AS23" s="68"/>
      <c r="AT23" s="42"/>
      <c r="AU23" s="99"/>
      <c r="AV23" s="30"/>
      <c r="AW23" s="30"/>
      <c r="AX23" s="82">
        <f t="shared" si="64"/>
        <v>0</v>
      </c>
      <c r="AY23" s="21">
        <f t="shared" si="65"/>
        <v>0</v>
      </c>
      <c r="AZ23" s="21" t="str">
        <f t="shared" si="66"/>
        <v>0.0</v>
      </c>
      <c r="BA23" s="13" t="str">
        <f t="shared" si="8"/>
        <v>F</v>
      </c>
      <c r="BB23" s="18">
        <f t="shared" si="9"/>
        <v>0</v>
      </c>
      <c r="BC23" s="15" t="str">
        <f t="shared" si="67"/>
        <v>0.0</v>
      </c>
      <c r="BD23" s="19">
        <v>3</v>
      </c>
      <c r="BE23" s="68"/>
      <c r="BF23" s="28">
        <v>7</v>
      </c>
      <c r="BG23" s="26">
        <v>5</v>
      </c>
      <c r="BH23" s="27"/>
      <c r="BI23" s="27"/>
      <c r="BJ23" s="27">
        <f t="shared" si="68"/>
        <v>5</v>
      </c>
      <c r="BK23" s="21">
        <f t="shared" si="69"/>
        <v>5.8</v>
      </c>
      <c r="BL23" s="21" t="str">
        <f t="shared" si="70"/>
        <v>5.8</v>
      </c>
      <c r="BM23" s="13" t="str">
        <f t="shared" si="10"/>
        <v>C</v>
      </c>
      <c r="BN23" s="18">
        <f t="shared" si="11"/>
        <v>2</v>
      </c>
      <c r="BO23" s="15" t="str">
        <f t="shared" si="71"/>
        <v>2.0</v>
      </c>
      <c r="BP23" s="19">
        <v>3</v>
      </c>
      <c r="BQ23" s="68">
        <v>3</v>
      </c>
      <c r="BR23" s="28">
        <v>6.7</v>
      </c>
      <c r="BS23" s="26">
        <v>6</v>
      </c>
      <c r="BT23" s="27"/>
      <c r="BU23" s="27"/>
      <c r="BV23" s="82">
        <f t="shared" si="72"/>
        <v>6</v>
      </c>
      <c r="BW23" s="21">
        <f t="shared" si="73"/>
        <v>6.3</v>
      </c>
      <c r="BX23" s="21" t="str">
        <f t="shared" si="74"/>
        <v>6.3</v>
      </c>
      <c r="BY23" s="13" t="str">
        <f t="shared" si="12"/>
        <v>C</v>
      </c>
      <c r="BZ23" s="18">
        <f t="shared" si="13"/>
        <v>2</v>
      </c>
      <c r="CA23" s="15" t="str">
        <f t="shared" si="75"/>
        <v>2.0</v>
      </c>
      <c r="CB23" s="19">
        <v>3</v>
      </c>
      <c r="CC23" s="68">
        <v>3</v>
      </c>
      <c r="CD23" s="69">
        <f t="shared" si="76"/>
        <v>16</v>
      </c>
      <c r="CE23" s="22">
        <f t="shared" si="77"/>
        <v>4.1187500000000004</v>
      </c>
      <c r="CF23" s="24" t="str">
        <f t="shared" si="78"/>
        <v>4.12</v>
      </c>
      <c r="CG23" s="22">
        <f t="shared" si="79"/>
        <v>1.875</v>
      </c>
      <c r="CH23" s="24" t="str">
        <f t="shared" si="80"/>
        <v>1.88</v>
      </c>
      <c r="CI23" s="77" t="str">
        <f t="shared" si="81"/>
        <v>Lên lớp</v>
      </c>
      <c r="CJ23" s="77">
        <f t="shared" si="82"/>
        <v>10</v>
      </c>
      <c r="CK23" s="22">
        <f t="shared" si="83"/>
        <v>6.5900000000000007</v>
      </c>
      <c r="CL23" s="77" t="str">
        <f t="shared" si="84"/>
        <v>6.59</v>
      </c>
      <c r="CM23" s="22">
        <f t="shared" si="85"/>
        <v>2.4</v>
      </c>
      <c r="CN23" s="77" t="str">
        <f t="shared" si="86"/>
        <v>2.40</v>
      </c>
      <c r="CO23" s="28">
        <v>7.7</v>
      </c>
      <c r="CP23" s="26">
        <v>8</v>
      </c>
      <c r="CQ23" s="27"/>
      <c r="CR23" s="82"/>
      <c r="CS23" s="82">
        <f t="shared" si="87"/>
        <v>8</v>
      </c>
      <c r="CT23" s="21">
        <f t="shared" si="88"/>
        <v>7.9</v>
      </c>
      <c r="CU23" s="21" t="str">
        <f t="shared" si="89"/>
        <v>7.9</v>
      </c>
      <c r="CV23" s="13" t="str">
        <f t="shared" si="14"/>
        <v>B</v>
      </c>
      <c r="CW23" s="18">
        <f t="shared" si="15"/>
        <v>3</v>
      </c>
      <c r="CX23" s="15" t="str">
        <f t="shared" si="90"/>
        <v>3.0</v>
      </c>
      <c r="CY23" s="19">
        <v>2</v>
      </c>
      <c r="CZ23" s="68">
        <v>2</v>
      </c>
      <c r="DA23" s="28">
        <v>6.3</v>
      </c>
      <c r="DB23" s="26">
        <v>4</v>
      </c>
      <c r="DC23" s="27">
        <v>4</v>
      </c>
      <c r="DD23" s="27">
        <v>5</v>
      </c>
      <c r="DE23" s="82">
        <f t="shared" si="91"/>
        <v>5</v>
      </c>
      <c r="DF23" s="21">
        <f t="shared" si="16"/>
        <v>5.5</v>
      </c>
      <c r="DG23" s="21" t="str">
        <f t="shared" si="17"/>
        <v>5.5</v>
      </c>
      <c r="DH23" s="13" t="str">
        <f t="shared" si="18"/>
        <v>C</v>
      </c>
      <c r="DI23" s="18">
        <f t="shared" si="19"/>
        <v>2</v>
      </c>
      <c r="DJ23" s="15" t="str">
        <f t="shared" si="20"/>
        <v>2.0</v>
      </c>
      <c r="DK23" s="19">
        <v>2</v>
      </c>
      <c r="DL23" s="68">
        <v>2</v>
      </c>
      <c r="DM23" s="155">
        <v>8.6</v>
      </c>
      <c r="DN23" s="158">
        <v>7</v>
      </c>
      <c r="DO23" s="27"/>
      <c r="DP23" s="27"/>
      <c r="DQ23" s="27">
        <f t="shared" si="92"/>
        <v>7</v>
      </c>
      <c r="DR23" s="21">
        <f t="shared" si="21"/>
        <v>7.6</v>
      </c>
      <c r="DS23" s="21" t="str">
        <f t="shared" si="22"/>
        <v>7.6</v>
      </c>
      <c r="DT23" s="13" t="str">
        <f t="shared" si="23"/>
        <v>B</v>
      </c>
      <c r="DU23" s="18">
        <f t="shared" si="24"/>
        <v>3</v>
      </c>
      <c r="DV23" s="15" t="str">
        <f t="shared" si="25"/>
        <v>3.0</v>
      </c>
      <c r="DW23" s="19">
        <v>2</v>
      </c>
      <c r="DX23" s="68">
        <v>2</v>
      </c>
      <c r="DY23" s="155">
        <v>7</v>
      </c>
      <c r="DZ23" s="158">
        <v>5</v>
      </c>
      <c r="EA23" s="27"/>
      <c r="EB23" s="27"/>
      <c r="EC23" s="27">
        <f t="shared" si="26"/>
        <v>5</v>
      </c>
      <c r="ED23" s="21">
        <f t="shared" si="27"/>
        <v>5.8</v>
      </c>
      <c r="EE23" s="21" t="str">
        <f t="shared" si="28"/>
        <v>5.8</v>
      </c>
      <c r="EF23" s="13" t="str">
        <f t="shared" si="29"/>
        <v>C</v>
      </c>
      <c r="EG23" s="18">
        <f t="shared" si="30"/>
        <v>2</v>
      </c>
      <c r="EH23" s="15" t="str">
        <f t="shared" si="31"/>
        <v>2.0</v>
      </c>
      <c r="EI23" s="19">
        <v>3</v>
      </c>
      <c r="EJ23" s="68">
        <v>3</v>
      </c>
      <c r="EK23" s="28">
        <v>9.3000000000000007</v>
      </c>
      <c r="EL23" s="26">
        <v>9</v>
      </c>
      <c r="EM23" s="27"/>
      <c r="EN23" s="82"/>
      <c r="EO23" s="82">
        <f t="shared" si="93"/>
        <v>9</v>
      </c>
      <c r="EP23" s="21">
        <f t="shared" si="94"/>
        <v>9.1</v>
      </c>
      <c r="EQ23" s="21" t="str">
        <f t="shared" si="95"/>
        <v>9.1</v>
      </c>
      <c r="ER23" s="13" t="str">
        <f t="shared" si="32"/>
        <v>A</v>
      </c>
      <c r="ES23" s="18">
        <f t="shared" si="33"/>
        <v>4</v>
      </c>
      <c r="ET23" s="15" t="str">
        <f t="shared" si="96"/>
        <v>4.0</v>
      </c>
      <c r="EU23" s="19">
        <v>4</v>
      </c>
      <c r="EV23" s="68">
        <v>4</v>
      </c>
      <c r="EW23" s="28">
        <v>6.8</v>
      </c>
      <c r="EX23" s="26">
        <v>8</v>
      </c>
      <c r="EY23" s="27"/>
      <c r="EZ23" s="27"/>
      <c r="FA23" s="27">
        <f t="shared" si="97"/>
        <v>8</v>
      </c>
      <c r="FB23" s="21">
        <f t="shared" si="34"/>
        <v>7.5</v>
      </c>
      <c r="FC23" s="21" t="str">
        <f t="shared" si="35"/>
        <v>7.5</v>
      </c>
      <c r="FD23" s="13" t="str">
        <f t="shared" si="36"/>
        <v>B</v>
      </c>
      <c r="FE23" s="18">
        <f t="shared" si="37"/>
        <v>3</v>
      </c>
      <c r="FF23" s="15" t="str">
        <f t="shared" si="38"/>
        <v>3.0</v>
      </c>
      <c r="FG23" s="19">
        <v>2</v>
      </c>
      <c r="FH23" s="68">
        <v>2</v>
      </c>
      <c r="FI23" s="155">
        <v>7.8</v>
      </c>
      <c r="FJ23" s="158">
        <v>7</v>
      </c>
      <c r="FK23" s="27"/>
      <c r="FL23" s="27"/>
      <c r="FM23" s="27">
        <f t="shared" si="39"/>
        <v>7</v>
      </c>
      <c r="FN23" s="21">
        <f t="shared" si="40"/>
        <v>7.3</v>
      </c>
      <c r="FO23" s="21" t="str">
        <f t="shared" si="41"/>
        <v>7.3</v>
      </c>
      <c r="FP23" s="13" t="str">
        <f t="shared" si="42"/>
        <v>B</v>
      </c>
      <c r="FQ23" s="18">
        <f t="shared" si="43"/>
        <v>3</v>
      </c>
      <c r="FR23" s="15" t="str">
        <f t="shared" si="44"/>
        <v>3.0</v>
      </c>
      <c r="FS23" s="19">
        <v>3</v>
      </c>
      <c r="FT23" s="68">
        <v>3</v>
      </c>
      <c r="FU23" s="28">
        <v>6.6</v>
      </c>
      <c r="FV23" s="26">
        <v>8</v>
      </c>
      <c r="FW23" s="27"/>
      <c r="FX23" s="82"/>
      <c r="FY23" s="82">
        <f t="shared" si="98"/>
        <v>8</v>
      </c>
      <c r="FZ23" s="21">
        <f t="shared" si="45"/>
        <v>7.4</v>
      </c>
      <c r="GA23" s="21" t="str">
        <f t="shared" si="46"/>
        <v>7.4</v>
      </c>
      <c r="GB23" s="13" t="str">
        <f t="shared" si="47"/>
        <v>B</v>
      </c>
      <c r="GC23" s="18">
        <f t="shared" si="48"/>
        <v>3</v>
      </c>
      <c r="GD23" s="15" t="str">
        <f t="shared" si="49"/>
        <v>3.0</v>
      </c>
      <c r="GE23" s="19">
        <v>3</v>
      </c>
      <c r="GF23" s="68">
        <v>3</v>
      </c>
      <c r="GG23" s="69">
        <f t="shared" si="99"/>
        <v>21</v>
      </c>
      <c r="GH23" s="22">
        <f t="shared" si="100"/>
        <v>7.3761904761904775</v>
      </c>
      <c r="GI23" s="24" t="str">
        <f t="shared" si="101"/>
        <v>7.38</v>
      </c>
      <c r="GJ23" s="22">
        <f t="shared" si="102"/>
        <v>2.9523809523809526</v>
      </c>
      <c r="GK23" s="24" t="str">
        <f t="shared" si="103"/>
        <v>2.95</v>
      </c>
    </row>
    <row r="24" spans="1:193" s="4" customFormat="1" ht="18">
      <c r="A24" s="2">
        <v>23</v>
      </c>
      <c r="B24" s="5" t="s">
        <v>758</v>
      </c>
      <c r="C24" s="6" t="s">
        <v>1132</v>
      </c>
      <c r="D24" s="7" t="s">
        <v>1133</v>
      </c>
      <c r="E24" s="8" t="s">
        <v>604</v>
      </c>
      <c r="F24" s="3" t="s">
        <v>1134</v>
      </c>
      <c r="G24" s="3"/>
      <c r="H24" s="3"/>
      <c r="I24" s="11"/>
      <c r="J24" s="12"/>
      <c r="K24" s="21" t="str">
        <f>TEXT(J24,"0.0")</f>
        <v>0.0</v>
      </c>
      <c r="L24" s="13" t="str">
        <f>IF(J24&gt;=8.5,"A",IF(J24&gt;=8,"B+",IF(J24&gt;=7,"B",IF(J24&gt;=6.5,"C+",IF(J24&gt;=5.5,"C",IF(J24&gt;=5,"D+",IF(J24&gt;=4,"D","F")))))))</f>
        <v>F</v>
      </c>
      <c r="M24" s="14">
        <f>IF(L24="A",4,IF(L24="B+",3.5,IF(L24="B",3,IF(L24="C+",2.5,IF(L24="C",2,IF(L24="D+",1.5,IF(L24="D",1,0)))))))</f>
        <v>0</v>
      </c>
      <c r="N24" s="15" t="str">
        <f>TEXT(M24,"0.0")</f>
        <v>0.0</v>
      </c>
      <c r="O24" s="19">
        <v>2</v>
      </c>
      <c r="P24" s="12"/>
      <c r="Q24" s="21" t="str">
        <f>TEXT(P24,"0.0")</f>
        <v>0.0</v>
      </c>
      <c r="R24" s="13" t="str">
        <f>IF(P24&gt;=8.5,"A",IF(P24&gt;=8,"B+",IF(P24&gt;=7,"B",IF(P24&gt;=6.5,"C+",IF(P24&gt;=5.5,"C",IF(P24&gt;=5,"D+",IF(P24&gt;=4,"D","F")))))))</f>
        <v>F</v>
      </c>
      <c r="S24" s="14">
        <f>IF(R24="A",4,IF(R24="B+",3.5,IF(R24="B",3,IF(R24="C+",2.5,IF(R24="C",2,IF(R24="D+",1.5,IF(R24="D",1,0)))))))</f>
        <v>0</v>
      </c>
      <c r="T24" s="15" t="str">
        <f>TEXT(S24,"0.0")</f>
        <v>0.0</v>
      </c>
      <c r="U24" s="19">
        <v>3</v>
      </c>
      <c r="V24" s="28"/>
      <c r="W24" s="26"/>
      <c r="X24" s="27"/>
      <c r="Y24" s="82"/>
      <c r="Z24" s="82">
        <f t="shared" si="56"/>
        <v>0</v>
      </c>
      <c r="AA24" s="21">
        <f t="shared" si="57"/>
        <v>0</v>
      </c>
      <c r="AB24" s="21" t="str">
        <f>TEXT(AA24,"0.0")</f>
        <v>0.0</v>
      </c>
      <c r="AC24" s="13" t="str">
        <f>IF(AA24&gt;=8.5,"A",IF(AA24&gt;=8,"B+",IF(AA24&gt;=7,"B",IF(AA24&gt;=6.5,"C+",IF(AA24&gt;=5.5,"C",IF(AA24&gt;=5,"D+",IF(AA24&gt;=4,"D","F")))))))</f>
        <v>F</v>
      </c>
      <c r="AD24" s="18">
        <f>IF(AC24="A",4,IF(AC24="B+",3.5,IF(AC24="B",3,IF(AC24="C+",2.5,IF(AC24="C",2,IF(AC24="D+",1.5,IF(AC24="D",1,0)))))))</f>
        <v>0</v>
      </c>
      <c r="AE24" s="15" t="str">
        <f>TEXT(AD24,"0.0")</f>
        <v>0.0</v>
      </c>
      <c r="AF24" s="19">
        <v>4</v>
      </c>
      <c r="AG24" s="68"/>
      <c r="AH24" s="42"/>
      <c r="AI24" s="99"/>
      <c r="AJ24" s="30"/>
      <c r="AK24" s="30"/>
      <c r="AL24" s="82">
        <f t="shared" si="60"/>
        <v>0</v>
      </c>
      <c r="AM24" s="21">
        <f t="shared" si="61"/>
        <v>0</v>
      </c>
      <c r="AN24" s="21" t="str">
        <f t="shared" si="62"/>
        <v>0.0</v>
      </c>
      <c r="AO24" s="13" t="str">
        <f t="shared" si="6"/>
        <v>F</v>
      </c>
      <c r="AP24" s="18">
        <f t="shared" si="7"/>
        <v>0</v>
      </c>
      <c r="AQ24" s="15" t="str">
        <f t="shared" si="63"/>
        <v>0.0</v>
      </c>
      <c r="AR24" s="19">
        <v>3</v>
      </c>
      <c r="AS24" s="68"/>
      <c r="AT24" s="42"/>
      <c r="AU24" s="99"/>
      <c r="AV24" s="30"/>
      <c r="AW24" s="30"/>
      <c r="AX24" s="82">
        <f t="shared" si="64"/>
        <v>0</v>
      </c>
      <c r="AY24" s="21">
        <f t="shared" si="65"/>
        <v>0</v>
      </c>
      <c r="AZ24" s="21" t="str">
        <f t="shared" si="66"/>
        <v>0.0</v>
      </c>
      <c r="BA24" s="13" t="str">
        <f t="shared" si="8"/>
        <v>F</v>
      </c>
      <c r="BB24" s="18">
        <f t="shared" si="9"/>
        <v>0</v>
      </c>
      <c r="BC24" s="15" t="str">
        <f t="shared" si="67"/>
        <v>0.0</v>
      </c>
      <c r="BD24" s="19">
        <v>3</v>
      </c>
      <c r="BE24" s="68"/>
      <c r="BF24" s="42"/>
      <c r="BG24" s="99"/>
      <c r="BH24" s="30"/>
      <c r="BI24" s="30"/>
      <c r="BJ24" s="27">
        <f t="shared" si="68"/>
        <v>0</v>
      </c>
      <c r="BK24" s="21">
        <f t="shared" si="69"/>
        <v>0</v>
      </c>
      <c r="BL24" s="21" t="str">
        <f t="shared" si="70"/>
        <v>0.0</v>
      </c>
      <c r="BM24" s="13" t="str">
        <f t="shared" si="10"/>
        <v>F</v>
      </c>
      <c r="BN24" s="18">
        <f t="shared" si="11"/>
        <v>0</v>
      </c>
      <c r="BO24" s="15" t="str">
        <f t="shared" si="71"/>
        <v>0.0</v>
      </c>
      <c r="BP24" s="19">
        <v>3</v>
      </c>
      <c r="BQ24" s="68"/>
      <c r="BR24" s="42"/>
      <c r="BS24" s="99"/>
      <c r="BT24" s="30"/>
      <c r="BU24" s="30"/>
      <c r="BV24" s="82">
        <f t="shared" si="72"/>
        <v>0</v>
      </c>
      <c r="BW24" s="21">
        <f t="shared" si="73"/>
        <v>0</v>
      </c>
      <c r="BX24" s="21" t="str">
        <f t="shared" si="74"/>
        <v>0.0</v>
      </c>
      <c r="BY24" s="13" t="str">
        <f t="shared" si="12"/>
        <v>F</v>
      </c>
      <c r="BZ24" s="18">
        <f t="shared" si="13"/>
        <v>0</v>
      </c>
      <c r="CA24" s="15" t="str">
        <f t="shared" si="75"/>
        <v>0.0</v>
      </c>
      <c r="CB24" s="19">
        <v>3</v>
      </c>
      <c r="CC24" s="68"/>
      <c r="CD24" s="69">
        <f t="shared" si="76"/>
        <v>16</v>
      </c>
      <c r="CE24" s="22">
        <f t="shared" si="77"/>
        <v>0</v>
      </c>
      <c r="CF24" s="24" t="str">
        <f t="shared" si="78"/>
        <v>0.00</v>
      </c>
      <c r="CG24" s="22">
        <f t="shared" si="79"/>
        <v>0</v>
      </c>
      <c r="CH24" s="24" t="str">
        <f t="shared" si="80"/>
        <v>0.00</v>
      </c>
      <c r="CI24" s="77" t="str">
        <f t="shared" si="81"/>
        <v>Cảnh báo KQHT</v>
      </c>
      <c r="CJ24" s="77">
        <f t="shared" si="82"/>
        <v>0</v>
      </c>
      <c r="CK24" s="22" t="e">
        <f t="shared" si="83"/>
        <v>#DIV/0!</v>
      </c>
      <c r="CL24" s="77" t="e">
        <f t="shared" si="84"/>
        <v>#DIV/0!</v>
      </c>
      <c r="CM24" s="22" t="e">
        <f t="shared" si="85"/>
        <v>#DIV/0!</v>
      </c>
      <c r="CN24" s="77" t="e">
        <f t="shared" si="86"/>
        <v>#DIV/0!</v>
      </c>
      <c r="CO24" s="28"/>
      <c r="CP24" s="26"/>
      <c r="CQ24" s="27"/>
      <c r="CR24" s="82"/>
      <c r="CS24" s="82">
        <f t="shared" si="87"/>
        <v>0</v>
      </c>
      <c r="CT24" s="21">
        <f t="shared" si="88"/>
        <v>0</v>
      </c>
      <c r="CU24" s="21" t="str">
        <f t="shared" si="89"/>
        <v>0.0</v>
      </c>
      <c r="CV24" s="13" t="str">
        <f t="shared" si="14"/>
        <v>F</v>
      </c>
      <c r="CW24" s="18">
        <f t="shared" si="15"/>
        <v>0</v>
      </c>
      <c r="CX24" s="15" t="str">
        <f t="shared" si="90"/>
        <v>0.0</v>
      </c>
      <c r="CY24" s="19">
        <v>2</v>
      </c>
      <c r="CZ24" s="68">
        <v>2</v>
      </c>
      <c r="DA24" s="28"/>
      <c r="DB24" s="26"/>
      <c r="DC24" s="27"/>
      <c r="DD24" s="82"/>
      <c r="DE24" s="82">
        <f t="shared" si="91"/>
        <v>0</v>
      </c>
      <c r="DF24" s="21">
        <f t="shared" si="16"/>
        <v>0</v>
      </c>
      <c r="DG24" s="21" t="str">
        <f t="shared" si="17"/>
        <v>0.0</v>
      </c>
      <c r="DH24" s="13" t="str">
        <f t="shared" si="18"/>
        <v>F</v>
      </c>
      <c r="DI24" s="18">
        <f t="shared" si="19"/>
        <v>0</v>
      </c>
      <c r="DJ24" s="15" t="str">
        <f t="shared" si="20"/>
        <v>0.0</v>
      </c>
      <c r="DK24" s="19">
        <v>2</v>
      </c>
      <c r="DL24" s="68">
        <v>2</v>
      </c>
      <c r="DM24" s="155"/>
      <c r="DN24" s="158"/>
      <c r="DO24" s="27"/>
      <c r="DP24" s="27"/>
      <c r="DQ24" s="27">
        <f t="shared" si="92"/>
        <v>0</v>
      </c>
      <c r="DR24" s="21">
        <f t="shared" si="21"/>
        <v>0</v>
      </c>
      <c r="DS24" s="21" t="str">
        <f t="shared" si="22"/>
        <v>0.0</v>
      </c>
      <c r="DT24" s="13" t="str">
        <f t="shared" si="23"/>
        <v>F</v>
      </c>
      <c r="DU24" s="18">
        <f t="shared" si="24"/>
        <v>0</v>
      </c>
      <c r="DV24" s="15" t="str">
        <f t="shared" si="25"/>
        <v>0.0</v>
      </c>
      <c r="DW24" s="19">
        <v>2</v>
      </c>
      <c r="DX24" s="68">
        <v>2</v>
      </c>
      <c r="DY24" s="159"/>
      <c r="DZ24" s="160"/>
      <c r="EA24" s="30"/>
      <c r="EB24" s="30"/>
      <c r="EC24" s="27">
        <f t="shared" si="26"/>
        <v>0</v>
      </c>
      <c r="ED24" s="21">
        <f t="shared" si="27"/>
        <v>0</v>
      </c>
      <c r="EE24" s="21" t="str">
        <f t="shared" si="28"/>
        <v>0.0</v>
      </c>
      <c r="EF24" s="13" t="str">
        <f t="shared" si="29"/>
        <v>F</v>
      </c>
      <c r="EG24" s="18">
        <f t="shared" si="30"/>
        <v>0</v>
      </c>
      <c r="EH24" s="15" t="str">
        <f t="shared" si="31"/>
        <v>0.0</v>
      </c>
      <c r="EI24" s="19">
        <v>3</v>
      </c>
      <c r="EJ24" s="68">
        <v>3</v>
      </c>
      <c r="EK24" s="42">
        <v>0</v>
      </c>
      <c r="EL24" s="99"/>
      <c r="EM24" s="30"/>
      <c r="EN24" s="30"/>
      <c r="EO24" s="82">
        <f t="shared" si="93"/>
        <v>0</v>
      </c>
      <c r="EP24" s="21">
        <f t="shared" si="94"/>
        <v>0</v>
      </c>
      <c r="EQ24" s="21" t="str">
        <f t="shared" si="95"/>
        <v>0.0</v>
      </c>
      <c r="ER24" s="13" t="str">
        <f t="shared" si="32"/>
        <v>F</v>
      </c>
      <c r="ES24" s="18">
        <f t="shared" si="33"/>
        <v>0</v>
      </c>
      <c r="ET24" s="15" t="str">
        <f t="shared" si="96"/>
        <v>0.0</v>
      </c>
      <c r="EU24" s="19">
        <v>4</v>
      </c>
      <c r="EV24" s="68">
        <v>4</v>
      </c>
      <c r="EW24" s="42"/>
      <c r="EX24" s="99"/>
      <c r="EY24" s="30"/>
      <c r="EZ24" s="30"/>
      <c r="FA24" s="30">
        <f t="shared" si="97"/>
        <v>0</v>
      </c>
      <c r="FB24" s="21">
        <f t="shared" si="34"/>
        <v>0</v>
      </c>
      <c r="FC24" s="21" t="str">
        <f t="shared" si="35"/>
        <v>0.0</v>
      </c>
      <c r="FD24" s="13" t="str">
        <f t="shared" si="36"/>
        <v>F</v>
      </c>
      <c r="FE24" s="18">
        <f t="shared" si="37"/>
        <v>0</v>
      </c>
      <c r="FF24" s="15" t="str">
        <f t="shared" si="38"/>
        <v>0.0</v>
      </c>
      <c r="FG24" s="19">
        <v>2</v>
      </c>
      <c r="FH24" s="68">
        <v>2</v>
      </c>
      <c r="FI24" s="159"/>
      <c r="FJ24" s="160"/>
      <c r="FK24" s="30"/>
      <c r="FL24" s="30"/>
      <c r="FM24" s="30">
        <f t="shared" si="39"/>
        <v>0</v>
      </c>
      <c r="FN24" s="21">
        <f t="shared" si="40"/>
        <v>0</v>
      </c>
      <c r="FO24" s="21" t="str">
        <f t="shared" si="41"/>
        <v>0.0</v>
      </c>
      <c r="FP24" s="13" t="str">
        <f t="shared" si="42"/>
        <v>F</v>
      </c>
      <c r="FQ24" s="18">
        <f t="shared" si="43"/>
        <v>0</v>
      </c>
      <c r="FR24" s="15" t="str">
        <f t="shared" si="44"/>
        <v>0.0</v>
      </c>
      <c r="FS24" s="19">
        <v>3</v>
      </c>
      <c r="FT24" s="68">
        <v>3</v>
      </c>
      <c r="FU24" s="28">
        <v>5</v>
      </c>
      <c r="FV24" s="26">
        <v>5</v>
      </c>
      <c r="FW24" s="27"/>
      <c r="FX24" s="27"/>
      <c r="FY24" s="82">
        <f t="shared" si="98"/>
        <v>5</v>
      </c>
      <c r="FZ24" s="21">
        <f t="shared" si="45"/>
        <v>5</v>
      </c>
      <c r="GA24" s="21" t="str">
        <f t="shared" si="46"/>
        <v>5.0</v>
      </c>
      <c r="GB24" s="13" t="str">
        <f t="shared" si="47"/>
        <v>D+</v>
      </c>
      <c r="GC24" s="18">
        <f t="shared" si="48"/>
        <v>1.5</v>
      </c>
      <c r="GD24" s="15" t="str">
        <f t="shared" si="49"/>
        <v>1.5</v>
      </c>
      <c r="GE24" s="19">
        <v>3</v>
      </c>
      <c r="GF24" s="68">
        <v>3</v>
      </c>
      <c r="GG24" s="69">
        <f t="shared" si="99"/>
        <v>21</v>
      </c>
      <c r="GH24" s="22">
        <f t="shared" si="100"/>
        <v>0.7142857142857143</v>
      </c>
      <c r="GI24" s="24" t="str">
        <f t="shared" si="101"/>
        <v>0.71</v>
      </c>
      <c r="GJ24" s="22">
        <f t="shared" si="102"/>
        <v>0.21428571428571427</v>
      </c>
      <c r="GK24" s="24" t="str">
        <f t="shared" si="103"/>
        <v>0.21</v>
      </c>
    </row>
    <row r="25" spans="1:193" s="4" customFormat="1" ht="18">
      <c r="A25" s="2"/>
      <c r="B25" s="5"/>
      <c r="C25" s="6"/>
      <c r="D25" s="7"/>
      <c r="E25" s="8"/>
      <c r="F25" s="44"/>
      <c r="G25" s="3"/>
      <c r="H25" s="3"/>
      <c r="I25" s="11"/>
      <c r="J25" s="12"/>
      <c r="K25" s="21" t="str">
        <f>TEXT(J25,"0.0")</f>
        <v>0.0</v>
      </c>
      <c r="L25" s="13" t="str">
        <f>IF(J25&gt;=8.5,"A",IF(J25&gt;=8,"B+",IF(J25&gt;=7,"B",IF(J25&gt;=6.5,"C+",IF(J25&gt;=5.5,"C",IF(J25&gt;=5,"D+",IF(J25&gt;=4,"D","F")))))))</f>
        <v>F</v>
      </c>
      <c r="M25" s="14">
        <f>IF(L25="A",4,IF(L25="B+",3.5,IF(L25="B",3,IF(L25="C+",2.5,IF(L25="C",2,IF(L25="D+",1.5,IF(L25="D",1,0)))))))</f>
        <v>0</v>
      </c>
      <c r="N25" s="15" t="str">
        <f>TEXT(M25,"0.0")</f>
        <v>0.0</v>
      </c>
      <c r="O25" s="19">
        <v>2</v>
      </c>
      <c r="P25" s="12"/>
      <c r="Q25" s="21" t="str">
        <f>TEXT(P25,"0.0")</f>
        <v>0.0</v>
      </c>
      <c r="R25" s="13" t="str">
        <f>IF(P25&gt;=8.5,"A",IF(P25&gt;=8,"B+",IF(P25&gt;=7,"B",IF(P25&gt;=6.5,"C+",IF(P25&gt;=5.5,"C",IF(P25&gt;=5,"D+",IF(P25&gt;=4,"D","F")))))))</f>
        <v>F</v>
      </c>
      <c r="S25" s="14">
        <f>IF(R25="A",4,IF(R25="B+",3.5,IF(R25="B",3,IF(R25="C+",2.5,IF(R25="C",2,IF(R25="D+",1.5,IF(R25="D",1,0)))))))</f>
        <v>0</v>
      </c>
      <c r="T25" s="15" t="str">
        <f>TEXT(S25,"0.0")</f>
        <v>0.0</v>
      </c>
      <c r="U25" s="19">
        <v>3</v>
      </c>
      <c r="V25" s="28"/>
      <c r="W25" s="26"/>
      <c r="X25" s="27"/>
      <c r="Y25" s="82"/>
      <c r="Z25" s="82">
        <f t="shared" si="56"/>
        <v>0</v>
      </c>
      <c r="AA25" s="21">
        <f t="shared" si="57"/>
        <v>0</v>
      </c>
      <c r="AB25" s="21" t="str">
        <f>TEXT(AA25,"0.0")</f>
        <v>0.0</v>
      </c>
      <c r="AC25" s="13" t="str">
        <f>IF(AA25&gt;=8.5,"A",IF(AA25&gt;=8,"B+",IF(AA25&gt;=7,"B",IF(AA25&gt;=6.5,"C+",IF(AA25&gt;=5.5,"C",IF(AA25&gt;=5,"D+",IF(AA25&gt;=4,"D","F")))))))</f>
        <v>F</v>
      </c>
      <c r="AD25" s="18">
        <f>IF(AC25="A",4,IF(AC25="B+",3.5,IF(AC25="B",3,IF(AC25="C+",2.5,IF(AC25="C",2,IF(AC25="D+",1.5,IF(AC25="D",1,0)))))))</f>
        <v>0</v>
      </c>
      <c r="AE25" s="15" t="str">
        <f>TEXT(AD25,"0.0")</f>
        <v>0.0</v>
      </c>
      <c r="AF25" s="19">
        <v>4</v>
      </c>
      <c r="AG25" s="68"/>
      <c r="AH25" s="28"/>
      <c r="AI25" s="26"/>
      <c r="AJ25" s="27"/>
      <c r="AK25" s="82"/>
      <c r="AL25" s="82">
        <f t="shared" si="60"/>
        <v>0</v>
      </c>
      <c r="AM25" s="21">
        <f t="shared" si="61"/>
        <v>0</v>
      </c>
      <c r="AN25" s="21" t="str">
        <f t="shared" si="62"/>
        <v>0.0</v>
      </c>
      <c r="AO25" s="13" t="str">
        <f t="shared" si="6"/>
        <v>F</v>
      </c>
      <c r="AP25" s="18">
        <f t="shared" si="7"/>
        <v>0</v>
      </c>
      <c r="AQ25" s="15" t="str">
        <f t="shared" si="63"/>
        <v>0.0</v>
      </c>
      <c r="AR25" s="19">
        <v>3</v>
      </c>
      <c r="AS25" s="68"/>
      <c r="AT25" s="28"/>
      <c r="AU25" s="26"/>
      <c r="AV25" s="27"/>
      <c r="AW25" s="82"/>
      <c r="AX25" s="82">
        <f t="shared" si="64"/>
        <v>0</v>
      </c>
      <c r="AY25" s="21">
        <f t="shared" si="65"/>
        <v>0</v>
      </c>
      <c r="AZ25" s="21" t="str">
        <f t="shared" si="66"/>
        <v>0.0</v>
      </c>
      <c r="BA25" s="13" t="str">
        <f t="shared" si="8"/>
        <v>F</v>
      </c>
      <c r="BB25" s="18">
        <f t="shared" si="9"/>
        <v>0</v>
      </c>
      <c r="BC25" s="15" t="str">
        <f t="shared" si="67"/>
        <v>0.0</v>
      </c>
      <c r="BD25" s="19">
        <v>3</v>
      </c>
      <c r="BE25" s="68"/>
      <c r="BF25" s="28"/>
      <c r="BG25" s="26"/>
      <c r="BH25" s="27"/>
      <c r="BI25" s="82"/>
      <c r="BJ25" s="27">
        <f t="shared" si="68"/>
        <v>0</v>
      </c>
      <c r="BK25" s="21">
        <f t="shared" si="69"/>
        <v>0</v>
      </c>
      <c r="BL25" s="21" t="str">
        <f t="shared" si="70"/>
        <v>0.0</v>
      </c>
      <c r="BM25" s="13" t="str">
        <f t="shared" si="10"/>
        <v>F</v>
      </c>
      <c r="BN25" s="18">
        <f t="shared" si="11"/>
        <v>0</v>
      </c>
      <c r="BO25" s="15" t="str">
        <f t="shared" si="71"/>
        <v>0.0</v>
      </c>
      <c r="BP25" s="19">
        <v>3</v>
      </c>
      <c r="BQ25" s="68"/>
      <c r="BR25" s="28"/>
      <c r="BS25" s="26"/>
      <c r="BT25" s="27"/>
      <c r="BU25" s="82"/>
      <c r="BV25" s="82">
        <f t="shared" si="72"/>
        <v>0</v>
      </c>
      <c r="BW25" s="21">
        <f t="shared" si="73"/>
        <v>0</v>
      </c>
      <c r="BX25" s="21" t="str">
        <f t="shared" si="74"/>
        <v>0.0</v>
      </c>
      <c r="BY25" s="13" t="str">
        <f t="shared" si="12"/>
        <v>F</v>
      </c>
      <c r="BZ25" s="18">
        <f t="shared" si="13"/>
        <v>0</v>
      </c>
      <c r="CA25" s="15" t="str">
        <f t="shared" si="75"/>
        <v>0.0</v>
      </c>
      <c r="CB25" s="19">
        <v>3</v>
      </c>
      <c r="CC25" s="68"/>
      <c r="CD25" s="69">
        <f t="shared" si="76"/>
        <v>16</v>
      </c>
      <c r="CE25" s="22">
        <f t="shared" si="77"/>
        <v>0</v>
      </c>
      <c r="CF25" s="24" t="str">
        <f t="shared" si="78"/>
        <v>0.00</v>
      </c>
      <c r="CG25" s="22">
        <f t="shared" si="79"/>
        <v>0</v>
      </c>
      <c r="CH25" s="24" t="str">
        <f t="shared" si="80"/>
        <v>0.00</v>
      </c>
      <c r="CI25" s="77" t="str">
        <f t="shared" si="81"/>
        <v>Cảnh báo KQHT</v>
      </c>
      <c r="CJ25" s="77">
        <f t="shared" si="82"/>
        <v>0</v>
      </c>
      <c r="CK25" s="22" t="e">
        <f t="shared" si="83"/>
        <v>#DIV/0!</v>
      </c>
      <c r="CL25" s="77" t="e">
        <f t="shared" si="84"/>
        <v>#DIV/0!</v>
      </c>
      <c r="CM25" s="22" t="e">
        <f t="shared" si="85"/>
        <v>#DIV/0!</v>
      </c>
      <c r="CN25" s="77" t="e">
        <f t="shared" si="86"/>
        <v>#DIV/0!</v>
      </c>
      <c r="CO25" s="28"/>
      <c r="CP25" s="26"/>
      <c r="CQ25" s="27"/>
      <c r="CR25" s="82"/>
      <c r="CS25" s="82">
        <f t="shared" si="87"/>
        <v>0</v>
      </c>
      <c r="CT25" s="21">
        <f t="shared" si="88"/>
        <v>0</v>
      </c>
      <c r="CU25" s="21" t="str">
        <f t="shared" si="89"/>
        <v>0.0</v>
      </c>
      <c r="CV25" s="13" t="str">
        <f t="shared" si="14"/>
        <v>F</v>
      </c>
      <c r="CW25" s="18">
        <f t="shared" si="15"/>
        <v>0</v>
      </c>
      <c r="CX25" s="15" t="str">
        <f t="shared" si="90"/>
        <v>0.0</v>
      </c>
      <c r="CY25" s="19">
        <v>2</v>
      </c>
      <c r="CZ25" s="68">
        <v>2</v>
      </c>
      <c r="DA25" s="28"/>
      <c r="DB25" s="26"/>
      <c r="DC25" s="27"/>
      <c r="DD25" s="82"/>
      <c r="DE25" s="82">
        <f t="shared" si="91"/>
        <v>0</v>
      </c>
      <c r="DF25" s="21">
        <f t="shared" si="16"/>
        <v>0</v>
      </c>
      <c r="DG25" s="21" t="str">
        <f t="shared" si="17"/>
        <v>0.0</v>
      </c>
      <c r="DH25" s="13" t="str">
        <f t="shared" si="18"/>
        <v>F</v>
      </c>
      <c r="DI25" s="18">
        <f t="shared" si="19"/>
        <v>0</v>
      </c>
      <c r="DJ25" s="15" t="str">
        <f t="shared" si="20"/>
        <v>0.0</v>
      </c>
      <c r="DK25" s="19">
        <v>2</v>
      </c>
      <c r="DL25" s="68">
        <v>2</v>
      </c>
      <c r="DM25" s="155"/>
      <c r="DN25" s="158"/>
      <c r="DO25" s="27"/>
      <c r="DP25" s="27"/>
      <c r="DQ25" s="27">
        <f t="shared" si="92"/>
        <v>0</v>
      </c>
      <c r="DR25" s="21">
        <f t="shared" si="21"/>
        <v>0</v>
      </c>
      <c r="DS25" s="21" t="str">
        <f t="shared" si="22"/>
        <v>0.0</v>
      </c>
      <c r="DT25" s="13" t="str">
        <f t="shared" si="23"/>
        <v>F</v>
      </c>
      <c r="DU25" s="18">
        <f t="shared" si="24"/>
        <v>0</v>
      </c>
      <c r="DV25" s="15" t="str">
        <f t="shared" si="25"/>
        <v>0.0</v>
      </c>
      <c r="DW25" s="19">
        <v>2</v>
      </c>
      <c r="DX25" s="68">
        <v>2</v>
      </c>
      <c r="DY25" s="155"/>
      <c r="DZ25" s="158"/>
      <c r="EA25" s="27"/>
      <c r="EB25" s="27"/>
      <c r="EC25" s="27">
        <f t="shared" si="26"/>
        <v>0</v>
      </c>
      <c r="ED25" s="21">
        <f t="shared" si="27"/>
        <v>0</v>
      </c>
      <c r="EE25" s="21" t="str">
        <f t="shared" si="28"/>
        <v>0.0</v>
      </c>
      <c r="EF25" s="13" t="str">
        <f t="shared" si="29"/>
        <v>F</v>
      </c>
      <c r="EG25" s="18">
        <f t="shared" si="30"/>
        <v>0</v>
      </c>
      <c r="EH25" s="15" t="str">
        <f t="shared" si="31"/>
        <v>0.0</v>
      </c>
      <c r="EI25" s="19">
        <v>3</v>
      </c>
      <c r="EJ25" s="68">
        <v>3</v>
      </c>
      <c r="EK25" s="28"/>
      <c r="EL25" s="26"/>
      <c r="EM25" s="27"/>
      <c r="EN25" s="82"/>
      <c r="EO25" s="82">
        <f t="shared" si="93"/>
        <v>0</v>
      </c>
      <c r="EP25" s="21">
        <f t="shared" si="94"/>
        <v>0</v>
      </c>
      <c r="EQ25" s="21" t="str">
        <f t="shared" si="95"/>
        <v>0.0</v>
      </c>
      <c r="ER25" s="13" t="str">
        <f t="shared" si="32"/>
        <v>F</v>
      </c>
      <c r="ES25" s="18">
        <f t="shared" si="33"/>
        <v>0</v>
      </c>
      <c r="ET25" s="15" t="str">
        <f t="shared" si="96"/>
        <v>0.0</v>
      </c>
      <c r="EU25" s="19">
        <v>4</v>
      </c>
      <c r="EV25" s="68">
        <v>4</v>
      </c>
      <c r="EW25" s="28"/>
      <c r="EX25" s="26"/>
      <c r="EY25" s="27"/>
      <c r="EZ25" s="27"/>
      <c r="FA25" s="27">
        <f t="shared" si="97"/>
        <v>0</v>
      </c>
      <c r="FB25" s="21">
        <f t="shared" si="34"/>
        <v>0</v>
      </c>
      <c r="FC25" s="21" t="str">
        <f t="shared" si="35"/>
        <v>0.0</v>
      </c>
      <c r="FD25" s="13" t="str">
        <f t="shared" si="36"/>
        <v>F</v>
      </c>
      <c r="FE25" s="18">
        <f t="shared" si="37"/>
        <v>0</v>
      </c>
      <c r="FF25" s="15" t="str">
        <f t="shared" si="38"/>
        <v>0.0</v>
      </c>
      <c r="FG25" s="19">
        <v>2</v>
      </c>
      <c r="FH25" s="68">
        <v>2</v>
      </c>
      <c r="FI25" s="155"/>
      <c r="FJ25" s="158"/>
      <c r="FK25" s="27"/>
      <c r="FL25" s="27"/>
      <c r="FM25" s="27">
        <f t="shared" si="39"/>
        <v>0</v>
      </c>
      <c r="FN25" s="21">
        <f t="shared" si="40"/>
        <v>0</v>
      </c>
      <c r="FO25" s="21" t="str">
        <f t="shared" si="41"/>
        <v>0.0</v>
      </c>
      <c r="FP25" s="13" t="str">
        <f t="shared" si="42"/>
        <v>F</v>
      </c>
      <c r="FQ25" s="18">
        <f t="shared" si="43"/>
        <v>0</v>
      </c>
      <c r="FR25" s="15" t="str">
        <f t="shared" si="44"/>
        <v>0.0</v>
      </c>
      <c r="FS25" s="19">
        <v>3</v>
      </c>
      <c r="FT25" s="68">
        <v>3</v>
      </c>
      <c r="FU25" s="28"/>
      <c r="FV25" s="26"/>
      <c r="FW25" s="27"/>
      <c r="FX25" s="82"/>
      <c r="FY25" s="82">
        <f t="shared" si="98"/>
        <v>0</v>
      </c>
      <c r="FZ25" s="21">
        <f t="shared" si="45"/>
        <v>0</v>
      </c>
      <c r="GA25" s="21" t="str">
        <f t="shared" si="46"/>
        <v>0.0</v>
      </c>
      <c r="GB25" s="13" t="str">
        <f t="shared" si="47"/>
        <v>F</v>
      </c>
      <c r="GC25" s="18">
        <f t="shared" si="48"/>
        <v>0</v>
      </c>
      <c r="GD25" s="15" t="str">
        <f t="shared" si="49"/>
        <v>0.0</v>
      </c>
      <c r="GE25" s="19">
        <v>3</v>
      </c>
      <c r="GF25" s="68">
        <v>3</v>
      </c>
      <c r="GG25" s="69">
        <f t="shared" si="99"/>
        <v>21</v>
      </c>
      <c r="GH25" s="22">
        <f t="shared" si="100"/>
        <v>0</v>
      </c>
      <c r="GI25" s="24" t="str">
        <f t="shared" si="101"/>
        <v>0.00</v>
      </c>
      <c r="GJ25" s="22">
        <f t="shared" si="102"/>
        <v>0</v>
      </c>
      <c r="GK25" s="24" t="str">
        <f t="shared" si="103"/>
        <v>0.00</v>
      </c>
    </row>
    <row r="26" spans="1:193" s="4" customFormat="1" ht="18">
      <c r="A26" s="2"/>
      <c r="B26" s="5"/>
      <c r="C26" s="6"/>
      <c r="D26" s="7"/>
      <c r="E26" s="8"/>
      <c r="F26" s="44"/>
      <c r="G26" s="3"/>
      <c r="H26" s="3"/>
      <c r="I26" s="11"/>
      <c r="J26" s="67"/>
      <c r="K26" s="21" t="str">
        <f>TEXT(J26,"0.0")</f>
        <v>0.0</v>
      </c>
      <c r="L26" s="13" t="str">
        <f>IF(J26&gt;=8.5,"A",IF(J26&gt;=8,"B+",IF(J26&gt;=7,"B",IF(J26&gt;=6.5,"C+",IF(J26&gt;=5.5,"C",IF(J26&gt;=5,"D+",IF(J26&gt;=4,"D","F")))))))</f>
        <v>F</v>
      </c>
      <c r="M26" s="14">
        <f>IF(L26="A",4,IF(L26="B+",3.5,IF(L26="B",3,IF(L26="C+",2.5,IF(L26="C",2,IF(L26="D+",1.5,IF(L26="D",1,0)))))))</f>
        <v>0</v>
      </c>
      <c r="N26" s="15" t="str">
        <f>TEXT(M26,"0.0")</f>
        <v>0.0</v>
      </c>
      <c r="O26" s="19">
        <v>2</v>
      </c>
      <c r="P26" s="12"/>
      <c r="Q26" s="21" t="str">
        <f>TEXT(P26,"0.0")</f>
        <v>0.0</v>
      </c>
      <c r="R26" s="13" t="str">
        <f>IF(P26&gt;=8.5,"A",IF(P26&gt;=8,"B+",IF(P26&gt;=7,"B",IF(P26&gt;=6.5,"C+",IF(P26&gt;=5.5,"C",IF(P26&gt;=5,"D+",IF(P26&gt;=4,"D","F")))))))</f>
        <v>F</v>
      </c>
      <c r="S26" s="14">
        <f>IF(R26="A",4,IF(R26="B+",3.5,IF(R26="B",3,IF(R26="C+",2.5,IF(R26="C",2,IF(R26="D+",1.5,IF(R26="D",1,0)))))))</f>
        <v>0</v>
      </c>
      <c r="T26" s="15" t="str">
        <f>TEXT(S26,"0.0")</f>
        <v>0.0</v>
      </c>
      <c r="U26" s="19">
        <v>3</v>
      </c>
      <c r="V26" s="28"/>
      <c r="W26" s="26"/>
      <c r="X26" s="27"/>
      <c r="Y26" s="82"/>
      <c r="Z26" s="82">
        <f t="shared" si="56"/>
        <v>0</v>
      </c>
      <c r="AA26" s="21">
        <f t="shared" si="57"/>
        <v>0</v>
      </c>
      <c r="AB26" s="21" t="str">
        <f>TEXT(AA26,"0.0")</f>
        <v>0.0</v>
      </c>
      <c r="AC26" s="13" t="str">
        <f>IF(AA26&gt;=8.5,"A",IF(AA26&gt;=8,"B+",IF(AA26&gt;=7,"B",IF(AA26&gt;=6.5,"C+",IF(AA26&gt;=5.5,"C",IF(AA26&gt;=5,"D+",IF(AA26&gt;=4,"D","F")))))))</f>
        <v>F</v>
      </c>
      <c r="AD26" s="18">
        <f>IF(AC26="A",4,IF(AC26="B+",3.5,IF(AC26="B",3,IF(AC26="C+",2.5,IF(AC26="C",2,IF(AC26="D+",1.5,IF(AC26="D",1,0)))))))</f>
        <v>0</v>
      </c>
      <c r="AE26" s="15" t="str">
        <f>TEXT(AD26,"0.0")</f>
        <v>0.0</v>
      </c>
      <c r="AF26" s="19">
        <v>4</v>
      </c>
      <c r="AG26" s="68"/>
      <c r="AH26" s="28"/>
      <c r="AI26" s="26"/>
      <c r="AJ26" s="27"/>
      <c r="AK26" s="82"/>
      <c r="AL26" s="82">
        <f t="shared" si="60"/>
        <v>0</v>
      </c>
      <c r="AM26" s="21">
        <f t="shared" si="61"/>
        <v>0</v>
      </c>
      <c r="AN26" s="21" t="str">
        <f t="shared" si="62"/>
        <v>0.0</v>
      </c>
      <c r="AO26" s="13" t="str">
        <f t="shared" si="6"/>
        <v>F</v>
      </c>
      <c r="AP26" s="18">
        <f t="shared" si="7"/>
        <v>0</v>
      </c>
      <c r="AQ26" s="15" t="str">
        <f t="shared" si="63"/>
        <v>0.0</v>
      </c>
      <c r="AR26" s="19">
        <v>3</v>
      </c>
      <c r="AS26" s="68"/>
      <c r="AT26" s="28"/>
      <c r="AU26" s="26"/>
      <c r="AV26" s="27"/>
      <c r="AW26" s="82"/>
      <c r="AX26" s="82">
        <f t="shared" si="64"/>
        <v>0</v>
      </c>
      <c r="AY26" s="21">
        <f t="shared" si="65"/>
        <v>0</v>
      </c>
      <c r="AZ26" s="21" t="str">
        <f t="shared" si="66"/>
        <v>0.0</v>
      </c>
      <c r="BA26" s="13" t="str">
        <f t="shared" si="8"/>
        <v>F</v>
      </c>
      <c r="BB26" s="18">
        <f t="shared" si="9"/>
        <v>0</v>
      </c>
      <c r="BC26" s="15" t="str">
        <f t="shared" si="67"/>
        <v>0.0</v>
      </c>
      <c r="BD26" s="19">
        <v>3</v>
      </c>
      <c r="BE26" s="68"/>
      <c r="BF26" s="28"/>
      <c r="BG26" s="26"/>
      <c r="BH26" s="27"/>
      <c r="BI26" s="82"/>
      <c r="BJ26" s="27">
        <f t="shared" si="68"/>
        <v>0</v>
      </c>
      <c r="BK26" s="21">
        <f t="shared" si="69"/>
        <v>0</v>
      </c>
      <c r="BL26" s="21" t="str">
        <f t="shared" si="70"/>
        <v>0.0</v>
      </c>
      <c r="BM26" s="13" t="str">
        <f t="shared" si="10"/>
        <v>F</v>
      </c>
      <c r="BN26" s="18">
        <f t="shared" si="11"/>
        <v>0</v>
      </c>
      <c r="BO26" s="15" t="str">
        <f t="shared" si="71"/>
        <v>0.0</v>
      </c>
      <c r="BP26" s="19">
        <v>3</v>
      </c>
      <c r="BQ26" s="68"/>
      <c r="BR26" s="28"/>
      <c r="BS26" s="26"/>
      <c r="BT26" s="27"/>
      <c r="BU26" s="82"/>
      <c r="BV26" s="82">
        <f t="shared" si="72"/>
        <v>0</v>
      </c>
      <c r="BW26" s="21">
        <f t="shared" si="73"/>
        <v>0</v>
      </c>
      <c r="BX26" s="21" t="str">
        <f t="shared" si="74"/>
        <v>0.0</v>
      </c>
      <c r="BY26" s="13" t="str">
        <f t="shared" si="12"/>
        <v>F</v>
      </c>
      <c r="BZ26" s="18">
        <f t="shared" si="13"/>
        <v>0</v>
      </c>
      <c r="CA26" s="15" t="str">
        <f t="shared" si="75"/>
        <v>0.0</v>
      </c>
      <c r="CB26" s="19">
        <v>3</v>
      </c>
      <c r="CC26" s="68"/>
      <c r="CD26" s="69">
        <f t="shared" si="76"/>
        <v>16</v>
      </c>
      <c r="CE26" s="22">
        <f t="shared" si="77"/>
        <v>0</v>
      </c>
      <c r="CF26" s="24" t="str">
        <f t="shared" si="78"/>
        <v>0.00</v>
      </c>
      <c r="CG26" s="22">
        <f t="shared" si="79"/>
        <v>0</v>
      </c>
      <c r="CH26" s="24" t="str">
        <f t="shared" si="80"/>
        <v>0.00</v>
      </c>
      <c r="CI26" s="77" t="str">
        <f t="shared" si="81"/>
        <v>Cảnh báo KQHT</v>
      </c>
      <c r="CJ26" s="77">
        <f t="shared" si="82"/>
        <v>0</v>
      </c>
      <c r="CK26" s="22" t="e">
        <f t="shared" si="83"/>
        <v>#DIV/0!</v>
      </c>
      <c r="CL26" s="77" t="e">
        <f t="shared" si="84"/>
        <v>#DIV/0!</v>
      </c>
      <c r="CM26" s="22" t="e">
        <f t="shared" si="85"/>
        <v>#DIV/0!</v>
      </c>
      <c r="CN26" s="77" t="e">
        <f t="shared" si="86"/>
        <v>#DIV/0!</v>
      </c>
      <c r="CO26" s="28"/>
      <c r="CP26" s="26"/>
      <c r="CQ26" s="27"/>
      <c r="CR26" s="82"/>
      <c r="CS26" s="82">
        <f t="shared" si="87"/>
        <v>0</v>
      </c>
      <c r="CT26" s="21">
        <f t="shared" si="88"/>
        <v>0</v>
      </c>
      <c r="CU26" s="21" t="str">
        <f t="shared" si="89"/>
        <v>0.0</v>
      </c>
      <c r="CV26" s="13" t="str">
        <f t="shared" si="14"/>
        <v>F</v>
      </c>
      <c r="CW26" s="18">
        <f t="shared" si="15"/>
        <v>0</v>
      </c>
      <c r="CX26" s="15" t="str">
        <f t="shared" si="90"/>
        <v>0.0</v>
      </c>
      <c r="CY26" s="19">
        <v>2</v>
      </c>
      <c r="CZ26" s="68">
        <v>2</v>
      </c>
      <c r="DA26" s="28"/>
      <c r="DB26" s="26"/>
      <c r="DC26" s="27"/>
      <c r="DD26" s="82"/>
      <c r="DE26" s="82">
        <f t="shared" si="91"/>
        <v>0</v>
      </c>
      <c r="DF26" s="21">
        <f t="shared" si="16"/>
        <v>0</v>
      </c>
      <c r="DG26" s="21" t="str">
        <f t="shared" si="17"/>
        <v>0.0</v>
      </c>
      <c r="DH26" s="13" t="str">
        <f t="shared" si="18"/>
        <v>F</v>
      </c>
      <c r="DI26" s="18">
        <f t="shared" si="19"/>
        <v>0</v>
      </c>
      <c r="DJ26" s="15" t="str">
        <f t="shared" si="20"/>
        <v>0.0</v>
      </c>
      <c r="DK26" s="19">
        <v>2</v>
      </c>
      <c r="DL26" s="68">
        <v>2</v>
      </c>
      <c r="DM26" s="155"/>
      <c r="DN26" s="158"/>
      <c r="DO26" s="27"/>
      <c r="DP26" s="27"/>
      <c r="DQ26" s="27">
        <f t="shared" si="92"/>
        <v>0</v>
      </c>
      <c r="DR26" s="21">
        <f t="shared" si="21"/>
        <v>0</v>
      </c>
      <c r="DS26" s="21" t="str">
        <f t="shared" si="22"/>
        <v>0.0</v>
      </c>
      <c r="DT26" s="13" t="str">
        <f t="shared" si="23"/>
        <v>F</v>
      </c>
      <c r="DU26" s="18">
        <f t="shared" si="24"/>
        <v>0</v>
      </c>
      <c r="DV26" s="15" t="str">
        <f t="shared" si="25"/>
        <v>0.0</v>
      </c>
      <c r="DW26" s="19">
        <v>2</v>
      </c>
      <c r="DX26" s="68">
        <v>2</v>
      </c>
      <c r="DY26" s="155"/>
      <c r="DZ26" s="158"/>
      <c r="EA26" s="27"/>
      <c r="EB26" s="27"/>
      <c r="EC26" s="27">
        <f t="shared" si="26"/>
        <v>0</v>
      </c>
      <c r="ED26" s="21">
        <f t="shared" si="27"/>
        <v>0</v>
      </c>
      <c r="EE26" s="21" t="str">
        <f t="shared" si="28"/>
        <v>0.0</v>
      </c>
      <c r="EF26" s="13" t="str">
        <f t="shared" si="29"/>
        <v>F</v>
      </c>
      <c r="EG26" s="18">
        <f t="shared" si="30"/>
        <v>0</v>
      </c>
      <c r="EH26" s="15" t="str">
        <f t="shared" si="31"/>
        <v>0.0</v>
      </c>
      <c r="EI26" s="19">
        <v>3</v>
      </c>
      <c r="EJ26" s="68">
        <v>3</v>
      </c>
      <c r="EK26" s="28"/>
      <c r="EL26" s="26"/>
      <c r="EM26" s="27"/>
      <c r="EN26" s="82"/>
      <c r="EO26" s="82">
        <f t="shared" si="93"/>
        <v>0</v>
      </c>
      <c r="EP26" s="21">
        <f t="shared" si="94"/>
        <v>0</v>
      </c>
      <c r="EQ26" s="21" t="str">
        <f t="shared" si="95"/>
        <v>0.0</v>
      </c>
      <c r="ER26" s="13" t="str">
        <f t="shared" si="32"/>
        <v>F</v>
      </c>
      <c r="ES26" s="18">
        <f t="shared" si="33"/>
        <v>0</v>
      </c>
      <c r="ET26" s="15" t="str">
        <f t="shared" si="96"/>
        <v>0.0</v>
      </c>
      <c r="EU26" s="19">
        <v>4</v>
      </c>
      <c r="EV26" s="68">
        <v>4</v>
      </c>
      <c r="EW26" s="28"/>
      <c r="EX26" s="26"/>
      <c r="EY26" s="27"/>
      <c r="EZ26" s="27"/>
      <c r="FA26" s="27">
        <f t="shared" si="97"/>
        <v>0</v>
      </c>
      <c r="FB26" s="21">
        <f t="shared" si="34"/>
        <v>0</v>
      </c>
      <c r="FC26" s="21" t="str">
        <f t="shared" si="35"/>
        <v>0.0</v>
      </c>
      <c r="FD26" s="13" t="str">
        <f t="shared" si="36"/>
        <v>F</v>
      </c>
      <c r="FE26" s="18">
        <f t="shared" si="37"/>
        <v>0</v>
      </c>
      <c r="FF26" s="15" t="str">
        <f t="shared" si="38"/>
        <v>0.0</v>
      </c>
      <c r="FG26" s="19">
        <v>2</v>
      </c>
      <c r="FH26" s="68">
        <v>2</v>
      </c>
      <c r="FI26" s="155"/>
      <c r="FJ26" s="158"/>
      <c r="FK26" s="27"/>
      <c r="FL26" s="27"/>
      <c r="FM26" s="27">
        <f t="shared" si="39"/>
        <v>0</v>
      </c>
      <c r="FN26" s="21">
        <f t="shared" si="40"/>
        <v>0</v>
      </c>
      <c r="FO26" s="21" t="str">
        <f t="shared" si="41"/>
        <v>0.0</v>
      </c>
      <c r="FP26" s="13" t="str">
        <f t="shared" si="42"/>
        <v>F</v>
      </c>
      <c r="FQ26" s="18">
        <f t="shared" si="43"/>
        <v>0</v>
      </c>
      <c r="FR26" s="15" t="str">
        <f t="shared" si="44"/>
        <v>0.0</v>
      </c>
      <c r="FS26" s="19">
        <v>3</v>
      </c>
      <c r="FT26" s="68">
        <v>3</v>
      </c>
      <c r="FU26" s="28"/>
      <c r="FV26" s="26"/>
      <c r="FW26" s="27"/>
      <c r="FX26" s="82"/>
      <c r="FY26" s="82">
        <f t="shared" si="98"/>
        <v>0</v>
      </c>
      <c r="FZ26" s="21">
        <f t="shared" si="45"/>
        <v>0</v>
      </c>
      <c r="GA26" s="21" t="str">
        <f t="shared" si="46"/>
        <v>0.0</v>
      </c>
      <c r="GB26" s="13" t="str">
        <f t="shared" si="47"/>
        <v>F</v>
      </c>
      <c r="GC26" s="18">
        <f t="shared" si="48"/>
        <v>0</v>
      </c>
      <c r="GD26" s="15" t="str">
        <f t="shared" si="49"/>
        <v>0.0</v>
      </c>
      <c r="GE26" s="19">
        <v>3</v>
      </c>
      <c r="GF26" s="68">
        <v>3</v>
      </c>
      <c r="GG26" s="69">
        <f t="shared" si="99"/>
        <v>21</v>
      </c>
      <c r="GH26" s="22">
        <f t="shared" si="100"/>
        <v>0</v>
      </c>
      <c r="GI26" s="24" t="str">
        <f t="shared" si="101"/>
        <v>0.00</v>
      </c>
      <c r="GJ26" s="22">
        <f t="shared" si="102"/>
        <v>0</v>
      </c>
      <c r="GK26" s="24" t="str">
        <f t="shared" si="103"/>
        <v>0.00</v>
      </c>
    </row>
    <row r="27" spans="1:193" s="4" customFormat="1" ht="18">
      <c r="A27" s="2"/>
      <c r="B27" s="5"/>
      <c r="C27" s="6"/>
      <c r="D27" s="7"/>
      <c r="E27" s="8"/>
      <c r="F27" s="44"/>
      <c r="G27" s="3"/>
      <c r="H27" s="3"/>
      <c r="I27" s="11"/>
      <c r="J27" s="67"/>
      <c r="K27" s="21" t="str">
        <f t="shared" ref="K27:K36" si="104">TEXT(J27,"0.0")</f>
        <v>0.0</v>
      </c>
      <c r="L27" s="13" t="str">
        <f t="shared" ref="L27:L36" si="105">IF(J27&gt;=8.5,"A",IF(J27&gt;=8,"B+",IF(J27&gt;=7,"B",IF(J27&gt;=6.5,"C+",IF(J27&gt;=5.5,"C",IF(J27&gt;=5,"D+",IF(J27&gt;=4,"D","F")))))))</f>
        <v>F</v>
      </c>
      <c r="M27" s="14">
        <f t="shared" ref="M27:M36" si="106">IF(L27="A",4,IF(L27="B+",3.5,IF(L27="B",3,IF(L27="C+",2.5,IF(L27="C",2,IF(L27="D+",1.5,IF(L27="D",1,0)))))))</f>
        <v>0</v>
      </c>
      <c r="N27" s="15" t="str">
        <f t="shared" ref="N27:N36" si="107">TEXT(M27,"0.0")</f>
        <v>0.0</v>
      </c>
      <c r="O27" s="19">
        <v>2</v>
      </c>
      <c r="P27" s="12"/>
      <c r="Q27" s="21" t="str">
        <f t="shared" ref="Q27:Q36" si="108">TEXT(P27,"0.0")</f>
        <v>0.0</v>
      </c>
      <c r="R27" s="13" t="str">
        <f t="shared" ref="R27:R36" si="109">IF(P27&gt;=8.5,"A",IF(P27&gt;=8,"B+",IF(P27&gt;=7,"B",IF(P27&gt;=6.5,"C+",IF(P27&gt;=5.5,"C",IF(P27&gt;=5,"D+",IF(P27&gt;=4,"D","F")))))))</f>
        <v>F</v>
      </c>
      <c r="S27" s="14">
        <f t="shared" ref="S27:S36" si="110">IF(R27="A",4,IF(R27="B+",3.5,IF(R27="B",3,IF(R27="C+",2.5,IF(R27="C",2,IF(R27="D+",1.5,IF(R27="D",1,0)))))))</f>
        <v>0</v>
      </c>
      <c r="T27" s="15" t="str">
        <f t="shared" ref="T27:T36" si="111">TEXT(S27,"0.0")</f>
        <v>0.0</v>
      </c>
      <c r="U27" s="19">
        <v>3</v>
      </c>
      <c r="V27" s="28"/>
      <c r="W27" s="26"/>
      <c r="X27" s="27"/>
      <c r="Y27" s="82"/>
      <c r="Z27" s="82">
        <f t="shared" si="56"/>
        <v>0</v>
      </c>
      <c r="AA27" s="21">
        <f t="shared" si="57"/>
        <v>0</v>
      </c>
      <c r="AB27" s="21" t="str">
        <f t="shared" ref="AB27:AB36" si="112">TEXT(AA27,"0.0")</f>
        <v>0.0</v>
      </c>
      <c r="AC27" s="13" t="str">
        <f t="shared" ref="AC27:AC36" si="113">IF(AA27&gt;=8.5,"A",IF(AA27&gt;=8,"B+",IF(AA27&gt;=7,"B",IF(AA27&gt;=6.5,"C+",IF(AA27&gt;=5.5,"C",IF(AA27&gt;=5,"D+",IF(AA27&gt;=4,"D","F")))))))</f>
        <v>F</v>
      </c>
      <c r="AD27" s="18">
        <f t="shared" ref="AD27:AD36" si="114">IF(AC27="A",4,IF(AC27="B+",3.5,IF(AC27="B",3,IF(AC27="C+",2.5,IF(AC27="C",2,IF(AC27="D+",1.5,IF(AC27="D",1,0)))))))</f>
        <v>0</v>
      </c>
      <c r="AE27" s="15" t="str">
        <f t="shared" ref="AE27:AE36" si="115">TEXT(AD27,"0.0")</f>
        <v>0.0</v>
      </c>
      <c r="AF27" s="19">
        <v>4</v>
      </c>
      <c r="AG27" s="68"/>
      <c r="AH27" s="28"/>
      <c r="AI27" s="26"/>
      <c r="AJ27" s="27"/>
      <c r="AK27" s="82"/>
      <c r="AL27" s="82">
        <f t="shared" si="60"/>
        <v>0</v>
      </c>
      <c r="AM27" s="21">
        <f t="shared" si="61"/>
        <v>0</v>
      </c>
      <c r="AN27" s="21" t="str">
        <f t="shared" si="62"/>
        <v>0.0</v>
      </c>
      <c r="AO27" s="13" t="str">
        <f t="shared" si="6"/>
        <v>F</v>
      </c>
      <c r="AP27" s="18">
        <f t="shared" si="7"/>
        <v>0</v>
      </c>
      <c r="AQ27" s="15" t="str">
        <f t="shared" si="63"/>
        <v>0.0</v>
      </c>
      <c r="AR27" s="19">
        <v>3</v>
      </c>
      <c r="AS27" s="68"/>
      <c r="AT27" s="28"/>
      <c r="AU27" s="26"/>
      <c r="AV27" s="27"/>
      <c r="AW27" s="82"/>
      <c r="AX27" s="82">
        <f t="shared" si="64"/>
        <v>0</v>
      </c>
      <c r="AY27" s="21">
        <f t="shared" si="65"/>
        <v>0</v>
      </c>
      <c r="AZ27" s="21" t="str">
        <f t="shared" si="66"/>
        <v>0.0</v>
      </c>
      <c r="BA27" s="13" t="str">
        <f t="shared" si="8"/>
        <v>F</v>
      </c>
      <c r="BB27" s="18">
        <f t="shared" si="9"/>
        <v>0</v>
      </c>
      <c r="BC27" s="15" t="str">
        <f t="shared" si="67"/>
        <v>0.0</v>
      </c>
      <c r="BD27" s="19">
        <v>3</v>
      </c>
      <c r="BE27" s="68"/>
      <c r="BF27" s="28"/>
      <c r="BG27" s="26"/>
      <c r="BH27" s="27"/>
      <c r="BI27" s="82"/>
      <c r="BJ27" s="27">
        <f t="shared" si="68"/>
        <v>0</v>
      </c>
      <c r="BK27" s="21">
        <f t="shared" si="69"/>
        <v>0</v>
      </c>
      <c r="BL27" s="21" t="str">
        <f t="shared" si="70"/>
        <v>0.0</v>
      </c>
      <c r="BM27" s="13" t="str">
        <f t="shared" si="10"/>
        <v>F</v>
      </c>
      <c r="BN27" s="18">
        <f t="shared" si="11"/>
        <v>0</v>
      </c>
      <c r="BO27" s="15" t="str">
        <f t="shared" si="71"/>
        <v>0.0</v>
      </c>
      <c r="BP27" s="19">
        <v>3</v>
      </c>
      <c r="BQ27" s="68"/>
      <c r="BR27" s="28"/>
      <c r="BS27" s="26"/>
      <c r="BT27" s="27"/>
      <c r="BU27" s="82"/>
      <c r="BV27" s="82">
        <f t="shared" si="72"/>
        <v>0</v>
      </c>
      <c r="BW27" s="21">
        <f t="shared" si="73"/>
        <v>0</v>
      </c>
      <c r="BX27" s="21" t="str">
        <f t="shared" si="74"/>
        <v>0.0</v>
      </c>
      <c r="BY27" s="13" t="str">
        <f t="shared" si="12"/>
        <v>F</v>
      </c>
      <c r="BZ27" s="18">
        <f t="shared" si="13"/>
        <v>0</v>
      </c>
      <c r="CA27" s="15" t="str">
        <f t="shared" si="75"/>
        <v>0.0</v>
      </c>
      <c r="CB27" s="19">
        <v>3</v>
      </c>
      <c r="CC27" s="68"/>
      <c r="CD27" s="69">
        <f t="shared" si="76"/>
        <v>16</v>
      </c>
      <c r="CE27" s="22">
        <f t="shared" si="77"/>
        <v>0</v>
      </c>
      <c r="CF27" s="24" t="str">
        <f t="shared" si="78"/>
        <v>0.00</v>
      </c>
      <c r="CG27" s="22">
        <f t="shared" si="79"/>
        <v>0</v>
      </c>
      <c r="CH27" s="24" t="str">
        <f t="shared" si="80"/>
        <v>0.00</v>
      </c>
      <c r="CI27" s="77" t="str">
        <f t="shared" si="81"/>
        <v>Cảnh báo KQHT</v>
      </c>
      <c r="CJ27" s="77">
        <f t="shared" si="82"/>
        <v>0</v>
      </c>
      <c r="CK27" s="22" t="e">
        <f t="shared" si="83"/>
        <v>#DIV/0!</v>
      </c>
      <c r="CL27" s="77" t="e">
        <f t="shared" si="84"/>
        <v>#DIV/0!</v>
      </c>
      <c r="CM27" s="22" t="e">
        <f t="shared" si="85"/>
        <v>#DIV/0!</v>
      </c>
      <c r="CN27" s="77" t="e">
        <f t="shared" si="86"/>
        <v>#DIV/0!</v>
      </c>
      <c r="CO27" s="28"/>
      <c r="CP27" s="26"/>
      <c r="CQ27" s="27"/>
      <c r="CR27" s="82"/>
      <c r="CS27" s="82">
        <f t="shared" si="87"/>
        <v>0</v>
      </c>
      <c r="CT27" s="21">
        <f t="shared" si="88"/>
        <v>0</v>
      </c>
      <c r="CU27" s="21" t="str">
        <f t="shared" si="89"/>
        <v>0.0</v>
      </c>
      <c r="CV27" s="13" t="str">
        <f t="shared" si="14"/>
        <v>F</v>
      </c>
      <c r="CW27" s="18">
        <f t="shared" si="15"/>
        <v>0</v>
      </c>
      <c r="CX27" s="15" t="str">
        <f t="shared" si="90"/>
        <v>0.0</v>
      </c>
      <c r="CY27" s="19">
        <v>2</v>
      </c>
      <c r="CZ27" s="68">
        <v>2</v>
      </c>
      <c r="DA27" s="28"/>
      <c r="DB27" s="26"/>
      <c r="DC27" s="27"/>
      <c r="DD27" s="82"/>
      <c r="DE27" s="82">
        <f t="shared" si="91"/>
        <v>0</v>
      </c>
      <c r="DF27" s="21">
        <f t="shared" si="16"/>
        <v>0</v>
      </c>
      <c r="DG27" s="21" t="str">
        <f t="shared" si="17"/>
        <v>0.0</v>
      </c>
      <c r="DH27" s="13" t="str">
        <f t="shared" si="18"/>
        <v>F</v>
      </c>
      <c r="DI27" s="18">
        <f t="shared" si="19"/>
        <v>0</v>
      </c>
      <c r="DJ27" s="15" t="str">
        <f t="shared" si="20"/>
        <v>0.0</v>
      </c>
      <c r="DK27" s="19">
        <v>2</v>
      </c>
      <c r="DL27" s="68">
        <v>2</v>
      </c>
      <c r="DM27" s="155"/>
      <c r="DN27" s="158"/>
      <c r="DO27" s="27"/>
      <c r="DP27" s="27"/>
      <c r="DQ27" s="27">
        <f t="shared" si="92"/>
        <v>0</v>
      </c>
      <c r="DR27" s="21">
        <f t="shared" si="21"/>
        <v>0</v>
      </c>
      <c r="DS27" s="21" t="str">
        <f t="shared" si="22"/>
        <v>0.0</v>
      </c>
      <c r="DT27" s="13" t="str">
        <f t="shared" si="23"/>
        <v>F</v>
      </c>
      <c r="DU27" s="18">
        <f t="shared" si="24"/>
        <v>0</v>
      </c>
      <c r="DV27" s="15" t="str">
        <f t="shared" si="25"/>
        <v>0.0</v>
      </c>
      <c r="DW27" s="19">
        <v>2</v>
      </c>
      <c r="DX27" s="68">
        <v>2</v>
      </c>
      <c r="DY27" s="155"/>
      <c r="DZ27" s="158"/>
      <c r="EA27" s="27"/>
      <c r="EB27" s="27"/>
      <c r="EC27" s="27">
        <f t="shared" si="26"/>
        <v>0</v>
      </c>
      <c r="ED27" s="21">
        <f t="shared" si="27"/>
        <v>0</v>
      </c>
      <c r="EE27" s="21" t="str">
        <f t="shared" si="28"/>
        <v>0.0</v>
      </c>
      <c r="EF27" s="13" t="str">
        <f t="shared" si="29"/>
        <v>F</v>
      </c>
      <c r="EG27" s="18">
        <f t="shared" si="30"/>
        <v>0</v>
      </c>
      <c r="EH27" s="15" t="str">
        <f t="shared" si="31"/>
        <v>0.0</v>
      </c>
      <c r="EI27" s="19">
        <v>3</v>
      </c>
      <c r="EJ27" s="68">
        <v>3</v>
      </c>
      <c r="EK27" s="28"/>
      <c r="EL27" s="26"/>
      <c r="EM27" s="27"/>
      <c r="EN27" s="82"/>
      <c r="EO27" s="82">
        <f t="shared" si="93"/>
        <v>0</v>
      </c>
      <c r="EP27" s="21">
        <f t="shared" si="94"/>
        <v>0</v>
      </c>
      <c r="EQ27" s="21" t="str">
        <f t="shared" si="95"/>
        <v>0.0</v>
      </c>
      <c r="ER27" s="13" t="str">
        <f t="shared" si="32"/>
        <v>F</v>
      </c>
      <c r="ES27" s="18">
        <f t="shared" si="33"/>
        <v>0</v>
      </c>
      <c r="ET27" s="15" t="str">
        <f t="shared" si="96"/>
        <v>0.0</v>
      </c>
      <c r="EU27" s="19">
        <v>4</v>
      </c>
      <c r="EV27" s="68">
        <v>4</v>
      </c>
      <c r="EW27" s="28"/>
      <c r="EX27" s="26"/>
      <c r="EY27" s="27"/>
      <c r="EZ27" s="27"/>
      <c r="FA27" s="27">
        <f t="shared" si="97"/>
        <v>0</v>
      </c>
      <c r="FB27" s="21">
        <f t="shared" si="34"/>
        <v>0</v>
      </c>
      <c r="FC27" s="21" t="str">
        <f t="shared" si="35"/>
        <v>0.0</v>
      </c>
      <c r="FD27" s="13" t="str">
        <f t="shared" si="36"/>
        <v>F</v>
      </c>
      <c r="FE27" s="18">
        <f t="shared" si="37"/>
        <v>0</v>
      </c>
      <c r="FF27" s="15" t="str">
        <f t="shared" si="38"/>
        <v>0.0</v>
      </c>
      <c r="FG27" s="19">
        <v>2</v>
      </c>
      <c r="FH27" s="68">
        <v>2</v>
      </c>
      <c r="FI27" s="155"/>
      <c r="FJ27" s="158"/>
      <c r="FK27" s="27"/>
      <c r="FL27" s="27"/>
      <c r="FM27" s="27">
        <f t="shared" si="39"/>
        <v>0</v>
      </c>
      <c r="FN27" s="21">
        <f t="shared" si="40"/>
        <v>0</v>
      </c>
      <c r="FO27" s="21" t="str">
        <f t="shared" si="41"/>
        <v>0.0</v>
      </c>
      <c r="FP27" s="13" t="str">
        <f t="shared" si="42"/>
        <v>F</v>
      </c>
      <c r="FQ27" s="18">
        <f t="shared" si="43"/>
        <v>0</v>
      </c>
      <c r="FR27" s="15" t="str">
        <f t="shared" si="44"/>
        <v>0.0</v>
      </c>
      <c r="FS27" s="19">
        <v>3</v>
      </c>
      <c r="FT27" s="68">
        <v>3</v>
      </c>
      <c r="FU27" s="28"/>
      <c r="FV27" s="26"/>
      <c r="FW27" s="27"/>
      <c r="FX27" s="82"/>
      <c r="FY27" s="82">
        <f t="shared" si="98"/>
        <v>0</v>
      </c>
      <c r="FZ27" s="21">
        <f t="shared" si="45"/>
        <v>0</v>
      </c>
      <c r="GA27" s="21" t="str">
        <f t="shared" si="46"/>
        <v>0.0</v>
      </c>
      <c r="GB27" s="13" t="str">
        <f t="shared" si="47"/>
        <v>F</v>
      </c>
      <c r="GC27" s="18">
        <f t="shared" si="48"/>
        <v>0</v>
      </c>
      <c r="GD27" s="15" t="str">
        <f t="shared" si="49"/>
        <v>0.0</v>
      </c>
      <c r="GE27" s="19">
        <v>3</v>
      </c>
      <c r="GF27" s="68">
        <v>3</v>
      </c>
      <c r="GG27" s="69">
        <f t="shared" si="99"/>
        <v>21</v>
      </c>
      <c r="GH27" s="22">
        <f t="shared" si="100"/>
        <v>0</v>
      </c>
      <c r="GI27" s="24" t="str">
        <f t="shared" si="101"/>
        <v>0.00</v>
      </c>
      <c r="GJ27" s="22">
        <f t="shared" si="102"/>
        <v>0</v>
      </c>
      <c r="GK27" s="24" t="str">
        <f t="shared" si="103"/>
        <v>0.00</v>
      </c>
    </row>
    <row r="28" spans="1:193" s="4" customFormat="1" ht="18">
      <c r="A28" s="2"/>
      <c r="B28" s="5"/>
      <c r="C28" s="6"/>
      <c r="D28" s="7"/>
      <c r="E28" s="8"/>
      <c r="F28" s="44"/>
      <c r="G28" s="3"/>
      <c r="H28" s="3"/>
      <c r="I28" s="11"/>
      <c r="J28" s="67"/>
      <c r="K28" s="21" t="str">
        <f t="shared" si="104"/>
        <v>0.0</v>
      </c>
      <c r="L28" s="13" t="str">
        <f t="shared" si="105"/>
        <v>F</v>
      </c>
      <c r="M28" s="14">
        <f t="shared" si="106"/>
        <v>0</v>
      </c>
      <c r="N28" s="15" t="str">
        <f t="shared" si="107"/>
        <v>0.0</v>
      </c>
      <c r="O28" s="19">
        <v>2</v>
      </c>
      <c r="P28" s="12"/>
      <c r="Q28" s="21" t="str">
        <f t="shared" si="108"/>
        <v>0.0</v>
      </c>
      <c r="R28" s="13" t="str">
        <f t="shared" si="109"/>
        <v>F</v>
      </c>
      <c r="S28" s="14">
        <f t="shared" si="110"/>
        <v>0</v>
      </c>
      <c r="T28" s="15" t="str">
        <f t="shared" si="111"/>
        <v>0.0</v>
      </c>
      <c r="U28" s="19">
        <v>3</v>
      </c>
      <c r="V28" s="28"/>
      <c r="W28" s="26"/>
      <c r="X28" s="27"/>
      <c r="Y28" s="82"/>
      <c r="Z28" s="82">
        <f t="shared" si="56"/>
        <v>0</v>
      </c>
      <c r="AA28" s="21">
        <f t="shared" si="57"/>
        <v>0</v>
      </c>
      <c r="AB28" s="21" t="str">
        <f t="shared" si="112"/>
        <v>0.0</v>
      </c>
      <c r="AC28" s="13" t="str">
        <f t="shared" si="113"/>
        <v>F</v>
      </c>
      <c r="AD28" s="18">
        <f t="shared" si="114"/>
        <v>0</v>
      </c>
      <c r="AE28" s="15" t="str">
        <f t="shared" si="115"/>
        <v>0.0</v>
      </c>
      <c r="AF28" s="19">
        <v>4</v>
      </c>
      <c r="AG28" s="68"/>
      <c r="AH28" s="28"/>
      <c r="AI28" s="26"/>
      <c r="AJ28" s="27"/>
      <c r="AK28" s="82"/>
      <c r="AL28" s="82">
        <f t="shared" si="60"/>
        <v>0</v>
      </c>
      <c r="AM28" s="21">
        <f t="shared" si="61"/>
        <v>0</v>
      </c>
      <c r="AN28" s="21" t="str">
        <f t="shared" si="62"/>
        <v>0.0</v>
      </c>
      <c r="AO28" s="13" t="str">
        <f t="shared" si="6"/>
        <v>F</v>
      </c>
      <c r="AP28" s="18">
        <f t="shared" si="7"/>
        <v>0</v>
      </c>
      <c r="AQ28" s="15" t="str">
        <f t="shared" si="63"/>
        <v>0.0</v>
      </c>
      <c r="AR28" s="19">
        <v>3</v>
      </c>
      <c r="AS28" s="68"/>
      <c r="AT28" s="28"/>
      <c r="AU28" s="26"/>
      <c r="AV28" s="27"/>
      <c r="AW28" s="82"/>
      <c r="AX28" s="82">
        <f t="shared" si="64"/>
        <v>0</v>
      </c>
      <c r="AY28" s="21">
        <f t="shared" si="65"/>
        <v>0</v>
      </c>
      <c r="AZ28" s="21" t="str">
        <f t="shared" si="66"/>
        <v>0.0</v>
      </c>
      <c r="BA28" s="13" t="str">
        <f t="shared" si="8"/>
        <v>F</v>
      </c>
      <c r="BB28" s="18">
        <f t="shared" si="9"/>
        <v>0</v>
      </c>
      <c r="BC28" s="15" t="str">
        <f t="shared" si="67"/>
        <v>0.0</v>
      </c>
      <c r="BD28" s="19">
        <v>3</v>
      </c>
      <c r="BE28" s="68"/>
      <c r="BF28" s="28"/>
      <c r="BG28" s="26"/>
      <c r="BH28" s="27"/>
      <c r="BI28" s="82"/>
      <c r="BJ28" s="27">
        <f t="shared" si="68"/>
        <v>0</v>
      </c>
      <c r="BK28" s="21">
        <f t="shared" si="69"/>
        <v>0</v>
      </c>
      <c r="BL28" s="21" t="str">
        <f t="shared" si="70"/>
        <v>0.0</v>
      </c>
      <c r="BM28" s="13" t="str">
        <f t="shared" si="10"/>
        <v>F</v>
      </c>
      <c r="BN28" s="18">
        <f t="shared" si="11"/>
        <v>0</v>
      </c>
      <c r="BO28" s="15" t="str">
        <f t="shared" si="71"/>
        <v>0.0</v>
      </c>
      <c r="BP28" s="19">
        <v>3</v>
      </c>
      <c r="BQ28" s="68"/>
      <c r="BR28" s="28"/>
      <c r="BS28" s="26"/>
      <c r="BT28" s="27"/>
      <c r="BU28" s="82"/>
      <c r="BV28" s="82">
        <f t="shared" si="72"/>
        <v>0</v>
      </c>
      <c r="BW28" s="21">
        <f t="shared" si="73"/>
        <v>0</v>
      </c>
      <c r="BX28" s="21" t="str">
        <f t="shared" si="74"/>
        <v>0.0</v>
      </c>
      <c r="BY28" s="13" t="str">
        <f t="shared" si="12"/>
        <v>F</v>
      </c>
      <c r="BZ28" s="18">
        <f t="shared" si="13"/>
        <v>0</v>
      </c>
      <c r="CA28" s="15" t="str">
        <f t="shared" si="75"/>
        <v>0.0</v>
      </c>
      <c r="CB28" s="19">
        <v>3</v>
      </c>
      <c r="CC28" s="68"/>
      <c r="CD28" s="69">
        <f t="shared" si="76"/>
        <v>16</v>
      </c>
      <c r="CE28" s="22">
        <f t="shared" si="77"/>
        <v>0</v>
      </c>
      <c r="CF28" s="24" t="str">
        <f t="shared" si="78"/>
        <v>0.00</v>
      </c>
      <c r="CG28" s="22">
        <f t="shared" si="79"/>
        <v>0</v>
      </c>
      <c r="CH28" s="24" t="str">
        <f t="shared" si="80"/>
        <v>0.00</v>
      </c>
      <c r="CI28" s="77" t="str">
        <f t="shared" si="81"/>
        <v>Cảnh báo KQHT</v>
      </c>
      <c r="CJ28" s="77">
        <f t="shared" si="82"/>
        <v>0</v>
      </c>
      <c r="CK28" s="22" t="e">
        <f t="shared" si="83"/>
        <v>#DIV/0!</v>
      </c>
      <c r="CL28" s="77" t="e">
        <f t="shared" si="84"/>
        <v>#DIV/0!</v>
      </c>
      <c r="CM28" s="22" t="e">
        <f t="shared" si="85"/>
        <v>#DIV/0!</v>
      </c>
      <c r="CN28" s="77" t="e">
        <f t="shared" si="86"/>
        <v>#DIV/0!</v>
      </c>
      <c r="CO28" s="28"/>
      <c r="CP28" s="26"/>
      <c r="CQ28" s="27"/>
      <c r="CR28" s="82"/>
      <c r="CS28" s="82">
        <f t="shared" si="87"/>
        <v>0</v>
      </c>
      <c r="CT28" s="21">
        <f t="shared" si="88"/>
        <v>0</v>
      </c>
      <c r="CU28" s="21" t="str">
        <f t="shared" si="89"/>
        <v>0.0</v>
      </c>
      <c r="CV28" s="13" t="str">
        <f t="shared" si="14"/>
        <v>F</v>
      </c>
      <c r="CW28" s="18">
        <f t="shared" si="15"/>
        <v>0</v>
      </c>
      <c r="CX28" s="15" t="str">
        <f t="shared" si="90"/>
        <v>0.0</v>
      </c>
      <c r="CY28" s="19">
        <v>2</v>
      </c>
      <c r="CZ28" s="68">
        <v>2</v>
      </c>
      <c r="DA28" s="28"/>
      <c r="DB28" s="26"/>
      <c r="DC28" s="27"/>
      <c r="DD28" s="82"/>
      <c r="DE28" s="82">
        <f t="shared" si="91"/>
        <v>0</v>
      </c>
      <c r="DF28" s="21">
        <f t="shared" si="16"/>
        <v>0</v>
      </c>
      <c r="DG28" s="21" t="str">
        <f t="shared" si="17"/>
        <v>0.0</v>
      </c>
      <c r="DH28" s="13" t="str">
        <f t="shared" si="18"/>
        <v>F</v>
      </c>
      <c r="DI28" s="18">
        <f t="shared" si="19"/>
        <v>0</v>
      </c>
      <c r="DJ28" s="15" t="str">
        <f t="shared" si="20"/>
        <v>0.0</v>
      </c>
      <c r="DK28" s="19">
        <v>2</v>
      </c>
      <c r="DL28" s="68">
        <v>2</v>
      </c>
      <c r="DM28" s="155"/>
      <c r="DN28" s="158"/>
      <c r="DO28" s="27"/>
      <c r="DP28" s="27"/>
      <c r="DQ28" s="27">
        <f t="shared" si="92"/>
        <v>0</v>
      </c>
      <c r="DR28" s="21">
        <f t="shared" si="21"/>
        <v>0</v>
      </c>
      <c r="DS28" s="21" t="str">
        <f t="shared" si="22"/>
        <v>0.0</v>
      </c>
      <c r="DT28" s="13" t="str">
        <f t="shared" si="23"/>
        <v>F</v>
      </c>
      <c r="DU28" s="18">
        <f t="shared" si="24"/>
        <v>0</v>
      </c>
      <c r="DV28" s="15" t="str">
        <f t="shared" si="25"/>
        <v>0.0</v>
      </c>
      <c r="DW28" s="19">
        <v>2</v>
      </c>
      <c r="DX28" s="68">
        <v>2</v>
      </c>
      <c r="DY28" s="155"/>
      <c r="DZ28" s="158"/>
      <c r="EA28" s="27"/>
      <c r="EB28" s="27"/>
      <c r="EC28" s="27">
        <f t="shared" si="26"/>
        <v>0</v>
      </c>
      <c r="ED28" s="21">
        <f t="shared" si="27"/>
        <v>0</v>
      </c>
      <c r="EE28" s="21" t="str">
        <f t="shared" si="28"/>
        <v>0.0</v>
      </c>
      <c r="EF28" s="13" t="str">
        <f t="shared" si="29"/>
        <v>F</v>
      </c>
      <c r="EG28" s="18">
        <f t="shared" si="30"/>
        <v>0</v>
      </c>
      <c r="EH28" s="15" t="str">
        <f t="shared" si="31"/>
        <v>0.0</v>
      </c>
      <c r="EI28" s="19">
        <v>3</v>
      </c>
      <c r="EJ28" s="68">
        <v>3</v>
      </c>
      <c r="EK28" s="28"/>
      <c r="EL28" s="26"/>
      <c r="EM28" s="27"/>
      <c r="EN28" s="82"/>
      <c r="EO28" s="82">
        <f t="shared" si="93"/>
        <v>0</v>
      </c>
      <c r="EP28" s="21">
        <f t="shared" si="94"/>
        <v>0</v>
      </c>
      <c r="EQ28" s="21" t="str">
        <f t="shared" si="95"/>
        <v>0.0</v>
      </c>
      <c r="ER28" s="13" t="str">
        <f t="shared" si="32"/>
        <v>F</v>
      </c>
      <c r="ES28" s="18">
        <f t="shared" si="33"/>
        <v>0</v>
      </c>
      <c r="ET28" s="15" t="str">
        <f t="shared" si="96"/>
        <v>0.0</v>
      </c>
      <c r="EU28" s="19">
        <v>4</v>
      </c>
      <c r="EV28" s="68">
        <v>4</v>
      </c>
      <c r="EW28" s="28"/>
      <c r="EX28" s="26"/>
      <c r="EY28" s="27"/>
      <c r="EZ28" s="27"/>
      <c r="FA28" s="27">
        <f t="shared" si="97"/>
        <v>0</v>
      </c>
      <c r="FB28" s="21">
        <f t="shared" si="34"/>
        <v>0</v>
      </c>
      <c r="FC28" s="21" t="str">
        <f t="shared" si="35"/>
        <v>0.0</v>
      </c>
      <c r="FD28" s="13" t="str">
        <f t="shared" si="36"/>
        <v>F</v>
      </c>
      <c r="FE28" s="18">
        <f t="shared" si="37"/>
        <v>0</v>
      </c>
      <c r="FF28" s="15" t="str">
        <f t="shared" si="38"/>
        <v>0.0</v>
      </c>
      <c r="FG28" s="19">
        <v>2</v>
      </c>
      <c r="FH28" s="68">
        <v>2</v>
      </c>
      <c r="FI28" s="155"/>
      <c r="FJ28" s="158"/>
      <c r="FK28" s="27"/>
      <c r="FL28" s="27"/>
      <c r="FM28" s="27">
        <f t="shared" si="39"/>
        <v>0</v>
      </c>
      <c r="FN28" s="21">
        <f t="shared" si="40"/>
        <v>0</v>
      </c>
      <c r="FO28" s="21" t="str">
        <f t="shared" si="41"/>
        <v>0.0</v>
      </c>
      <c r="FP28" s="13" t="str">
        <f t="shared" si="42"/>
        <v>F</v>
      </c>
      <c r="FQ28" s="18">
        <f t="shared" si="43"/>
        <v>0</v>
      </c>
      <c r="FR28" s="15" t="str">
        <f t="shared" si="44"/>
        <v>0.0</v>
      </c>
      <c r="FS28" s="19">
        <v>3</v>
      </c>
      <c r="FT28" s="68">
        <v>3</v>
      </c>
      <c r="FU28" s="28"/>
      <c r="FV28" s="26"/>
      <c r="FW28" s="27"/>
      <c r="FX28" s="82"/>
      <c r="FY28" s="82">
        <f t="shared" si="98"/>
        <v>0</v>
      </c>
      <c r="FZ28" s="21">
        <f t="shared" si="45"/>
        <v>0</v>
      </c>
      <c r="GA28" s="21" t="str">
        <f t="shared" si="46"/>
        <v>0.0</v>
      </c>
      <c r="GB28" s="13" t="str">
        <f t="shared" si="47"/>
        <v>F</v>
      </c>
      <c r="GC28" s="18">
        <f t="shared" si="48"/>
        <v>0</v>
      </c>
      <c r="GD28" s="15" t="str">
        <f t="shared" si="49"/>
        <v>0.0</v>
      </c>
      <c r="GE28" s="19">
        <v>3</v>
      </c>
      <c r="GF28" s="68">
        <v>3</v>
      </c>
      <c r="GG28" s="69">
        <f t="shared" si="99"/>
        <v>21</v>
      </c>
      <c r="GH28" s="22">
        <f t="shared" si="100"/>
        <v>0</v>
      </c>
      <c r="GI28" s="24" t="str">
        <f t="shared" si="101"/>
        <v>0.00</v>
      </c>
      <c r="GJ28" s="22">
        <f t="shared" si="102"/>
        <v>0</v>
      </c>
      <c r="GK28" s="24" t="str">
        <f t="shared" si="103"/>
        <v>0.00</v>
      </c>
    </row>
    <row r="29" spans="1:193" s="4" customFormat="1" ht="18">
      <c r="A29" s="2"/>
      <c r="B29" s="5"/>
      <c r="C29" s="6"/>
      <c r="D29" s="7"/>
      <c r="E29" s="8"/>
      <c r="F29" s="44"/>
      <c r="G29" s="3"/>
      <c r="H29" s="3"/>
      <c r="I29" s="11"/>
      <c r="J29" s="67"/>
      <c r="K29" s="21" t="str">
        <f t="shared" si="104"/>
        <v>0.0</v>
      </c>
      <c r="L29" s="13" t="str">
        <f t="shared" si="105"/>
        <v>F</v>
      </c>
      <c r="M29" s="14">
        <f t="shared" si="106"/>
        <v>0</v>
      </c>
      <c r="N29" s="15" t="str">
        <f t="shared" si="107"/>
        <v>0.0</v>
      </c>
      <c r="O29" s="19">
        <v>2</v>
      </c>
      <c r="P29" s="12"/>
      <c r="Q29" s="21" t="str">
        <f t="shared" si="108"/>
        <v>0.0</v>
      </c>
      <c r="R29" s="13" t="str">
        <f t="shared" si="109"/>
        <v>F</v>
      </c>
      <c r="S29" s="14">
        <f t="shared" si="110"/>
        <v>0</v>
      </c>
      <c r="T29" s="15" t="str">
        <f t="shared" si="111"/>
        <v>0.0</v>
      </c>
      <c r="U29" s="19">
        <v>3</v>
      </c>
      <c r="V29" s="28"/>
      <c r="W29" s="26"/>
      <c r="X29" s="27"/>
      <c r="Y29" s="82"/>
      <c r="Z29" s="82">
        <f t="shared" si="56"/>
        <v>0</v>
      </c>
      <c r="AA29" s="21">
        <f t="shared" si="57"/>
        <v>0</v>
      </c>
      <c r="AB29" s="21" t="str">
        <f t="shared" si="112"/>
        <v>0.0</v>
      </c>
      <c r="AC29" s="13" t="str">
        <f t="shared" si="113"/>
        <v>F</v>
      </c>
      <c r="AD29" s="18">
        <f t="shared" si="114"/>
        <v>0</v>
      </c>
      <c r="AE29" s="15" t="str">
        <f t="shared" si="115"/>
        <v>0.0</v>
      </c>
      <c r="AF29" s="19">
        <v>4</v>
      </c>
      <c r="AG29" s="68"/>
      <c r="AH29" s="28"/>
      <c r="AI29" s="26"/>
      <c r="AJ29" s="27"/>
      <c r="AK29" s="82"/>
      <c r="AL29" s="82">
        <f t="shared" si="60"/>
        <v>0</v>
      </c>
      <c r="AM29" s="21">
        <f t="shared" si="61"/>
        <v>0</v>
      </c>
      <c r="AN29" s="21" t="str">
        <f t="shared" si="62"/>
        <v>0.0</v>
      </c>
      <c r="AO29" s="13" t="str">
        <f t="shared" si="6"/>
        <v>F</v>
      </c>
      <c r="AP29" s="18">
        <f t="shared" si="7"/>
        <v>0</v>
      </c>
      <c r="AQ29" s="15" t="str">
        <f t="shared" si="63"/>
        <v>0.0</v>
      </c>
      <c r="AR29" s="19">
        <v>3</v>
      </c>
      <c r="AS29" s="68"/>
      <c r="AT29" s="28"/>
      <c r="AU29" s="26"/>
      <c r="AV29" s="27"/>
      <c r="AW29" s="82"/>
      <c r="AX29" s="82">
        <f t="shared" si="64"/>
        <v>0</v>
      </c>
      <c r="AY29" s="21">
        <f t="shared" si="65"/>
        <v>0</v>
      </c>
      <c r="AZ29" s="21" t="str">
        <f t="shared" si="66"/>
        <v>0.0</v>
      </c>
      <c r="BA29" s="13" t="str">
        <f t="shared" si="8"/>
        <v>F</v>
      </c>
      <c r="BB29" s="18">
        <f t="shared" si="9"/>
        <v>0</v>
      </c>
      <c r="BC29" s="15" t="str">
        <f t="shared" si="67"/>
        <v>0.0</v>
      </c>
      <c r="BD29" s="19">
        <v>3</v>
      </c>
      <c r="BE29" s="68"/>
      <c r="BF29" s="28"/>
      <c r="BG29" s="26"/>
      <c r="BH29" s="27"/>
      <c r="BI29" s="82"/>
      <c r="BJ29" s="27">
        <f t="shared" si="68"/>
        <v>0</v>
      </c>
      <c r="BK29" s="21">
        <f t="shared" si="69"/>
        <v>0</v>
      </c>
      <c r="BL29" s="21" t="str">
        <f t="shared" si="70"/>
        <v>0.0</v>
      </c>
      <c r="BM29" s="13" t="str">
        <f t="shared" si="10"/>
        <v>F</v>
      </c>
      <c r="BN29" s="18">
        <f t="shared" si="11"/>
        <v>0</v>
      </c>
      <c r="BO29" s="15" t="str">
        <f t="shared" si="71"/>
        <v>0.0</v>
      </c>
      <c r="BP29" s="19">
        <v>3</v>
      </c>
      <c r="BQ29" s="68"/>
      <c r="BR29" s="28"/>
      <c r="BS29" s="26"/>
      <c r="BT29" s="27"/>
      <c r="BU29" s="82"/>
      <c r="BV29" s="82">
        <f t="shared" si="72"/>
        <v>0</v>
      </c>
      <c r="BW29" s="21">
        <f t="shared" si="73"/>
        <v>0</v>
      </c>
      <c r="BX29" s="21" t="str">
        <f t="shared" si="74"/>
        <v>0.0</v>
      </c>
      <c r="BY29" s="13" t="str">
        <f t="shared" si="12"/>
        <v>F</v>
      </c>
      <c r="BZ29" s="18">
        <f t="shared" si="13"/>
        <v>0</v>
      </c>
      <c r="CA29" s="15" t="str">
        <f t="shared" si="75"/>
        <v>0.0</v>
      </c>
      <c r="CB29" s="19">
        <v>3</v>
      </c>
      <c r="CC29" s="68"/>
      <c r="CD29" s="69">
        <f t="shared" si="76"/>
        <v>16</v>
      </c>
      <c r="CE29" s="22">
        <f t="shared" si="77"/>
        <v>0</v>
      </c>
      <c r="CF29" s="24" t="str">
        <f t="shared" si="78"/>
        <v>0.00</v>
      </c>
      <c r="CG29" s="22">
        <f t="shared" si="79"/>
        <v>0</v>
      </c>
      <c r="CH29" s="24" t="str">
        <f t="shared" si="80"/>
        <v>0.00</v>
      </c>
      <c r="CI29" s="77" t="str">
        <f t="shared" si="81"/>
        <v>Cảnh báo KQHT</v>
      </c>
      <c r="CJ29" s="77">
        <f t="shared" si="82"/>
        <v>0</v>
      </c>
      <c r="CK29" s="22" t="e">
        <f t="shared" si="83"/>
        <v>#DIV/0!</v>
      </c>
      <c r="CL29" s="77" t="e">
        <f t="shared" si="84"/>
        <v>#DIV/0!</v>
      </c>
      <c r="CM29" s="22" t="e">
        <f t="shared" si="85"/>
        <v>#DIV/0!</v>
      </c>
      <c r="CN29" s="77" t="e">
        <f t="shared" si="86"/>
        <v>#DIV/0!</v>
      </c>
      <c r="CO29" s="28"/>
      <c r="CP29" s="26"/>
      <c r="CQ29" s="27"/>
      <c r="CR29" s="82"/>
      <c r="CS29" s="82">
        <f t="shared" si="87"/>
        <v>0</v>
      </c>
      <c r="CT29" s="21">
        <f t="shared" si="88"/>
        <v>0</v>
      </c>
      <c r="CU29" s="21" t="str">
        <f t="shared" si="89"/>
        <v>0.0</v>
      </c>
      <c r="CV29" s="13" t="str">
        <f t="shared" si="14"/>
        <v>F</v>
      </c>
      <c r="CW29" s="18">
        <f t="shared" si="15"/>
        <v>0</v>
      </c>
      <c r="CX29" s="15" t="str">
        <f t="shared" si="90"/>
        <v>0.0</v>
      </c>
      <c r="CY29" s="19">
        <v>2</v>
      </c>
      <c r="CZ29" s="68">
        <v>2</v>
      </c>
      <c r="DA29" s="28"/>
      <c r="DB29" s="26"/>
      <c r="DC29" s="27"/>
      <c r="DD29" s="82"/>
      <c r="DE29" s="82">
        <f t="shared" si="91"/>
        <v>0</v>
      </c>
      <c r="DF29" s="21">
        <f t="shared" si="16"/>
        <v>0</v>
      </c>
      <c r="DG29" s="21" t="str">
        <f t="shared" si="17"/>
        <v>0.0</v>
      </c>
      <c r="DH29" s="13" t="str">
        <f t="shared" si="18"/>
        <v>F</v>
      </c>
      <c r="DI29" s="18">
        <f t="shared" si="19"/>
        <v>0</v>
      </c>
      <c r="DJ29" s="15" t="str">
        <f t="shared" si="20"/>
        <v>0.0</v>
      </c>
      <c r="DK29" s="19">
        <v>2</v>
      </c>
      <c r="DL29" s="68">
        <v>2</v>
      </c>
      <c r="DM29" s="155"/>
      <c r="DN29" s="158"/>
      <c r="DO29" s="27"/>
      <c r="DP29" s="27"/>
      <c r="DQ29" s="27">
        <f t="shared" si="92"/>
        <v>0</v>
      </c>
      <c r="DR29" s="21">
        <f t="shared" si="21"/>
        <v>0</v>
      </c>
      <c r="DS29" s="21" t="str">
        <f t="shared" si="22"/>
        <v>0.0</v>
      </c>
      <c r="DT29" s="13" t="str">
        <f t="shared" si="23"/>
        <v>F</v>
      </c>
      <c r="DU29" s="18">
        <f t="shared" si="24"/>
        <v>0</v>
      </c>
      <c r="DV29" s="15" t="str">
        <f t="shared" si="25"/>
        <v>0.0</v>
      </c>
      <c r="DW29" s="19">
        <v>2</v>
      </c>
      <c r="DX29" s="68">
        <v>2</v>
      </c>
      <c r="DY29" s="155"/>
      <c r="DZ29" s="158"/>
      <c r="EA29" s="27"/>
      <c r="EB29" s="27"/>
      <c r="EC29" s="27">
        <f t="shared" si="26"/>
        <v>0</v>
      </c>
      <c r="ED29" s="21">
        <f t="shared" si="27"/>
        <v>0</v>
      </c>
      <c r="EE29" s="21" t="str">
        <f t="shared" si="28"/>
        <v>0.0</v>
      </c>
      <c r="EF29" s="13" t="str">
        <f t="shared" si="29"/>
        <v>F</v>
      </c>
      <c r="EG29" s="18">
        <f t="shared" si="30"/>
        <v>0</v>
      </c>
      <c r="EH29" s="15" t="str">
        <f t="shared" si="31"/>
        <v>0.0</v>
      </c>
      <c r="EI29" s="19">
        <v>3</v>
      </c>
      <c r="EJ29" s="68">
        <v>3</v>
      </c>
      <c r="EK29" s="28"/>
      <c r="EL29" s="26"/>
      <c r="EM29" s="27"/>
      <c r="EN29" s="82"/>
      <c r="EO29" s="82">
        <f t="shared" si="93"/>
        <v>0</v>
      </c>
      <c r="EP29" s="21">
        <f t="shared" si="94"/>
        <v>0</v>
      </c>
      <c r="EQ29" s="21" t="str">
        <f t="shared" si="95"/>
        <v>0.0</v>
      </c>
      <c r="ER29" s="13" t="str">
        <f t="shared" si="32"/>
        <v>F</v>
      </c>
      <c r="ES29" s="18">
        <f t="shared" si="33"/>
        <v>0</v>
      </c>
      <c r="ET29" s="15" t="str">
        <f t="shared" si="96"/>
        <v>0.0</v>
      </c>
      <c r="EU29" s="19">
        <v>4</v>
      </c>
      <c r="EV29" s="68">
        <v>4</v>
      </c>
      <c r="EW29" s="28"/>
      <c r="EX29" s="26"/>
      <c r="EY29" s="27"/>
      <c r="EZ29" s="27"/>
      <c r="FA29" s="27">
        <f t="shared" si="97"/>
        <v>0</v>
      </c>
      <c r="FB29" s="21">
        <f t="shared" si="34"/>
        <v>0</v>
      </c>
      <c r="FC29" s="21" t="str">
        <f t="shared" si="35"/>
        <v>0.0</v>
      </c>
      <c r="FD29" s="13" t="str">
        <f t="shared" si="36"/>
        <v>F</v>
      </c>
      <c r="FE29" s="18">
        <f t="shared" si="37"/>
        <v>0</v>
      </c>
      <c r="FF29" s="15" t="str">
        <f t="shared" si="38"/>
        <v>0.0</v>
      </c>
      <c r="FG29" s="19">
        <v>2</v>
      </c>
      <c r="FH29" s="68">
        <v>2</v>
      </c>
      <c r="FI29" s="155"/>
      <c r="FJ29" s="158"/>
      <c r="FK29" s="27"/>
      <c r="FL29" s="27"/>
      <c r="FM29" s="27">
        <f t="shared" si="39"/>
        <v>0</v>
      </c>
      <c r="FN29" s="21">
        <f t="shared" si="40"/>
        <v>0</v>
      </c>
      <c r="FO29" s="21" t="str">
        <f t="shared" si="41"/>
        <v>0.0</v>
      </c>
      <c r="FP29" s="13" t="str">
        <f t="shared" si="42"/>
        <v>F</v>
      </c>
      <c r="FQ29" s="18">
        <f t="shared" si="43"/>
        <v>0</v>
      </c>
      <c r="FR29" s="15" t="str">
        <f t="shared" si="44"/>
        <v>0.0</v>
      </c>
      <c r="FS29" s="19">
        <v>3</v>
      </c>
      <c r="FT29" s="68">
        <v>3</v>
      </c>
      <c r="FU29" s="28"/>
      <c r="FV29" s="26"/>
      <c r="FW29" s="27"/>
      <c r="FX29" s="82"/>
      <c r="FY29" s="82">
        <f t="shared" si="98"/>
        <v>0</v>
      </c>
      <c r="FZ29" s="21">
        <f t="shared" si="45"/>
        <v>0</v>
      </c>
      <c r="GA29" s="21" t="str">
        <f t="shared" si="46"/>
        <v>0.0</v>
      </c>
      <c r="GB29" s="13" t="str">
        <f t="shared" si="47"/>
        <v>F</v>
      </c>
      <c r="GC29" s="18">
        <f t="shared" si="48"/>
        <v>0</v>
      </c>
      <c r="GD29" s="15" t="str">
        <f t="shared" si="49"/>
        <v>0.0</v>
      </c>
      <c r="GE29" s="19">
        <v>3</v>
      </c>
      <c r="GF29" s="68">
        <v>3</v>
      </c>
      <c r="GG29" s="69">
        <f t="shared" si="99"/>
        <v>21</v>
      </c>
      <c r="GH29" s="22">
        <f t="shared" si="100"/>
        <v>0</v>
      </c>
      <c r="GI29" s="24" t="str">
        <f t="shared" si="101"/>
        <v>0.00</v>
      </c>
      <c r="GJ29" s="22">
        <f t="shared" si="102"/>
        <v>0</v>
      </c>
      <c r="GK29" s="24" t="str">
        <f t="shared" si="103"/>
        <v>0.00</v>
      </c>
    </row>
    <row r="30" spans="1:193" s="4" customFormat="1" ht="18">
      <c r="A30" s="2"/>
      <c r="B30" s="5"/>
      <c r="C30" s="6"/>
      <c r="D30" s="7"/>
      <c r="E30" s="8"/>
      <c r="F30" s="44"/>
      <c r="G30" s="3"/>
      <c r="H30" s="3"/>
      <c r="I30" s="11"/>
      <c r="J30" s="67"/>
      <c r="K30" s="21" t="str">
        <f t="shared" si="104"/>
        <v>0.0</v>
      </c>
      <c r="L30" s="13" t="str">
        <f t="shared" si="105"/>
        <v>F</v>
      </c>
      <c r="M30" s="14">
        <f t="shared" si="106"/>
        <v>0</v>
      </c>
      <c r="N30" s="15" t="str">
        <f t="shared" si="107"/>
        <v>0.0</v>
      </c>
      <c r="O30" s="19">
        <v>2</v>
      </c>
      <c r="P30" s="12"/>
      <c r="Q30" s="21" t="str">
        <f t="shared" si="108"/>
        <v>0.0</v>
      </c>
      <c r="R30" s="13" t="str">
        <f t="shared" si="109"/>
        <v>F</v>
      </c>
      <c r="S30" s="14">
        <f t="shared" si="110"/>
        <v>0</v>
      </c>
      <c r="T30" s="15" t="str">
        <f t="shared" si="111"/>
        <v>0.0</v>
      </c>
      <c r="U30" s="19">
        <v>3</v>
      </c>
      <c r="V30" s="28"/>
      <c r="W30" s="26"/>
      <c r="X30" s="27"/>
      <c r="Y30" s="82"/>
      <c r="Z30" s="82">
        <f t="shared" si="56"/>
        <v>0</v>
      </c>
      <c r="AA30" s="21">
        <f t="shared" si="57"/>
        <v>0</v>
      </c>
      <c r="AB30" s="21" t="str">
        <f t="shared" si="112"/>
        <v>0.0</v>
      </c>
      <c r="AC30" s="13" t="str">
        <f t="shared" si="113"/>
        <v>F</v>
      </c>
      <c r="AD30" s="18">
        <f t="shared" si="114"/>
        <v>0</v>
      </c>
      <c r="AE30" s="15" t="str">
        <f t="shared" si="115"/>
        <v>0.0</v>
      </c>
      <c r="AF30" s="19">
        <v>4</v>
      </c>
      <c r="AG30" s="68"/>
      <c r="AH30" s="28"/>
      <c r="AI30" s="26"/>
      <c r="AJ30" s="27"/>
      <c r="AK30" s="82"/>
      <c r="AL30" s="82">
        <f t="shared" si="60"/>
        <v>0</v>
      </c>
      <c r="AM30" s="21">
        <f t="shared" si="61"/>
        <v>0</v>
      </c>
      <c r="AN30" s="21" t="str">
        <f t="shared" si="62"/>
        <v>0.0</v>
      </c>
      <c r="AO30" s="13" t="str">
        <f t="shared" si="6"/>
        <v>F</v>
      </c>
      <c r="AP30" s="18">
        <f t="shared" si="7"/>
        <v>0</v>
      </c>
      <c r="AQ30" s="15" t="str">
        <f t="shared" si="63"/>
        <v>0.0</v>
      </c>
      <c r="AR30" s="19">
        <v>3</v>
      </c>
      <c r="AS30" s="68"/>
      <c r="AT30" s="28"/>
      <c r="AU30" s="26"/>
      <c r="AV30" s="27"/>
      <c r="AW30" s="82"/>
      <c r="AX30" s="82">
        <f t="shared" si="64"/>
        <v>0</v>
      </c>
      <c r="AY30" s="21">
        <f t="shared" si="65"/>
        <v>0</v>
      </c>
      <c r="AZ30" s="21" t="str">
        <f t="shared" si="66"/>
        <v>0.0</v>
      </c>
      <c r="BA30" s="13" t="str">
        <f t="shared" si="8"/>
        <v>F</v>
      </c>
      <c r="BB30" s="18">
        <f t="shared" si="9"/>
        <v>0</v>
      </c>
      <c r="BC30" s="15" t="str">
        <f t="shared" si="67"/>
        <v>0.0</v>
      </c>
      <c r="BD30" s="19">
        <v>3</v>
      </c>
      <c r="BE30" s="68"/>
      <c r="BF30" s="28"/>
      <c r="BG30" s="26"/>
      <c r="BH30" s="27"/>
      <c r="BI30" s="82"/>
      <c r="BJ30" s="27">
        <f t="shared" si="68"/>
        <v>0</v>
      </c>
      <c r="BK30" s="21">
        <f t="shared" si="69"/>
        <v>0</v>
      </c>
      <c r="BL30" s="21" t="str">
        <f t="shared" si="70"/>
        <v>0.0</v>
      </c>
      <c r="BM30" s="13" t="str">
        <f t="shared" si="10"/>
        <v>F</v>
      </c>
      <c r="BN30" s="18">
        <f t="shared" si="11"/>
        <v>0</v>
      </c>
      <c r="BO30" s="15" t="str">
        <f t="shared" si="71"/>
        <v>0.0</v>
      </c>
      <c r="BP30" s="19">
        <v>3</v>
      </c>
      <c r="BQ30" s="68"/>
      <c r="BR30" s="28"/>
      <c r="BS30" s="26"/>
      <c r="BT30" s="27"/>
      <c r="BU30" s="82"/>
      <c r="BV30" s="82">
        <f t="shared" si="72"/>
        <v>0</v>
      </c>
      <c r="BW30" s="21">
        <f t="shared" si="73"/>
        <v>0</v>
      </c>
      <c r="BX30" s="21" t="str">
        <f t="shared" si="74"/>
        <v>0.0</v>
      </c>
      <c r="BY30" s="13" t="str">
        <f t="shared" si="12"/>
        <v>F</v>
      </c>
      <c r="BZ30" s="18">
        <f t="shared" si="13"/>
        <v>0</v>
      </c>
      <c r="CA30" s="15" t="str">
        <f t="shared" si="75"/>
        <v>0.0</v>
      </c>
      <c r="CB30" s="19">
        <v>3</v>
      </c>
      <c r="CC30" s="68"/>
      <c r="CD30" s="69">
        <f t="shared" si="76"/>
        <v>16</v>
      </c>
      <c r="CE30" s="22">
        <f t="shared" si="77"/>
        <v>0</v>
      </c>
      <c r="CF30" s="24" t="str">
        <f t="shared" si="78"/>
        <v>0.00</v>
      </c>
      <c r="CG30" s="22">
        <f t="shared" si="79"/>
        <v>0</v>
      </c>
      <c r="CH30" s="24" t="str">
        <f t="shared" si="80"/>
        <v>0.00</v>
      </c>
      <c r="CI30" s="77" t="str">
        <f t="shared" si="81"/>
        <v>Cảnh báo KQHT</v>
      </c>
      <c r="CJ30" s="77">
        <f t="shared" si="82"/>
        <v>0</v>
      </c>
      <c r="CK30" s="22" t="e">
        <f t="shared" si="83"/>
        <v>#DIV/0!</v>
      </c>
      <c r="CL30" s="77" t="e">
        <f t="shared" si="84"/>
        <v>#DIV/0!</v>
      </c>
      <c r="CM30" s="22" t="e">
        <f t="shared" si="85"/>
        <v>#DIV/0!</v>
      </c>
      <c r="CN30" s="77" t="e">
        <f t="shared" si="86"/>
        <v>#DIV/0!</v>
      </c>
      <c r="CO30" s="28"/>
      <c r="CP30" s="26"/>
      <c r="CQ30" s="27"/>
      <c r="CR30" s="82"/>
      <c r="CS30" s="82">
        <f t="shared" si="87"/>
        <v>0</v>
      </c>
      <c r="CT30" s="21">
        <f t="shared" si="88"/>
        <v>0</v>
      </c>
      <c r="CU30" s="21" t="str">
        <f t="shared" si="89"/>
        <v>0.0</v>
      </c>
      <c r="CV30" s="13" t="str">
        <f t="shared" si="14"/>
        <v>F</v>
      </c>
      <c r="CW30" s="18">
        <f t="shared" si="15"/>
        <v>0</v>
      </c>
      <c r="CX30" s="15" t="str">
        <f t="shared" si="90"/>
        <v>0.0</v>
      </c>
      <c r="CY30" s="19">
        <v>2</v>
      </c>
      <c r="CZ30" s="68">
        <v>2</v>
      </c>
      <c r="DA30" s="28"/>
      <c r="DB30" s="26"/>
      <c r="DC30" s="27"/>
      <c r="DD30" s="82"/>
      <c r="DE30" s="82">
        <f t="shared" si="91"/>
        <v>0</v>
      </c>
      <c r="DF30" s="21">
        <f t="shared" si="16"/>
        <v>0</v>
      </c>
      <c r="DG30" s="21" t="str">
        <f t="shared" si="17"/>
        <v>0.0</v>
      </c>
      <c r="DH30" s="13" t="str">
        <f t="shared" si="18"/>
        <v>F</v>
      </c>
      <c r="DI30" s="18">
        <f t="shared" si="19"/>
        <v>0</v>
      </c>
      <c r="DJ30" s="15" t="str">
        <f t="shared" si="20"/>
        <v>0.0</v>
      </c>
      <c r="DK30" s="19">
        <v>2</v>
      </c>
      <c r="DL30" s="68">
        <v>2</v>
      </c>
      <c r="DM30" s="155"/>
      <c r="DN30" s="158"/>
      <c r="DO30" s="27"/>
      <c r="DP30" s="27"/>
      <c r="DQ30" s="27">
        <f t="shared" si="92"/>
        <v>0</v>
      </c>
      <c r="DR30" s="21">
        <f t="shared" si="21"/>
        <v>0</v>
      </c>
      <c r="DS30" s="21" t="str">
        <f t="shared" si="22"/>
        <v>0.0</v>
      </c>
      <c r="DT30" s="13" t="str">
        <f t="shared" si="23"/>
        <v>F</v>
      </c>
      <c r="DU30" s="18">
        <f t="shared" si="24"/>
        <v>0</v>
      </c>
      <c r="DV30" s="15" t="str">
        <f t="shared" si="25"/>
        <v>0.0</v>
      </c>
      <c r="DW30" s="19">
        <v>2</v>
      </c>
      <c r="DX30" s="68">
        <v>2</v>
      </c>
      <c r="DY30" s="155"/>
      <c r="DZ30" s="158"/>
      <c r="EA30" s="27"/>
      <c r="EB30" s="27"/>
      <c r="EC30" s="27">
        <f t="shared" si="26"/>
        <v>0</v>
      </c>
      <c r="ED30" s="21">
        <f t="shared" si="27"/>
        <v>0</v>
      </c>
      <c r="EE30" s="21" t="str">
        <f t="shared" si="28"/>
        <v>0.0</v>
      </c>
      <c r="EF30" s="13" t="str">
        <f t="shared" si="29"/>
        <v>F</v>
      </c>
      <c r="EG30" s="18">
        <f t="shared" si="30"/>
        <v>0</v>
      </c>
      <c r="EH30" s="15" t="str">
        <f t="shared" si="31"/>
        <v>0.0</v>
      </c>
      <c r="EI30" s="19">
        <v>3</v>
      </c>
      <c r="EJ30" s="68">
        <v>3</v>
      </c>
      <c r="EK30" s="28"/>
      <c r="EL30" s="26"/>
      <c r="EM30" s="27"/>
      <c r="EN30" s="82"/>
      <c r="EO30" s="82">
        <f t="shared" si="93"/>
        <v>0</v>
      </c>
      <c r="EP30" s="21">
        <f t="shared" si="94"/>
        <v>0</v>
      </c>
      <c r="EQ30" s="21" t="str">
        <f t="shared" si="95"/>
        <v>0.0</v>
      </c>
      <c r="ER30" s="13" t="str">
        <f t="shared" si="32"/>
        <v>F</v>
      </c>
      <c r="ES30" s="18">
        <f t="shared" si="33"/>
        <v>0</v>
      </c>
      <c r="ET30" s="15" t="str">
        <f t="shared" si="96"/>
        <v>0.0</v>
      </c>
      <c r="EU30" s="19">
        <v>4</v>
      </c>
      <c r="EV30" s="68">
        <v>4</v>
      </c>
      <c r="EW30" s="28"/>
      <c r="EX30" s="26"/>
      <c r="EY30" s="27"/>
      <c r="EZ30" s="27"/>
      <c r="FA30" s="27">
        <f t="shared" si="97"/>
        <v>0</v>
      </c>
      <c r="FB30" s="21">
        <f t="shared" si="34"/>
        <v>0</v>
      </c>
      <c r="FC30" s="21" t="str">
        <f t="shared" si="35"/>
        <v>0.0</v>
      </c>
      <c r="FD30" s="13" t="str">
        <f t="shared" si="36"/>
        <v>F</v>
      </c>
      <c r="FE30" s="18">
        <f t="shared" si="37"/>
        <v>0</v>
      </c>
      <c r="FF30" s="15" t="str">
        <f t="shared" si="38"/>
        <v>0.0</v>
      </c>
      <c r="FG30" s="19">
        <v>2</v>
      </c>
      <c r="FH30" s="68">
        <v>2</v>
      </c>
      <c r="FI30" s="155"/>
      <c r="FJ30" s="158"/>
      <c r="FK30" s="27"/>
      <c r="FL30" s="27"/>
      <c r="FM30" s="27">
        <f t="shared" si="39"/>
        <v>0</v>
      </c>
      <c r="FN30" s="21">
        <f t="shared" si="40"/>
        <v>0</v>
      </c>
      <c r="FO30" s="21" t="str">
        <f t="shared" si="41"/>
        <v>0.0</v>
      </c>
      <c r="FP30" s="13" t="str">
        <f t="shared" si="42"/>
        <v>F</v>
      </c>
      <c r="FQ30" s="18">
        <f t="shared" si="43"/>
        <v>0</v>
      </c>
      <c r="FR30" s="15" t="str">
        <f t="shared" si="44"/>
        <v>0.0</v>
      </c>
      <c r="FS30" s="19">
        <v>3</v>
      </c>
      <c r="FT30" s="68">
        <v>3</v>
      </c>
      <c r="FU30" s="28"/>
      <c r="FV30" s="26"/>
      <c r="FW30" s="27"/>
      <c r="FX30" s="82"/>
      <c r="FY30" s="82">
        <f t="shared" si="98"/>
        <v>0</v>
      </c>
      <c r="FZ30" s="21">
        <f t="shared" si="45"/>
        <v>0</v>
      </c>
      <c r="GA30" s="21" t="str">
        <f t="shared" si="46"/>
        <v>0.0</v>
      </c>
      <c r="GB30" s="13" t="str">
        <f t="shared" si="47"/>
        <v>F</v>
      </c>
      <c r="GC30" s="18">
        <f t="shared" si="48"/>
        <v>0</v>
      </c>
      <c r="GD30" s="15" t="str">
        <f t="shared" si="49"/>
        <v>0.0</v>
      </c>
      <c r="GE30" s="19">
        <v>3</v>
      </c>
      <c r="GF30" s="68">
        <v>3</v>
      </c>
      <c r="GG30" s="69">
        <f t="shared" si="99"/>
        <v>21</v>
      </c>
      <c r="GH30" s="22">
        <f t="shared" si="100"/>
        <v>0</v>
      </c>
      <c r="GI30" s="24" t="str">
        <f t="shared" si="101"/>
        <v>0.00</v>
      </c>
      <c r="GJ30" s="22">
        <f t="shared" si="102"/>
        <v>0</v>
      </c>
      <c r="GK30" s="24" t="str">
        <f t="shared" si="103"/>
        <v>0.00</v>
      </c>
    </row>
    <row r="31" spans="1:193" s="4" customFormat="1" ht="18">
      <c r="A31" s="2"/>
      <c r="B31" s="5"/>
      <c r="C31" s="6"/>
      <c r="D31" s="7"/>
      <c r="E31" s="8"/>
      <c r="F31" s="44"/>
      <c r="G31" s="3"/>
      <c r="H31" s="3"/>
      <c r="I31" s="11"/>
      <c r="J31" s="67"/>
      <c r="K31" s="21" t="str">
        <f t="shared" si="104"/>
        <v>0.0</v>
      </c>
      <c r="L31" s="13" t="str">
        <f t="shared" si="105"/>
        <v>F</v>
      </c>
      <c r="M31" s="14">
        <f t="shared" si="106"/>
        <v>0</v>
      </c>
      <c r="N31" s="15" t="str">
        <f t="shared" si="107"/>
        <v>0.0</v>
      </c>
      <c r="O31" s="19">
        <v>2</v>
      </c>
      <c r="P31" s="12"/>
      <c r="Q31" s="21" t="str">
        <f t="shared" si="108"/>
        <v>0.0</v>
      </c>
      <c r="R31" s="13" t="str">
        <f t="shared" si="109"/>
        <v>F</v>
      </c>
      <c r="S31" s="14">
        <f t="shared" si="110"/>
        <v>0</v>
      </c>
      <c r="T31" s="15" t="str">
        <f t="shared" si="111"/>
        <v>0.0</v>
      </c>
      <c r="U31" s="19">
        <v>3</v>
      </c>
      <c r="V31" s="28"/>
      <c r="W31" s="26"/>
      <c r="X31" s="27"/>
      <c r="Y31" s="82"/>
      <c r="Z31" s="82">
        <f t="shared" si="56"/>
        <v>0</v>
      </c>
      <c r="AA31" s="21">
        <f t="shared" si="57"/>
        <v>0</v>
      </c>
      <c r="AB31" s="21" t="str">
        <f t="shared" si="112"/>
        <v>0.0</v>
      </c>
      <c r="AC31" s="13" t="str">
        <f t="shared" si="113"/>
        <v>F</v>
      </c>
      <c r="AD31" s="18">
        <f t="shared" si="114"/>
        <v>0</v>
      </c>
      <c r="AE31" s="15" t="str">
        <f t="shared" si="115"/>
        <v>0.0</v>
      </c>
      <c r="AF31" s="19">
        <v>4</v>
      </c>
      <c r="AG31" s="68"/>
      <c r="AH31" s="28"/>
      <c r="AI31" s="26"/>
      <c r="AJ31" s="27"/>
      <c r="AK31" s="82"/>
      <c r="AL31" s="82">
        <f t="shared" si="60"/>
        <v>0</v>
      </c>
      <c r="AM31" s="21">
        <f t="shared" si="61"/>
        <v>0</v>
      </c>
      <c r="AN31" s="21" t="str">
        <f t="shared" si="62"/>
        <v>0.0</v>
      </c>
      <c r="AO31" s="13" t="str">
        <f t="shared" si="6"/>
        <v>F</v>
      </c>
      <c r="AP31" s="18">
        <f t="shared" si="7"/>
        <v>0</v>
      </c>
      <c r="AQ31" s="15" t="str">
        <f t="shared" si="63"/>
        <v>0.0</v>
      </c>
      <c r="AR31" s="19">
        <v>3</v>
      </c>
      <c r="AS31" s="68"/>
      <c r="AT31" s="28"/>
      <c r="AU31" s="26"/>
      <c r="AV31" s="27"/>
      <c r="AW31" s="82"/>
      <c r="AX31" s="82">
        <f t="shared" si="64"/>
        <v>0</v>
      </c>
      <c r="AY31" s="21">
        <f t="shared" si="65"/>
        <v>0</v>
      </c>
      <c r="AZ31" s="21" t="str">
        <f t="shared" si="66"/>
        <v>0.0</v>
      </c>
      <c r="BA31" s="13" t="str">
        <f t="shared" si="8"/>
        <v>F</v>
      </c>
      <c r="BB31" s="18">
        <f t="shared" si="9"/>
        <v>0</v>
      </c>
      <c r="BC31" s="15" t="str">
        <f t="shared" si="67"/>
        <v>0.0</v>
      </c>
      <c r="BD31" s="19">
        <v>3</v>
      </c>
      <c r="BE31" s="68"/>
      <c r="BF31" s="28"/>
      <c r="BG31" s="26"/>
      <c r="BH31" s="27"/>
      <c r="BI31" s="82"/>
      <c r="BJ31" s="27">
        <f t="shared" si="68"/>
        <v>0</v>
      </c>
      <c r="BK31" s="21">
        <f t="shared" si="69"/>
        <v>0</v>
      </c>
      <c r="BL31" s="21" t="str">
        <f t="shared" si="70"/>
        <v>0.0</v>
      </c>
      <c r="BM31" s="13" t="str">
        <f t="shared" si="10"/>
        <v>F</v>
      </c>
      <c r="BN31" s="18">
        <f t="shared" si="11"/>
        <v>0</v>
      </c>
      <c r="BO31" s="15" t="str">
        <f t="shared" si="71"/>
        <v>0.0</v>
      </c>
      <c r="BP31" s="19">
        <v>3</v>
      </c>
      <c r="BQ31" s="68"/>
      <c r="BR31" s="28"/>
      <c r="BS31" s="26"/>
      <c r="BT31" s="27"/>
      <c r="BU31" s="82"/>
      <c r="BV31" s="82">
        <f t="shared" si="72"/>
        <v>0</v>
      </c>
      <c r="BW31" s="21">
        <f t="shared" si="73"/>
        <v>0</v>
      </c>
      <c r="BX31" s="21" t="str">
        <f t="shared" si="74"/>
        <v>0.0</v>
      </c>
      <c r="BY31" s="13" t="str">
        <f t="shared" si="12"/>
        <v>F</v>
      </c>
      <c r="BZ31" s="18">
        <f t="shared" si="13"/>
        <v>0</v>
      </c>
      <c r="CA31" s="15" t="str">
        <f t="shared" si="75"/>
        <v>0.0</v>
      </c>
      <c r="CB31" s="19">
        <v>3</v>
      </c>
      <c r="CC31" s="68"/>
      <c r="CD31" s="69">
        <f t="shared" si="76"/>
        <v>16</v>
      </c>
      <c r="CE31" s="22">
        <f t="shared" si="77"/>
        <v>0</v>
      </c>
      <c r="CF31" s="24" t="str">
        <f t="shared" si="78"/>
        <v>0.00</v>
      </c>
      <c r="CG31" s="22">
        <f t="shared" si="79"/>
        <v>0</v>
      </c>
      <c r="CH31" s="24" t="str">
        <f t="shared" si="80"/>
        <v>0.00</v>
      </c>
      <c r="CI31" s="77" t="str">
        <f t="shared" si="81"/>
        <v>Cảnh báo KQHT</v>
      </c>
      <c r="CJ31" s="77">
        <f t="shared" si="82"/>
        <v>0</v>
      </c>
      <c r="CK31" s="22" t="e">
        <f t="shared" si="83"/>
        <v>#DIV/0!</v>
      </c>
      <c r="CL31" s="77" t="e">
        <f t="shared" si="84"/>
        <v>#DIV/0!</v>
      </c>
      <c r="CM31" s="22" t="e">
        <f t="shared" si="85"/>
        <v>#DIV/0!</v>
      </c>
      <c r="CN31" s="77" t="e">
        <f t="shared" si="86"/>
        <v>#DIV/0!</v>
      </c>
      <c r="CO31" s="28"/>
      <c r="CP31" s="26"/>
      <c r="CQ31" s="27"/>
      <c r="CR31" s="82"/>
      <c r="CS31" s="82">
        <f t="shared" si="87"/>
        <v>0</v>
      </c>
      <c r="CT31" s="21">
        <f t="shared" si="88"/>
        <v>0</v>
      </c>
      <c r="CU31" s="21" t="str">
        <f t="shared" si="89"/>
        <v>0.0</v>
      </c>
      <c r="CV31" s="13" t="str">
        <f t="shared" si="14"/>
        <v>F</v>
      </c>
      <c r="CW31" s="18">
        <f t="shared" si="15"/>
        <v>0</v>
      </c>
      <c r="CX31" s="15" t="str">
        <f t="shared" si="90"/>
        <v>0.0</v>
      </c>
      <c r="CY31" s="19">
        <v>2</v>
      </c>
      <c r="CZ31" s="68">
        <v>2</v>
      </c>
      <c r="DA31" s="28"/>
      <c r="DB31" s="26"/>
      <c r="DC31" s="27"/>
      <c r="DD31" s="82"/>
      <c r="DE31" s="82">
        <f t="shared" si="91"/>
        <v>0</v>
      </c>
      <c r="DF31" s="21">
        <f t="shared" si="16"/>
        <v>0</v>
      </c>
      <c r="DG31" s="21" t="str">
        <f t="shared" si="17"/>
        <v>0.0</v>
      </c>
      <c r="DH31" s="13" t="str">
        <f t="shared" si="18"/>
        <v>F</v>
      </c>
      <c r="DI31" s="18">
        <f t="shared" si="19"/>
        <v>0</v>
      </c>
      <c r="DJ31" s="15" t="str">
        <f t="shared" si="20"/>
        <v>0.0</v>
      </c>
      <c r="DK31" s="19">
        <v>2</v>
      </c>
      <c r="DL31" s="68">
        <v>2</v>
      </c>
      <c r="DM31" s="155"/>
      <c r="DN31" s="158"/>
      <c r="DO31" s="27"/>
      <c r="DP31" s="27"/>
      <c r="DQ31" s="27">
        <f t="shared" si="92"/>
        <v>0</v>
      </c>
      <c r="DR31" s="21">
        <f t="shared" si="21"/>
        <v>0</v>
      </c>
      <c r="DS31" s="21" t="str">
        <f t="shared" si="22"/>
        <v>0.0</v>
      </c>
      <c r="DT31" s="13" t="str">
        <f t="shared" si="23"/>
        <v>F</v>
      </c>
      <c r="DU31" s="18">
        <f t="shared" si="24"/>
        <v>0</v>
      </c>
      <c r="DV31" s="15" t="str">
        <f t="shared" si="25"/>
        <v>0.0</v>
      </c>
      <c r="DW31" s="19">
        <v>2</v>
      </c>
      <c r="DX31" s="68">
        <v>2</v>
      </c>
      <c r="DY31" s="155"/>
      <c r="DZ31" s="158"/>
      <c r="EA31" s="27"/>
      <c r="EB31" s="27"/>
      <c r="EC31" s="27">
        <f t="shared" si="26"/>
        <v>0</v>
      </c>
      <c r="ED31" s="21">
        <f t="shared" si="27"/>
        <v>0</v>
      </c>
      <c r="EE31" s="21" t="str">
        <f t="shared" si="28"/>
        <v>0.0</v>
      </c>
      <c r="EF31" s="13" t="str">
        <f t="shared" si="29"/>
        <v>F</v>
      </c>
      <c r="EG31" s="18">
        <f t="shared" si="30"/>
        <v>0</v>
      </c>
      <c r="EH31" s="15" t="str">
        <f t="shared" si="31"/>
        <v>0.0</v>
      </c>
      <c r="EI31" s="19">
        <v>3</v>
      </c>
      <c r="EJ31" s="68">
        <v>3</v>
      </c>
      <c r="EK31" s="28"/>
      <c r="EL31" s="26"/>
      <c r="EM31" s="27"/>
      <c r="EN31" s="82"/>
      <c r="EO31" s="82">
        <f t="shared" si="93"/>
        <v>0</v>
      </c>
      <c r="EP31" s="21">
        <f t="shared" si="94"/>
        <v>0</v>
      </c>
      <c r="EQ31" s="21" t="str">
        <f t="shared" si="95"/>
        <v>0.0</v>
      </c>
      <c r="ER31" s="13" t="str">
        <f t="shared" si="32"/>
        <v>F</v>
      </c>
      <c r="ES31" s="18">
        <f t="shared" si="33"/>
        <v>0</v>
      </c>
      <c r="ET31" s="15" t="str">
        <f t="shared" si="96"/>
        <v>0.0</v>
      </c>
      <c r="EU31" s="19">
        <v>4</v>
      </c>
      <c r="EV31" s="68">
        <v>4</v>
      </c>
      <c r="EW31" s="28"/>
      <c r="EX31" s="26"/>
      <c r="EY31" s="27"/>
      <c r="EZ31" s="27"/>
      <c r="FA31" s="27">
        <f t="shared" si="97"/>
        <v>0</v>
      </c>
      <c r="FB31" s="21">
        <f t="shared" si="34"/>
        <v>0</v>
      </c>
      <c r="FC31" s="21" t="str">
        <f t="shared" si="35"/>
        <v>0.0</v>
      </c>
      <c r="FD31" s="13" t="str">
        <f t="shared" si="36"/>
        <v>F</v>
      </c>
      <c r="FE31" s="18">
        <f t="shared" si="37"/>
        <v>0</v>
      </c>
      <c r="FF31" s="15" t="str">
        <f t="shared" si="38"/>
        <v>0.0</v>
      </c>
      <c r="FG31" s="19">
        <v>2</v>
      </c>
      <c r="FH31" s="68">
        <v>2</v>
      </c>
      <c r="FI31" s="155"/>
      <c r="FJ31" s="158"/>
      <c r="FK31" s="27"/>
      <c r="FL31" s="27"/>
      <c r="FM31" s="27">
        <f t="shared" si="39"/>
        <v>0</v>
      </c>
      <c r="FN31" s="21">
        <f t="shared" si="40"/>
        <v>0</v>
      </c>
      <c r="FO31" s="21" t="str">
        <f t="shared" si="41"/>
        <v>0.0</v>
      </c>
      <c r="FP31" s="13" t="str">
        <f t="shared" si="42"/>
        <v>F</v>
      </c>
      <c r="FQ31" s="18">
        <f t="shared" si="43"/>
        <v>0</v>
      </c>
      <c r="FR31" s="15" t="str">
        <f t="shared" si="44"/>
        <v>0.0</v>
      </c>
      <c r="FS31" s="19">
        <v>3</v>
      </c>
      <c r="FT31" s="68">
        <v>3</v>
      </c>
      <c r="FU31" s="28"/>
      <c r="FV31" s="26"/>
      <c r="FW31" s="27"/>
      <c r="FX31" s="82"/>
      <c r="FY31" s="82">
        <f t="shared" si="98"/>
        <v>0</v>
      </c>
      <c r="FZ31" s="21">
        <f t="shared" si="45"/>
        <v>0</v>
      </c>
      <c r="GA31" s="21" t="str">
        <f t="shared" si="46"/>
        <v>0.0</v>
      </c>
      <c r="GB31" s="13" t="str">
        <f t="shared" si="47"/>
        <v>F</v>
      </c>
      <c r="GC31" s="18">
        <f t="shared" si="48"/>
        <v>0</v>
      </c>
      <c r="GD31" s="15" t="str">
        <f t="shared" si="49"/>
        <v>0.0</v>
      </c>
      <c r="GE31" s="19">
        <v>3</v>
      </c>
      <c r="GF31" s="68">
        <v>3</v>
      </c>
      <c r="GG31" s="69">
        <f t="shared" si="99"/>
        <v>21</v>
      </c>
      <c r="GH31" s="22">
        <f t="shared" si="100"/>
        <v>0</v>
      </c>
      <c r="GI31" s="24" t="str">
        <f t="shared" si="101"/>
        <v>0.00</v>
      </c>
      <c r="GJ31" s="22">
        <f t="shared" si="102"/>
        <v>0</v>
      </c>
      <c r="GK31" s="24" t="str">
        <f t="shared" si="103"/>
        <v>0.00</v>
      </c>
    </row>
    <row r="32" spans="1:193" s="4" customFormat="1" ht="18">
      <c r="A32" s="2"/>
      <c r="B32" s="5"/>
      <c r="C32" s="6"/>
      <c r="D32" s="7"/>
      <c r="E32" s="8"/>
      <c r="F32" s="44"/>
      <c r="G32" s="3"/>
      <c r="H32" s="3"/>
      <c r="I32" s="11"/>
      <c r="J32" s="67"/>
      <c r="K32" s="21" t="str">
        <f t="shared" si="104"/>
        <v>0.0</v>
      </c>
      <c r="L32" s="13" t="str">
        <f t="shared" si="105"/>
        <v>F</v>
      </c>
      <c r="M32" s="14">
        <f t="shared" si="106"/>
        <v>0</v>
      </c>
      <c r="N32" s="15" t="str">
        <f t="shared" si="107"/>
        <v>0.0</v>
      </c>
      <c r="O32" s="19">
        <v>2</v>
      </c>
      <c r="P32" s="12"/>
      <c r="Q32" s="21" t="str">
        <f t="shared" si="108"/>
        <v>0.0</v>
      </c>
      <c r="R32" s="13" t="str">
        <f t="shared" si="109"/>
        <v>F</v>
      </c>
      <c r="S32" s="14">
        <f t="shared" si="110"/>
        <v>0</v>
      </c>
      <c r="T32" s="15" t="str">
        <f t="shared" si="111"/>
        <v>0.0</v>
      </c>
      <c r="U32" s="19">
        <v>3</v>
      </c>
      <c r="V32" s="28"/>
      <c r="W32" s="26"/>
      <c r="X32" s="27"/>
      <c r="Y32" s="82"/>
      <c r="Z32" s="82">
        <f t="shared" si="56"/>
        <v>0</v>
      </c>
      <c r="AA32" s="21">
        <f t="shared" si="57"/>
        <v>0</v>
      </c>
      <c r="AB32" s="21" t="str">
        <f t="shared" si="112"/>
        <v>0.0</v>
      </c>
      <c r="AC32" s="13" t="str">
        <f t="shared" si="113"/>
        <v>F</v>
      </c>
      <c r="AD32" s="18">
        <f t="shared" si="114"/>
        <v>0</v>
      </c>
      <c r="AE32" s="15" t="str">
        <f t="shared" si="115"/>
        <v>0.0</v>
      </c>
      <c r="AF32" s="19">
        <v>4</v>
      </c>
      <c r="AG32" s="68"/>
      <c r="AH32" s="28"/>
      <c r="AI32" s="26"/>
      <c r="AJ32" s="27"/>
      <c r="AK32" s="82"/>
      <c r="AL32" s="82">
        <f t="shared" si="60"/>
        <v>0</v>
      </c>
      <c r="AM32" s="21">
        <f t="shared" si="61"/>
        <v>0</v>
      </c>
      <c r="AN32" s="21" t="str">
        <f t="shared" si="62"/>
        <v>0.0</v>
      </c>
      <c r="AO32" s="13" t="str">
        <f t="shared" si="6"/>
        <v>F</v>
      </c>
      <c r="AP32" s="18">
        <f t="shared" si="7"/>
        <v>0</v>
      </c>
      <c r="AQ32" s="15" t="str">
        <f t="shared" si="63"/>
        <v>0.0</v>
      </c>
      <c r="AR32" s="19">
        <v>3</v>
      </c>
      <c r="AS32" s="68"/>
      <c r="AT32" s="28"/>
      <c r="AU32" s="26"/>
      <c r="AV32" s="27"/>
      <c r="AW32" s="82"/>
      <c r="AX32" s="82">
        <f t="shared" si="64"/>
        <v>0</v>
      </c>
      <c r="AY32" s="21">
        <f t="shared" si="65"/>
        <v>0</v>
      </c>
      <c r="AZ32" s="21" t="str">
        <f t="shared" si="66"/>
        <v>0.0</v>
      </c>
      <c r="BA32" s="13" t="str">
        <f t="shared" si="8"/>
        <v>F</v>
      </c>
      <c r="BB32" s="18">
        <f t="shared" si="9"/>
        <v>0</v>
      </c>
      <c r="BC32" s="15" t="str">
        <f t="shared" si="67"/>
        <v>0.0</v>
      </c>
      <c r="BD32" s="19">
        <v>3</v>
      </c>
      <c r="BE32" s="68"/>
      <c r="BF32" s="28"/>
      <c r="BG32" s="26"/>
      <c r="BH32" s="27"/>
      <c r="BI32" s="82"/>
      <c r="BJ32" s="27">
        <f t="shared" si="68"/>
        <v>0</v>
      </c>
      <c r="BK32" s="21">
        <f t="shared" si="69"/>
        <v>0</v>
      </c>
      <c r="BL32" s="21" t="str">
        <f t="shared" si="70"/>
        <v>0.0</v>
      </c>
      <c r="BM32" s="13" t="str">
        <f t="shared" si="10"/>
        <v>F</v>
      </c>
      <c r="BN32" s="18">
        <f t="shared" si="11"/>
        <v>0</v>
      </c>
      <c r="BO32" s="15" t="str">
        <f t="shared" si="71"/>
        <v>0.0</v>
      </c>
      <c r="BP32" s="19">
        <v>3</v>
      </c>
      <c r="BQ32" s="68"/>
      <c r="BR32" s="28"/>
      <c r="BS32" s="26"/>
      <c r="BT32" s="27"/>
      <c r="BU32" s="82"/>
      <c r="BV32" s="82">
        <f t="shared" si="72"/>
        <v>0</v>
      </c>
      <c r="BW32" s="21">
        <f t="shared" si="73"/>
        <v>0</v>
      </c>
      <c r="BX32" s="21" t="str">
        <f t="shared" si="74"/>
        <v>0.0</v>
      </c>
      <c r="BY32" s="13" t="str">
        <f t="shared" si="12"/>
        <v>F</v>
      </c>
      <c r="BZ32" s="18">
        <f t="shared" si="13"/>
        <v>0</v>
      </c>
      <c r="CA32" s="15" t="str">
        <f t="shared" si="75"/>
        <v>0.0</v>
      </c>
      <c r="CB32" s="19">
        <v>3</v>
      </c>
      <c r="CC32" s="68"/>
      <c r="CD32" s="69">
        <f t="shared" si="76"/>
        <v>16</v>
      </c>
      <c r="CE32" s="22">
        <f t="shared" si="77"/>
        <v>0</v>
      </c>
      <c r="CF32" s="24" t="str">
        <f t="shared" si="78"/>
        <v>0.00</v>
      </c>
      <c r="CG32" s="22">
        <f t="shared" si="79"/>
        <v>0</v>
      </c>
      <c r="CH32" s="24" t="str">
        <f t="shared" si="80"/>
        <v>0.00</v>
      </c>
      <c r="CI32" s="77" t="str">
        <f t="shared" si="81"/>
        <v>Cảnh báo KQHT</v>
      </c>
      <c r="CJ32" s="77">
        <f t="shared" si="82"/>
        <v>0</v>
      </c>
      <c r="CK32" s="22" t="e">
        <f t="shared" si="83"/>
        <v>#DIV/0!</v>
      </c>
      <c r="CL32" s="77" t="e">
        <f t="shared" si="84"/>
        <v>#DIV/0!</v>
      </c>
      <c r="CM32" s="22" t="e">
        <f t="shared" si="85"/>
        <v>#DIV/0!</v>
      </c>
      <c r="CN32" s="77" t="e">
        <f t="shared" si="86"/>
        <v>#DIV/0!</v>
      </c>
      <c r="CO32" s="28"/>
      <c r="CP32" s="26"/>
      <c r="CQ32" s="27"/>
      <c r="CR32" s="82"/>
      <c r="CS32" s="82">
        <f t="shared" si="87"/>
        <v>0</v>
      </c>
      <c r="CT32" s="21">
        <f t="shared" si="88"/>
        <v>0</v>
      </c>
      <c r="CU32" s="21" t="str">
        <f t="shared" si="89"/>
        <v>0.0</v>
      </c>
      <c r="CV32" s="13" t="str">
        <f t="shared" si="14"/>
        <v>F</v>
      </c>
      <c r="CW32" s="18">
        <f t="shared" si="15"/>
        <v>0</v>
      </c>
      <c r="CX32" s="15" t="str">
        <f t="shared" si="90"/>
        <v>0.0</v>
      </c>
      <c r="CY32" s="19">
        <v>2</v>
      </c>
      <c r="CZ32" s="68">
        <v>2</v>
      </c>
      <c r="DA32" s="28"/>
      <c r="DB32" s="26"/>
      <c r="DC32" s="27"/>
      <c r="DD32" s="82"/>
      <c r="DE32" s="82">
        <f t="shared" si="91"/>
        <v>0</v>
      </c>
      <c r="DF32" s="21">
        <f t="shared" si="16"/>
        <v>0</v>
      </c>
      <c r="DG32" s="21" t="str">
        <f t="shared" si="17"/>
        <v>0.0</v>
      </c>
      <c r="DH32" s="13" t="str">
        <f t="shared" si="18"/>
        <v>F</v>
      </c>
      <c r="DI32" s="18">
        <f t="shared" si="19"/>
        <v>0</v>
      </c>
      <c r="DJ32" s="15" t="str">
        <f t="shared" si="20"/>
        <v>0.0</v>
      </c>
      <c r="DK32" s="19">
        <v>2</v>
      </c>
      <c r="DL32" s="68">
        <v>2</v>
      </c>
      <c r="DM32" s="155"/>
      <c r="DN32" s="158"/>
      <c r="DO32" s="27"/>
      <c r="DP32" s="27"/>
      <c r="DQ32" s="27">
        <f t="shared" si="92"/>
        <v>0</v>
      </c>
      <c r="DR32" s="21">
        <f t="shared" si="21"/>
        <v>0</v>
      </c>
      <c r="DS32" s="21" t="str">
        <f t="shared" si="22"/>
        <v>0.0</v>
      </c>
      <c r="DT32" s="13" t="str">
        <f t="shared" si="23"/>
        <v>F</v>
      </c>
      <c r="DU32" s="18">
        <f t="shared" si="24"/>
        <v>0</v>
      </c>
      <c r="DV32" s="15" t="str">
        <f t="shared" si="25"/>
        <v>0.0</v>
      </c>
      <c r="DW32" s="19">
        <v>2</v>
      </c>
      <c r="DX32" s="68">
        <v>2</v>
      </c>
      <c r="DY32" s="155"/>
      <c r="DZ32" s="158"/>
      <c r="EA32" s="27"/>
      <c r="EB32" s="27"/>
      <c r="EC32" s="27">
        <f t="shared" si="26"/>
        <v>0</v>
      </c>
      <c r="ED32" s="21">
        <f t="shared" si="27"/>
        <v>0</v>
      </c>
      <c r="EE32" s="21" t="str">
        <f t="shared" si="28"/>
        <v>0.0</v>
      </c>
      <c r="EF32" s="13" t="str">
        <f t="shared" si="29"/>
        <v>F</v>
      </c>
      <c r="EG32" s="18">
        <f t="shared" si="30"/>
        <v>0</v>
      </c>
      <c r="EH32" s="15" t="str">
        <f t="shared" si="31"/>
        <v>0.0</v>
      </c>
      <c r="EI32" s="19">
        <v>3</v>
      </c>
      <c r="EJ32" s="68">
        <v>3</v>
      </c>
      <c r="EK32" s="28"/>
      <c r="EL32" s="26"/>
      <c r="EM32" s="27"/>
      <c r="EN32" s="82"/>
      <c r="EO32" s="82">
        <f t="shared" si="93"/>
        <v>0</v>
      </c>
      <c r="EP32" s="21">
        <f t="shared" si="94"/>
        <v>0</v>
      </c>
      <c r="EQ32" s="21" t="str">
        <f t="shared" si="95"/>
        <v>0.0</v>
      </c>
      <c r="ER32" s="13" t="str">
        <f t="shared" si="32"/>
        <v>F</v>
      </c>
      <c r="ES32" s="18">
        <f t="shared" si="33"/>
        <v>0</v>
      </c>
      <c r="ET32" s="15" t="str">
        <f t="shared" si="96"/>
        <v>0.0</v>
      </c>
      <c r="EU32" s="19">
        <v>4</v>
      </c>
      <c r="EV32" s="68">
        <v>4</v>
      </c>
      <c r="EW32" s="28"/>
      <c r="EX32" s="26"/>
      <c r="EY32" s="27"/>
      <c r="EZ32" s="27"/>
      <c r="FA32" s="27">
        <f t="shared" si="97"/>
        <v>0</v>
      </c>
      <c r="FB32" s="21">
        <f t="shared" si="34"/>
        <v>0</v>
      </c>
      <c r="FC32" s="21" t="str">
        <f t="shared" si="35"/>
        <v>0.0</v>
      </c>
      <c r="FD32" s="13" t="str">
        <f t="shared" si="36"/>
        <v>F</v>
      </c>
      <c r="FE32" s="18">
        <f t="shared" si="37"/>
        <v>0</v>
      </c>
      <c r="FF32" s="15" t="str">
        <f t="shared" si="38"/>
        <v>0.0</v>
      </c>
      <c r="FG32" s="19">
        <v>2</v>
      </c>
      <c r="FH32" s="68">
        <v>2</v>
      </c>
      <c r="FI32" s="155"/>
      <c r="FJ32" s="158"/>
      <c r="FK32" s="27"/>
      <c r="FL32" s="27"/>
      <c r="FM32" s="27">
        <f t="shared" si="39"/>
        <v>0</v>
      </c>
      <c r="FN32" s="21">
        <f t="shared" si="40"/>
        <v>0</v>
      </c>
      <c r="FO32" s="21" t="str">
        <f t="shared" si="41"/>
        <v>0.0</v>
      </c>
      <c r="FP32" s="13" t="str">
        <f t="shared" si="42"/>
        <v>F</v>
      </c>
      <c r="FQ32" s="18">
        <f t="shared" si="43"/>
        <v>0</v>
      </c>
      <c r="FR32" s="15" t="str">
        <f t="shared" si="44"/>
        <v>0.0</v>
      </c>
      <c r="FS32" s="19">
        <v>3</v>
      </c>
      <c r="FT32" s="68">
        <v>3</v>
      </c>
      <c r="FU32" s="28"/>
      <c r="FV32" s="26"/>
      <c r="FW32" s="27"/>
      <c r="FX32" s="82"/>
      <c r="FY32" s="82">
        <f t="shared" si="98"/>
        <v>0</v>
      </c>
      <c r="FZ32" s="21">
        <f t="shared" si="45"/>
        <v>0</v>
      </c>
      <c r="GA32" s="21" t="str">
        <f t="shared" si="46"/>
        <v>0.0</v>
      </c>
      <c r="GB32" s="13" t="str">
        <f t="shared" si="47"/>
        <v>F</v>
      </c>
      <c r="GC32" s="18">
        <f t="shared" si="48"/>
        <v>0</v>
      </c>
      <c r="GD32" s="15" t="str">
        <f t="shared" si="49"/>
        <v>0.0</v>
      </c>
      <c r="GE32" s="19">
        <v>3</v>
      </c>
      <c r="GF32" s="68">
        <v>3</v>
      </c>
      <c r="GG32" s="69">
        <f t="shared" si="99"/>
        <v>21</v>
      </c>
      <c r="GH32" s="22">
        <f t="shared" si="100"/>
        <v>0</v>
      </c>
      <c r="GI32" s="24" t="str">
        <f t="shared" si="101"/>
        <v>0.00</v>
      </c>
      <c r="GJ32" s="22">
        <f t="shared" si="102"/>
        <v>0</v>
      </c>
      <c r="GK32" s="24" t="str">
        <f t="shared" si="103"/>
        <v>0.00</v>
      </c>
    </row>
    <row r="33" spans="1:193" s="4" customFormat="1" ht="18">
      <c r="A33" s="2"/>
      <c r="B33" s="5"/>
      <c r="C33" s="6"/>
      <c r="D33" s="7"/>
      <c r="E33" s="8"/>
      <c r="F33" s="44"/>
      <c r="G33" s="3"/>
      <c r="H33" s="3"/>
      <c r="I33" s="11"/>
      <c r="J33" s="67"/>
      <c r="K33" s="21" t="str">
        <f t="shared" si="104"/>
        <v>0.0</v>
      </c>
      <c r="L33" s="13" t="str">
        <f t="shared" si="105"/>
        <v>F</v>
      </c>
      <c r="M33" s="14">
        <f t="shared" si="106"/>
        <v>0</v>
      </c>
      <c r="N33" s="15" t="str">
        <f t="shared" si="107"/>
        <v>0.0</v>
      </c>
      <c r="O33" s="19">
        <v>2</v>
      </c>
      <c r="P33" s="12"/>
      <c r="Q33" s="21" t="str">
        <f t="shared" si="108"/>
        <v>0.0</v>
      </c>
      <c r="R33" s="13" t="str">
        <f t="shared" si="109"/>
        <v>F</v>
      </c>
      <c r="S33" s="14">
        <f t="shared" si="110"/>
        <v>0</v>
      </c>
      <c r="T33" s="15" t="str">
        <f t="shared" si="111"/>
        <v>0.0</v>
      </c>
      <c r="U33" s="19">
        <v>3</v>
      </c>
      <c r="V33" s="28"/>
      <c r="W33" s="26"/>
      <c r="X33" s="27"/>
      <c r="Y33" s="82"/>
      <c r="Z33" s="82">
        <f t="shared" si="56"/>
        <v>0</v>
      </c>
      <c r="AA33" s="21">
        <f t="shared" si="57"/>
        <v>0</v>
      </c>
      <c r="AB33" s="21" t="str">
        <f t="shared" si="112"/>
        <v>0.0</v>
      </c>
      <c r="AC33" s="13" t="str">
        <f t="shared" si="113"/>
        <v>F</v>
      </c>
      <c r="AD33" s="18">
        <f t="shared" si="114"/>
        <v>0</v>
      </c>
      <c r="AE33" s="15" t="str">
        <f t="shared" si="115"/>
        <v>0.0</v>
      </c>
      <c r="AF33" s="19">
        <v>4</v>
      </c>
      <c r="AG33" s="68"/>
      <c r="AH33" s="28"/>
      <c r="AI33" s="26"/>
      <c r="AJ33" s="27"/>
      <c r="AK33" s="82"/>
      <c r="AL33" s="82">
        <f t="shared" si="60"/>
        <v>0</v>
      </c>
      <c r="AM33" s="21">
        <f t="shared" si="61"/>
        <v>0</v>
      </c>
      <c r="AN33" s="21" t="str">
        <f t="shared" si="62"/>
        <v>0.0</v>
      </c>
      <c r="AO33" s="13" t="str">
        <f t="shared" si="6"/>
        <v>F</v>
      </c>
      <c r="AP33" s="18">
        <f t="shared" si="7"/>
        <v>0</v>
      </c>
      <c r="AQ33" s="15" t="str">
        <f t="shared" si="63"/>
        <v>0.0</v>
      </c>
      <c r="AR33" s="19">
        <v>3</v>
      </c>
      <c r="AS33" s="68"/>
      <c r="AT33" s="28"/>
      <c r="AU33" s="26"/>
      <c r="AV33" s="27"/>
      <c r="AW33" s="82"/>
      <c r="AX33" s="82">
        <f t="shared" si="64"/>
        <v>0</v>
      </c>
      <c r="AY33" s="21">
        <f t="shared" si="65"/>
        <v>0</v>
      </c>
      <c r="AZ33" s="21" t="str">
        <f t="shared" si="66"/>
        <v>0.0</v>
      </c>
      <c r="BA33" s="13" t="str">
        <f t="shared" si="8"/>
        <v>F</v>
      </c>
      <c r="BB33" s="18">
        <f t="shared" si="9"/>
        <v>0</v>
      </c>
      <c r="BC33" s="15" t="str">
        <f t="shared" si="67"/>
        <v>0.0</v>
      </c>
      <c r="BD33" s="19">
        <v>3</v>
      </c>
      <c r="BE33" s="68"/>
      <c r="BF33" s="28"/>
      <c r="BG33" s="26"/>
      <c r="BH33" s="27"/>
      <c r="BI33" s="82"/>
      <c r="BJ33" s="27">
        <f t="shared" si="68"/>
        <v>0</v>
      </c>
      <c r="BK33" s="21">
        <f t="shared" si="69"/>
        <v>0</v>
      </c>
      <c r="BL33" s="21" t="str">
        <f t="shared" si="70"/>
        <v>0.0</v>
      </c>
      <c r="BM33" s="13" t="str">
        <f t="shared" si="10"/>
        <v>F</v>
      </c>
      <c r="BN33" s="18">
        <f t="shared" si="11"/>
        <v>0</v>
      </c>
      <c r="BO33" s="15" t="str">
        <f t="shared" si="71"/>
        <v>0.0</v>
      </c>
      <c r="BP33" s="19">
        <v>3</v>
      </c>
      <c r="BQ33" s="68"/>
      <c r="BR33" s="28"/>
      <c r="BS33" s="26"/>
      <c r="BT33" s="27"/>
      <c r="BU33" s="82"/>
      <c r="BV33" s="82">
        <f t="shared" si="72"/>
        <v>0</v>
      </c>
      <c r="BW33" s="21">
        <f t="shared" si="73"/>
        <v>0</v>
      </c>
      <c r="BX33" s="21" t="str">
        <f t="shared" si="74"/>
        <v>0.0</v>
      </c>
      <c r="BY33" s="13" t="str">
        <f t="shared" si="12"/>
        <v>F</v>
      </c>
      <c r="BZ33" s="18">
        <f t="shared" si="13"/>
        <v>0</v>
      </c>
      <c r="CA33" s="15" t="str">
        <f t="shared" si="75"/>
        <v>0.0</v>
      </c>
      <c r="CB33" s="19">
        <v>3</v>
      </c>
      <c r="CC33" s="68"/>
      <c r="CD33" s="69">
        <f t="shared" si="76"/>
        <v>16</v>
      </c>
      <c r="CE33" s="22">
        <f t="shared" si="77"/>
        <v>0</v>
      </c>
      <c r="CF33" s="24" t="str">
        <f t="shared" si="78"/>
        <v>0.00</v>
      </c>
      <c r="CG33" s="22">
        <f t="shared" si="79"/>
        <v>0</v>
      </c>
      <c r="CH33" s="24" t="str">
        <f t="shared" si="80"/>
        <v>0.00</v>
      </c>
      <c r="CI33" s="77" t="str">
        <f t="shared" si="81"/>
        <v>Cảnh báo KQHT</v>
      </c>
      <c r="CJ33" s="77">
        <f t="shared" si="82"/>
        <v>0</v>
      </c>
      <c r="CK33" s="22" t="e">
        <f t="shared" si="83"/>
        <v>#DIV/0!</v>
      </c>
      <c r="CL33" s="77" t="e">
        <f t="shared" si="84"/>
        <v>#DIV/0!</v>
      </c>
      <c r="CM33" s="22" t="e">
        <f t="shared" si="85"/>
        <v>#DIV/0!</v>
      </c>
      <c r="CN33" s="77" t="e">
        <f t="shared" si="86"/>
        <v>#DIV/0!</v>
      </c>
      <c r="CO33" s="28"/>
      <c r="CP33" s="26"/>
      <c r="CQ33" s="27"/>
      <c r="CR33" s="82"/>
      <c r="CS33" s="82">
        <f t="shared" si="87"/>
        <v>0</v>
      </c>
      <c r="CT33" s="21">
        <f t="shared" si="88"/>
        <v>0</v>
      </c>
      <c r="CU33" s="21" t="str">
        <f t="shared" si="89"/>
        <v>0.0</v>
      </c>
      <c r="CV33" s="13" t="str">
        <f t="shared" si="14"/>
        <v>F</v>
      </c>
      <c r="CW33" s="18">
        <f t="shared" si="15"/>
        <v>0</v>
      </c>
      <c r="CX33" s="15" t="str">
        <f t="shared" si="90"/>
        <v>0.0</v>
      </c>
      <c r="CY33" s="19">
        <v>2</v>
      </c>
      <c r="CZ33" s="68">
        <v>2</v>
      </c>
      <c r="DA33" s="28"/>
      <c r="DB33" s="26"/>
      <c r="DC33" s="27"/>
      <c r="DD33" s="82"/>
      <c r="DE33" s="82">
        <f t="shared" si="91"/>
        <v>0</v>
      </c>
      <c r="DF33" s="21">
        <f t="shared" si="16"/>
        <v>0</v>
      </c>
      <c r="DG33" s="21" t="str">
        <f t="shared" si="17"/>
        <v>0.0</v>
      </c>
      <c r="DH33" s="13" t="str">
        <f t="shared" si="18"/>
        <v>F</v>
      </c>
      <c r="DI33" s="18">
        <f t="shared" si="19"/>
        <v>0</v>
      </c>
      <c r="DJ33" s="15" t="str">
        <f t="shared" si="20"/>
        <v>0.0</v>
      </c>
      <c r="DK33" s="19">
        <v>2</v>
      </c>
      <c r="DL33" s="68">
        <v>2</v>
      </c>
      <c r="DM33" s="155"/>
      <c r="DN33" s="158"/>
      <c r="DO33" s="27"/>
      <c r="DP33" s="27"/>
      <c r="DQ33" s="27">
        <f t="shared" si="92"/>
        <v>0</v>
      </c>
      <c r="DR33" s="21">
        <f t="shared" si="21"/>
        <v>0</v>
      </c>
      <c r="DS33" s="21" t="str">
        <f t="shared" si="22"/>
        <v>0.0</v>
      </c>
      <c r="DT33" s="13" t="str">
        <f t="shared" si="23"/>
        <v>F</v>
      </c>
      <c r="DU33" s="18">
        <f t="shared" si="24"/>
        <v>0</v>
      </c>
      <c r="DV33" s="15" t="str">
        <f t="shared" si="25"/>
        <v>0.0</v>
      </c>
      <c r="DW33" s="19">
        <v>2</v>
      </c>
      <c r="DX33" s="68">
        <v>2</v>
      </c>
      <c r="DY33" s="155"/>
      <c r="DZ33" s="158"/>
      <c r="EA33" s="27"/>
      <c r="EB33" s="27"/>
      <c r="EC33" s="27">
        <f t="shared" si="26"/>
        <v>0</v>
      </c>
      <c r="ED33" s="21">
        <f t="shared" si="27"/>
        <v>0</v>
      </c>
      <c r="EE33" s="21" t="str">
        <f t="shared" si="28"/>
        <v>0.0</v>
      </c>
      <c r="EF33" s="13" t="str">
        <f t="shared" si="29"/>
        <v>F</v>
      </c>
      <c r="EG33" s="18">
        <f t="shared" si="30"/>
        <v>0</v>
      </c>
      <c r="EH33" s="15" t="str">
        <f t="shared" si="31"/>
        <v>0.0</v>
      </c>
      <c r="EI33" s="19">
        <v>3</v>
      </c>
      <c r="EJ33" s="68">
        <v>3</v>
      </c>
      <c r="EK33" s="28"/>
      <c r="EL33" s="26"/>
      <c r="EM33" s="27"/>
      <c r="EN33" s="82"/>
      <c r="EO33" s="82">
        <f t="shared" si="93"/>
        <v>0</v>
      </c>
      <c r="EP33" s="21">
        <f t="shared" si="94"/>
        <v>0</v>
      </c>
      <c r="EQ33" s="21" t="str">
        <f t="shared" si="95"/>
        <v>0.0</v>
      </c>
      <c r="ER33" s="13" t="str">
        <f t="shared" si="32"/>
        <v>F</v>
      </c>
      <c r="ES33" s="18">
        <f t="shared" si="33"/>
        <v>0</v>
      </c>
      <c r="ET33" s="15" t="str">
        <f t="shared" si="96"/>
        <v>0.0</v>
      </c>
      <c r="EU33" s="19">
        <v>4</v>
      </c>
      <c r="EV33" s="68">
        <v>4</v>
      </c>
      <c r="EW33" s="28"/>
      <c r="EX33" s="26"/>
      <c r="EY33" s="27"/>
      <c r="EZ33" s="27"/>
      <c r="FA33" s="27">
        <f t="shared" si="97"/>
        <v>0</v>
      </c>
      <c r="FB33" s="21">
        <f t="shared" si="34"/>
        <v>0</v>
      </c>
      <c r="FC33" s="21" t="str">
        <f t="shared" si="35"/>
        <v>0.0</v>
      </c>
      <c r="FD33" s="13" t="str">
        <f t="shared" si="36"/>
        <v>F</v>
      </c>
      <c r="FE33" s="18">
        <f t="shared" si="37"/>
        <v>0</v>
      </c>
      <c r="FF33" s="15" t="str">
        <f t="shared" si="38"/>
        <v>0.0</v>
      </c>
      <c r="FG33" s="19">
        <v>2</v>
      </c>
      <c r="FH33" s="68">
        <v>2</v>
      </c>
      <c r="FI33" s="155"/>
      <c r="FJ33" s="158"/>
      <c r="FK33" s="27"/>
      <c r="FL33" s="27"/>
      <c r="FM33" s="27">
        <f t="shared" si="39"/>
        <v>0</v>
      </c>
      <c r="FN33" s="21">
        <f t="shared" si="40"/>
        <v>0</v>
      </c>
      <c r="FO33" s="21" t="str">
        <f t="shared" si="41"/>
        <v>0.0</v>
      </c>
      <c r="FP33" s="13" t="str">
        <f t="shared" si="42"/>
        <v>F</v>
      </c>
      <c r="FQ33" s="18">
        <f t="shared" si="43"/>
        <v>0</v>
      </c>
      <c r="FR33" s="15" t="str">
        <f t="shared" si="44"/>
        <v>0.0</v>
      </c>
      <c r="FS33" s="19">
        <v>3</v>
      </c>
      <c r="FT33" s="68">
        <v>3</v>
      </c>
      <c r="FU33" s="28"/>
      <c r="FV33" s="26"/>
      <c r="FW33" s="27"/>
      <c r="FX33" s="82"/>
      <c r="FY33" s="82">
        <f t="shared" si="98"/>
        <v>0</v>
      </c>
      <c r="FZ33" s="21">
        <f t="shared" si="45"/>
        <v>0</v>
      </c>
      <c r="GA33" s="21" t="str">
        <f t="shared" si="46"/>
        <v>0.0</v>
      </c>
      <c r="GB33" s="13" t="str">
        <f t="shared" si="47"/>
        <v>F</v>
      </c>
      <c r="GC33" s="18">
        <f t="shared" si="48"/>
        <v>0</v>
      </c>
      <c r="GD33" s="15" t="str">
        <f t="shared" si="49"/>
        <v>0.0</v>
      </c>
      <c r="GE33" s="19">
        <v>3</v>
      </c>
      <c r="GF33" s="68">
        <v>3</v>
      </c>
      <c r="GG33" s="69">
        <f t="shared" si="99"/>
        <v>21</v>
      </c>
      <c r="GH33" s="22">
        <f t="shared" si="100"/>
        <v>0</v>
      </c>
      <c r="GI33" s="24" t="str">
        <f t="shared" si="101"/>
        <v>0.00</v>
      </c>
      <c r="GJ33" s="22">
        <f t="shared" si="102"/>
        <v>0</v>
      </c>
      <c r="GK33" s="24" t="str">
        <f t="shared" si="103"/>
        <v>0.00</v>
      </c>
    </row>
    <row r="34" spans="1:193" s="4" customFormat="1" ht="18">
      <c r="A34" s="2"/>
      <c r="B34" s="5"/>
      <c r="C34" s="6"/>
      <c r="D34" s="7"/>
      <c r="E34" s="8"/>
      <c r="F34" s="44"/>
      <c r="G34" s="3"/>
      <c r="H34" s="3"/>
      <c r="I34" s="11"/>
      <c r="J34" s="67"/>
      <c r="K34" s="21" t="str">
        <f t="shared" si="104"/>
        <v>0.0</v>
      </c>
      <c r="L34" s="13" t="str">
        <f t="shared" si="105"/>
        <v>F</v>
      </c>
      <c r="M34" s="14">
        <f t="shared" si="106"/>
        <v>0</v>
      </c>
      <c r="N34" s="15" t="str">
        <f t="shared" si="107"/>
        <v>0.0</v>
      </c>
      <c r="O34" s="19">
        <v>2</v>
      </c>
      <c r="P34" s="12"/>
      <c r="Q34" s="21" t="str">
        <f t="shared" si="108"/>
        <v>0.0</v>
      </c>
      <c r="R34" s="13" t="str">
        <f t="shared" si="109"/>
        <v>F</v>
      </c>
      <c r="S34" s="14">
        <f t="shared" si="110"/>
        <v>0</v>
      </c>
      <c r="T34" s="15" t="str">
        <f t="shared" si="111"/>
        <v>0.0</v>
      </c>
      <c r="U34" s="19">
        <v>3</v>
      </c>
      <c r="V34" s="28"/>
      <c r="W34" s="26"/>
      <c r="X34" s="27"/>
      <c r="Y34" s="82"/>
      <c r="Z34" s="82">
        <f t="shared" si="56"/>
        <v>0</v>
      </c>
      <c r="AA34" s="21">
        <f t="shared" si="57"/>
        <v>0</v>
      </c>
      <c r="AB34" s="21" t="str">
        <f t="shared" si="112"/>
        <v>0.0</v>
      </c>
      <c r="AC34" s="13" t="str">
        <f t="shared" si="113"/>
        <v>F</v>
      </c>
      <c r="AD34" s="18">
        <f t="shared" si="114"/>
        <v>0</v>
      </c>
      <c r="AE34" s="15" t="str">
        <f t="shared" si="115"/>
        <v>0.0</v>
      </c>
      <c r="AF34" s="19">
        <v>4</v>
      </c>
      <c r="AG34" s="68"/>
      <c r="AH34" s="28"/>
      <c r="AI34" s="26"/>
      <c r="AJ34" s="27"/>
      <c r="AK34" s="82"/>
      <c r="AL34" s="82">
        <f t="shared" si="60"/>
        <v>0</v>
      </c>
      <c r="AM34" s="21">
        <f t="shared" si="61"/>
        <v>0</v>
      </c>
      <c r="AN34" s="21" t="str">
        <f t="shared" si="62"/>
        <v>0.0</v>
      </c>
      <c r="AO34" s="13" t="str">
        <f t="shared" si="6"/>
        <v>F</v>
      </c>
      <c r="AP34" s="18">
        <f t="shared" si="7"/>
        <v>0</v>
      </c>
      <c r="AQ34" s="15" t="str">
        <f t="shared" si="63"/>
        <v>0.0</v>
      </c>
      <c r="AR34" s="19">
        <v>3</v>
      </c>
      <c r="AS34" s="68"/>
      <c r="AT34" s="28"/>
      <c r="AU34" s="26"/>
      <c r="AV34" s="27"/>
      <c r="AW34" s="82"/>
      <c r="AX34" s="82">
        <f t="shared" si="64"/>
        <v>0</v>
      </c>
      <c r="AY34" s="21">
        <f t="shared" si="65"/>
        <v>0</v>
      </c>
      <c r="AZ34" s="21" t="str">
        <f t="shared" si="66"/>
        <v>0.0</v>
      </c>
      <c r="BA34" s="13" t="str">
        <f t="shared" si="8"/>
        <v>F</v>
      </c>
      <c r="BB34" s="18">
        <f t="shared" si="9"/>
        <v>0</v>
      </c>
      <c r="BC34" s="15" t="str">
        <f t="shared" si="67"/>
        <v>0.0</v>
      </c>
      <c r="BD34" s="19">
        <v>3</v>
      </c>
      <c r="BE34" s="68"/>
      <c r="BF34" s="28"/>
      <c r="BG34" s="26"/>
      <c r="BH34" s="27"/>
      <c r="BI34" s="82"/>
      <c r="BJ34" s="27">
        <f t="shared" si="68"/>
        <v>0</v>
      </c>
      <c r="BK34" s="21">
        <f t="shared" si="69"/>
        <v>0</v>
      </c>
      <c r="BL34" s="21" t="str">
        <f t="shared" si="70"/>
        <v>0.0</v>
      </c>
      <c r="BM34" s="13" t="str">
        <f t="shared" si="10"/>
        <v>F</v>
      </c>
      <c r="BN34" s="18">
        <f t="shared" si="11"/>
        <v>0</v>
      </c>
      <c r="BO34" s="15" t="str">
        <f t="shared" si="71"/>
        <v>0.0</v>
      </c>
      <c r="BP34" s="19">
        <v>3</v>
      </c>
      <c r="BQ34" s="68"/>
      <c r="BR34" s="28"/>
      <c r="BS34" s="26"/>
      <c r="BT34" s="27"/>
      <c r="BU34" s="82"/>
      <c r="BV34" s="82">
        <f t="shared" si="72"/>
        <v>0</v>
      </c>
      <c r="BW34" s="21">
        <f t="shared" si="73"/>
        <v>0</v>
      </c>
      <c r="BX34" s="21" t="str">
        <f t="shared" si="74"/>
        <v>0.0</v>
      </c>
      <c r="BY34" s="13" t="str">
        <f t="shared" si="12"/>
        <v>F</v>
      </c>
      <c r="BZ34" s="18">
        <f t="shared" si="13"/>
        <v>0</v>
      </c>
      <c r="CA34" s="15" t="str">
        <f t="shared" si="75"/>
        <v>0.0</v>
      </c>
      <c r="CB34" s="19">
        <v>3</v>
      </c>
      <c r="CC34" s="68"/>
      <c r="CD34" s="69">
        <f t="shared" si="76"/>
        <v>16</v>
      </c>
      <c r="CE34" s="22">
        <f t="shared" si="77"/>
        <v>0</v>
      </c>
      <c r="CF34" s="24" t="str">
        <f t="shared" si="78"/>
        <v>0.00</v>
      </c>
      <c r="CG34" s="22">
        <f t="shared" si="79"/>
        <v>0</v>
      </c>
      <c r="CH34" s="24" t="str">
        <f t="shared" si="80"/>
        <v>0.00</v>
      </c>
      <c r="CI34" s="77" t="str">
        <f t="shared" si="81"/>
        <v>Cảnh báo KQHT</v>
      </c>
      <c r="CJ34" s="77">
        <f t="shared" si="82"/>
        <v>0</v>
      </c>
      <c r="CK34" s="22" t="e">
        <f t="shared" si="83"/>
        <v>#DIV/0!</v>
      </c>
      <c r="CL34" s="77" t="e">
        <f t="shared" si="84"/>
        <v>#DIV/0!</v>
      </c>
      <c r="CM34" s="22" t="e">
        <f t="shared" si="85"/>
        <v>#DIV/0!</v>
      </c>
      <c r="CN34" s="77" t="e">
        <f t="shared" si="86"/>
        <v>#DIV/0!</v>
      </c>
      <c r="CO34" s="28"/>
      <c r="CP34" s="26"/>
      <c r="CQ34" s="27"/>
      <c r="CR34" s="82"/>
      <c r="CS34" s="82">
        <f t="shared" si="87"/>
        <v>0</v>
      </c>
      <c r="CT34" s="21">
        <f t="shared" si="88"/>
        <v>0</v>
      </c>
      <c r="CU34" s="21" t="str">
        <f t="shared" si="89"/>
        <v>0.0</v>
      </c>
      <c r="CV34" s="13" t="str">
        <f t="shared" si="14"/>
        <v>F</v>
      </c>
      <c r="CW34" s="18">
        <f t="shared" si="15"/>
        <v>0</v>
      </c>
      <c r="CX34" s="15" t="str">
        <f t="shared" si="90"/>
        <v>0.0</v>
      </c>
      <c r="CY34" s="19">
        <v>2</v>
      </c>
      <c r="CZ34" s="68">
        <v>2</v>
      </c>
      <c r="DA34" s="28"/>
      <c r="DB34" s="26"/>
      <c r="DC34" s="27"/>
      <c r="DD34" s="82"/>
      <c r="DE34" s="82">
        <f t="shared" si="91"/>
        <v>0</v>
      </c>
      <c r="DF34" s="21">
        <f t="shared" si="16"/>
        <v>0</v>
      </c>
      <c r="DG34" s="21" t="str">
        <f t="shared" si="17"/>
        <v>0.0</v>
      </c>
      <c r="DH34" s="13" t="str">
        <f t="shared" si="18"/>
        <v>F</v>
      </c>
      <c r="DI34" s="18">
        <f t="shared" si="19"/>
        <v>0</v>
      </c>
      <c r="DJ34" s="15" t="str">
        <f t="shared" si="20"/>
        <v>0.0</v>
      </c>
      <c r="DK34" s="19">
        <v>2</v>
      </c>
      <c r="DL34" s="68">
        <v>2</v>
      </c>
      <c r="DM34" s="155"/>
      <c r="DN34" s="158"/>
      <c r="DO34" s="27"/>
      <c r="DP34" s="27"/>
      <c r="DQ34" s="27">
        <f t="shared" si="92"/>
        <v>0</v>
      </c>
      <c r="DR34" s="21">
        <f t="shared" si="21"/>
        <v>0</v>
      </c>
      <c r="DS34" s="21" t="str">
        <f t="shared" si="22"/>
        <v>0.0</v>
      </c>
      <c r="DT34" s="13" t="str">
        <f t="shared" si="23"/>
        <v>F</v>
      </c>
      <c r="DU34" s="18">
        <f t="shared" si="24"/>
        <v>0</v>
      </c>
      <c r="DV34" s="15" t="str">
        <f t="shared" si="25"/>
        <v>0.0</v>
      </c>
      <c r="DW34" s="19">
        <v>2</v>
      </c>
      <c r="DX34" s="68">
        <v>2</v>
      </c>
      <c r="DY34" s="155"/>
      <c r="DZ34" s="158"/>
      <c r="EA34" s="27"/>
      <c r="EB34" s="27"/>
      <c r="EC34" s="27">
        <f t="shared" si="26"/>
        <v>0</v>
      </c>
      <c r="ED34" s="21">
        <f t="shared" si="27"/>
        <v>0</v>
      </c>
      <c r="EE34" s="21" t="str">
        <f t="shared" si="28"/>
        <v>0.0</v>
      </c>
      <c r="EF34" s="13" t="str">
        <f t="shared" si="29"/>
        <v>F</v>
      </c>
      <c r="EG34" s="18">
        <f t="shared" si="30"/>
        <v>0</v>
      </c>
      <c r="EH34" s="15" t="str">
        <f t="shared" si="31"/>
        <v>0.0</v>
      </c>
      <c r="EI34" s="19">
        <v>3</v>
      </c>
      <c r="EJ34" s="68">
        <v>3</v>
      </c>
      <c r="EK34" s="28"/>
      <c r="EL34" s="26"/>
      <c r="EM34" s="27"/>
      <c r="EN34" s="82"/>
      <c r="EO34" s="82">
        <f t="shared" si="93"/>
        <v>0</v>
      </c>
      <c r="EP34" s="21">
        <f t="shared" si="94"/>
        <v>0</v>
      </c>
      <c r="EQ34" s="21" t="str">
        <f t="shared" si="95"/>
        <v>0.0</v>
      </c>
      <c r="ER34" s="13" t="str">
        <f t="shared" si="32"/>
        <v>F</v>
      </c>
      <c r="ES34" s="18">
        <f t="shared" si="33"/>
        <v>0</v>
      </c>
      <c r="ET34" s="15" t="str">
        <f t="shared" si="96"/>
        <v>0.0</v>
      </c>
      <c r="EU34" s="19">
        <v>4</v>
      </c>
      <c r="EV34" s="68">
        <v>4</v>
      </c>
      <c r="EW34" s="28"/>
      <c r="EX34" s="26"/>
      <c r="EY34" s="27"/>
      <c r="EZ34" s="27"/>
      <c r="FA34" s="27">
        <f t="shared" si="97"/>
        <v>0</v>
      </c>
      <c r="FB34" s="21">
        <f t="shared" si="34"/>
        <v>0</v>
      </c>
      <c r="FC34" s="21" t="str">
        <f t="shared" si="35"/>
        <v>0.0</v>
      </c>
      <c r="FD34" s="13" t="str">
        <f t="shared" si="36"/>
        <v>F</v>
      </c>
      <c r="FE34" s="18">
        <f t="shared" si="37"/>
        <v>0</v>
      </c>
      <c r="FF34" s="15" t="str">
        <f t="shared" si="38"/>
        <v>0.0</v>
      </c>
      <c r="FG34" s="19">
        <v>2</v>
      </c>
      <c r="FH34" s="68">
        <v>2</v>
      </c>
      <c r="FI34" s="155"/>
      <c r="FJ34" s="158"/>
      <c r="FK34" s="27"/>
      <c r="FL34" s="27"/>
      <c r="FM34" s="27">
        <f t="shared" si="39"/>
        <v>0</v>
      </c>
      <c r="FN34" s="21">
        <f t="shared" si="40"/>
        <v>0</v>
      </c>
      <c r="FO34" s="21" t="str">
        <f t="shared" si="41"/>
        <v>0.0</v>
      </c>
      <c r="FP34" s="13" t="str">
        <f t="shared" si="42"/>
        <v>F</v>
      </c>
      <c r="FQ34" s="18">
        <f t="shared" si="43"/>
        <v>0</v>
      </c>
      <c r="FR34" s="15" t="str">
        <f t="shared" si="44"/>
        <v>0.0</v>
      </c>
      <c r="FS34" s="19">
        <v>3</v>
      </c>
      <c r="FT34" s="68">
        <v>3</v>
      </c>
      <c r="FU34" s="28"/>
      <c r="FV34" s="26"/>
      <c r="FW34" s="27"/>
      <c r="FX34" s="82"/>
      <c r="FY34" s="82">
        <f t="shared" si="98"/>
        <v>0</v>
      </c>
      <c r="FZ34" s="21">
        <f t="shared" si="45"/>
        <v>0</v>
      </c>
      <c r="GA34" s="21" t="str">
        <f t="shared" si="46"/>
        <v>0.0</v>
      </c>
      <c r="GB34" s="13" t="str">
        <f t="shared" si="47"/>
        <v>F</v>
      </c>
      <c r="GC34" s="18">
        <f t="shared" si="48"/>
        <v>0</v>
      </c>
      <c r="GD34" s="15" t="str">
        <f t="shared" si="49"/>
        <v>0.0</v>
      </c>
      <c r="GE34" s="19">
        <v>3</v>
      </c>
      <c r="GF34" s="68">
        <v>3</v>
      </c>
      <c r="GG34" s="69">
        <f t="shared" si="99"/>
        <v>21</v>
      </c>
      <c r="GH34" s="22">
        <f t="shared" si="100"/>
        <v>0</v>
      </c>
      <c r="GI34" s="24" t="str">
        <f t="shared" si="101"/>
        <v>0.00</v>
      </c>
      <c r="GJ34" s="22">
        <f t="shared" si="102"/>
        <v>0</v>
      </c>
      <c r="GK34" s="24" t="str">
        <f t="shared" si="103"/>
        <v>0.00</v>
      </c>
    </row>
    <row r="35" spans="1:193" s="4" customFormat="1" ht="18">
      <c r="A35" s="2"/>
      <c r="B35" s="5" t="s">
        <v>887</v>
      </c>
      <c r="C35" s="6" t="s">
        <v>888</v>
      </c>
      <c r="D35" s="7" t="s">
        <v>889</v>
      </c>
      <c r="E35" s="8" t="s">
        <v>53</v>
      </c>
      <c r="F35" s="44"/>
      <c r="G35" s="3"/>
      <c r="H35" s="3"/>
      <c r="I35" s="11"/>
      <c r="J35" s="67"/>
      <c r="K35" s="21" t="str">
        <f t="shared" si="104"/>
        <v>0.0</v>
      </c>
      <c r="L35" s="13" t="str">
        <f t="shared" si="105"/>
        <v>F</v>
      </c>
      <c r="M35" s="14">
        <f t="shared" si="106"/>
        <v>0</v>
      </c>
      <c r="N35" s="15" t="str">
        <f t="shared" si="107"/>
        <v>0.0</v>
      </c>
      <c r="O35" s="19">
        <v>2</v>
      </c>
      <c r="P35" s="12"/>
      <c r="Q35" s="21" t="str">
        <f t="shared" si="108"/>
        <v>0.0</v>
      </c>
      <c r="R35" s="13" t="str">
        <f t="shared" si="109"/>
        <v>F</v>
      </c>
      <c r="S35" s="14">
        <f t="shared" si="110"/>
        <v>0</v>
      </c>
      <c r="T35" s="15" t="str">
        <f t="shared" si="111"/>
        <v>0.0</v>
      </c>
      <c r="U35" s="19">
        <v>3</v>
      </c>
      <c r="V35" s="28"/>
      <c r="W35" s="26"/>
      <c r="X35" s="27"/>
      <c r="Y35" s="82"/>
      <c r="Z35" s="82">
        <f t="shared" si="56"/>
        <v>0</v>
      </c>
      <c r="AA35" s="21">
        <f t="shared" si="57"/>
        <v>0</v>
      </c>
      <c r="AB35" s="21" t="str">
        <f t="shared" si="112"/>
        <v>0.0</v>
      </c>
      <c r="AC35" s="13" t="str">
        <f t="shared" si="113"/>
        <v>F</v>
      </c>
      <c r="AD35" s="18">
        <f t="shared" si="114"/>
        <v>0</v>
      </c>
      <c r="AE35" s="15" t="str">
        <f t="shared" si="115"/>
        <v>0.0</v>
      </c>
      <c r="AF35" s="19">
        <v>4</v>
      </c>
      <c r="AG35" s="68"/>
      <c r="AH35" s="28"/>
      <c r="AI35" s="26"/>
      <c r="AJ35" s="27"/>
      <c r="AK35" s="82"/>
      <c r="AL35" s="82">
        <f t="shared" si="60"/>
        <v>0</v>
      </c>
      <c r="AM35" s="21">
        <f t="shared" si="61"/>
        <v>0</v>
      </c>
      <c r="AN35" s="21" t="str">
        <f t="shared" si="62"/>
        <v>0.0</v>
      </c>
      <c r="AO35" s="13" t="str">
        <f t="shared" si="6"/>
        <v>F</v>
      </c>
      <c r="AP35" s="18">
        <f t="shared" si="7"/>
        <v>0</v>
      </c>
      <c r="AQ35" s="15" t="str">
        <f t="shared" si="63"/>
        <v>0.0</v>
      </c>
      <c r="AR35" s="19">
        <v>3</v>
      </c>
      <c r="AS35" s="68"/>
      <c r="AT35" s="28"/>
      <c r="AU35" s="26"/>
      <c r="AV35" s="27"/>
      <c r="AW35" s="82"/>
      <c r="AX35" s="82">
        <f t="shared" si="64"/>
        <v>0</v>
      </c>
      <c r="AY35" s="21">
        <f t="shared" si="65"/>
        <v>0</v>
      </c>
      <c r="AZ35" s="21" t="str">
        <f t="shared" si="66"/>
        <v>0.0</v>
      </c>
      <c r="BA35" s="13" t="str">
        <f t="shared" si="8"/>
        <v>F</v>
      </c>
      <c r="BB35" s="18">
        <f t="shared" si="9"/>
        <v>0</v>
      </c>
      <c r="BC35" s="15" t="str">
        <f t="shared" si="67"/>
        <v>0.0</v>
      </c>
      <c r="BD35" s="19">
        <v>3</v>
      </c>
      <c r="BE35" s="68"/>
      <c r="BF35" s="28"/>
      <c r="BG35" s="26"/>
      <c r="BH35" s="27"/>
      <c r="BI35" s="82"/>
      <c r="BJ35" s="27">
        <f t="shared" si="68"/>
        <v>0</v>
      </c>
      <c r="BK35" s="21">
        <f t="shared" si="69"/>
        <v>0</v>
      </c>
      <c r="BL35" s="21" t="str">
        <f t="shared" si="70"/>
        <v>0.0</v>
      </c>
      <c r="BM35" s="13" t="str">
        <f t="shared" si="10"/>
        <v>F</v>
      </c>
      <c r="BN35" s="18">
        <f t="shared" si="11"/>
        <v>0</v>
      </c>
      <c r="BO35" s="15" t="str">
        <f t="shared" si="71"/>
        <v>0.0</v>
      </c>
      <c r="BP35" s="19">
        <v>3</v>
      </c>
      <c r="BQ35" s="68"/>
      <c r="BR35" s="28"/>
      <c r="BS35" s="26"/>
      <c r="BT35" s="27"/>
      <c r="BU35" s="82"/>
      <c r="BV35" s="82">
        <f t="shared" si="72"/>
        <v>0</v>
      </c>
      <c r="BW35" s="21">
        <f t="shared" si="73"/>
        <v>0</v>
      </c>
      <c r="BX35" s="21" t="str">
        <f t="shared" si="74"/>
        <v>0.0</v>
      </c>
      <c r="BY35" s="13" t="str">
        <f t="shared" si="12"/>
        <v>F</v>
      </c>
      <c r="BZ35" s="18">
        <f t="shared" si="13"/>
        <v>0</v>
      </c>
      <c r="CA35" s="15" t="str">
        <f t="shared" si="75"/>
        <v>0.0</v>
      </c>
      <c r="CB35" s="19">
        <v>3</v>
      </c>
      <c r="CC35" s="68"/>
      <c r="CD35" s="69">
        <f t="shared" si="76"/>
        <v>16</v>
      </c>
      <c r="CE35" s="22">
        <f t="shared" si="77"/>
        <v>0</v>
      </c>
      <c r="CF35" s="24" t="str">
        <f t="shared" si="78"/>
        <v>0.00</v>
      </c>
      <c r="CG35" s="22">
        <f t="shared" si="79"/>
        <v>0</v>
      </c>
      <c r="CH35" s="24" t="str">
        <f t="shared" si="80"/>
        <v>0.00</v>
      </c>
      <c r="CI35" s="77" t="str">
        <f t="shared" si="81"/>
        <v>Cảnh báo KQHT</v>
      </c>
      <c r="CJ35" s="77">
        <f t="shared" si="82"/>
        <v>0</v>
      </c>
      <c r="CK35" s="22" t="e">
        <f t="shared" si="83"/>
        <v>#DIV/0!</v>
      </c>
      <c r="CL35" s="77" t="e">
        <f t="shared" si="84"/>
        <v>#DIV/0!</v>
      </c>
      <c r="CM35" s="22" t="e">
        <f t="shared" si="85"/>
        <v>#DIV/0!</v>
      </c>
      <c r="CN35" s="77" t="e">
        <f t="shared" si="86"/>
        <v>#DIV/0!</v>
      </c>
      <c r="CO35" s="28"/>
      <c r="CP35" s="26"/>
      <c r="CQ35" s="27"/>
      <c r="CR35" s="82"/>
      <c r="CS35" s="82">
        <f t="shared" si="87"/>
        <v>0</v>
      </c>
      <c r="CT35" s="21">
        <f t="shared" si="88"/>
        <v>0</v>
      </c>
      <c r="CU35" s="21" t="str">
        <f t="shared" si="89"/>
        <v>0.0</v>
      </c>
      <c r="CV35" s="13" t="str">
        <f t="shared" si="14"/>
        <v>F</v>
      </c>
      <c r="CW35" s="18">
        <f t="shared" si="15"/>
        <v>0</v>
      </c>
      <c r="CX35" s="15" t="str">
        <f t="shared" si="90"/>
        <v>0.0</v>
      </c>
      <c r="CY35" s="19">
        <v>2</v>
      </c>
      <c r="CZ35" s="68">
        <v>2</v>
      </c>
      <c r="DA35" s="28"/>
      <c r="DB35" s="26"/>
      <c r="DC35" s="27"/>
      <c r="DD35" s="82"/>
      <c r="DE35" s="82">
        <f t="shared" si="91"/>
        <v>0</v>
      </c>
      <c r="DF35" s="21">
        <f t="shared" si="16"/>
        <v>0</v>
      </c>
      <c r="DG35" s="21" t="str">
        <f t="shared" si="17"/>
        <v>0.0</v>
      </c>
      <c r="DH35" s="13" t="str">
        <f t="shared" si="18"/>
        <v>F</v>
      </c>
      <c r="DI35" s="18">
        <f t="shared" si="19"/>
        <v>0</v>
      </c>
      <c r="DJ35" s="15" t="str">
        <f t="shared" si="20"/>
        <v>0.0</v>
      </c>
      <c r="DK35" s="19">
        <v>2</v>
      </c>
      <c r="DL35" s="68">
        <v>2</v>
      </c>
      <c r="DM35" s="155"/>
      <c r="DN35" s="158"/>
      <c r="DO35" s="27"/>
      <c r="DP35" s="27"/>
      <c r="DQ35" s="27">
        <f t="shared" si="92"/>
        <v>0</v>
      </c>
      <c r="DR35" s="21">
        <f t="shared" si="21"/>
        <v>0</v>
      </c>
      <c r="DS35" s="21" t="str">
        <f t="shared" si="22"/>
        <v>0.0</v>
      </c>
      <c r="DT35" s="13" t="str">
        <f t="shared" si="23"/>
        <v>F</v>
      </c>
      <c r="DU35" s="18">
        <f t="shared" si="24"/>
        <v>0</v>
      </c>
      <c r="DV35" s="15" t="str">
        <f t="shared" si="25"/>
        <v>0.0</v>
      </c>
      <c r="DW35" s="19">
        <v>2</v>
      </c>
      <c r="DX35" s="68">
        <v>2</v>
      </c>
      <c r="DY35" s="155"/>
      <c r="DZ35" s="158"/>
      <c r="EA35" s="27"/>
      <c r="EB35" s="27"/>
      <c r="EC35" s="27">
        <f t="shared" si="26"/>
        <v>0</v>
      </c>
      <c r="ED35" s="21">
        <f t="shared" si="27"/>
        <v>0</v>
      </c>
      <c r="EE35" s="21" t="str">
        <f t="shared" si="28"/>
        <v>0.0</v>
      </c>
      <c r="EF35" s="13" t="str">
        <f t="shared" si="29"/>
        <v>F</v>
      </c>
      <c r="EG35" s="18">
        <f t="shared" si="30"/>
        <v>0</v>
      </c>
      <c r="EH35" s="15" t="str">
        <f t="shared" si="31"/>
        <v>0.0</v>
      </c>
      <c r="EI35" s="19">
        <v>3</v>
      </c>
      <c r="EJ35" s="68">
        <v>3</v>
      </c>
      <c r="EK35" s="28"/>
      <c r="EL35" s="26"/>
      <c r="EM35" s="27"/>
      <c r="EN35" s="82"/>
      <c r="EO35" s="82">
        <f t="shared" si="93"/>
        <v>0</v>
      </c>
      <c r="EP35" s="21">
        <f t="shared" si="94"/>
        <v>0</v>
      </c>
      <c r="EQ35" s="21" t="str">
        <f t="shared" si="95"/>
        <v>0.0</v>
      </c>
      <c r="ER35" s="13" t="str">
        <f t="shared" si="32"/>
        <v>F</v>
      </c>
      <c r="ES35" s="18">
        <f t="shared" si="33"/>
        <v>0</v>
      </c>
      <c r="ET35" s="15" t="str">
        <f t="shared" si="96"/>
        <v>0.0</v>
      </c>
      <c r="EU35" s="19">
        <v>4</v>
      </c>
      <c r="EV35" s="68">
        <v>4</v>
      </c>
      <c r="EW35" s="28"/>
      <c r="EX35" s="26"/>
      <c r="EY35" s="27"/>
      <c r="EZ35" s="27"/>
      <c r="FA35" s="27">
        <f t="shared" si="97"/>
        <v>0</v>
      </c>
      <c r="FB35" s="21">
        <f t="shared" si="34"/>
        <v>0</v>
      </c>
      <c r="FC35" s="21" t="str">
        <f t="shared" si="35"/>
        <v>0.0</v>
      </c>
      <c r="FD35" s="13" t="str">
        <f t="shared" si="36"/>
        <v>F</v>
      </c>
      <c r="FE35" s="18">
        <f t="shared" si="37"/>
        <v>0</v>
      </c>
      <c r="FF35" s="15" t="str">
        <f t="shared" si="38"/>
        <v>0.0</v>
      </c>
      <c r="FG35" s="19">
        <v>2</v>
      </c>
      <c r="FH35" s="68">
        <v>2</v>
      </c>
      <c r="FI35" s="155"/>
      <c r="FJ35" s="158"/>
      <c r="FK35" s="27"/>
      <c r="FL35" s="27"/>
      <c r="FM35" s="27">
        <f t="shared" si="39"/>
        <v>0</v>
      </c>
      <c r="FN35" s="21">
        <f t="shared" si="40"/>
        <v>0</v>
      </c>
      <c r="FO35" s="21" t="str">
        <f t="shared" si="41"/>
        <v>0.0</v>
      </c>
      <c r="FP35" s="13" t="str">
        <f t="shared" si="42"/>
        <v>F</v>
      </c>
      <c r="FQ35" s="18">
        <f t="shared" si="43"/>
        <v>0</v>
      </c>
      <c r="FR35" s="15" t="str">
        <f t="shared" si="44"/>
        <v>0.0</v>
      </c>
      <c r="FS35" s="19">
        <v>3</v>
      </c>
      <c r="FT35" s="68">
        <v>3</v>
      </c>
      <c r="FU35" s="28"/>
      <c r="FV35" s="26"/>
      <c r="FW35" s="27"/>
      <c r="FX35" s="82"/>
      <c r="FY35" s="82">
        <f t="shared" si="98"/>
        <v>0</v>
      </c>
      <c r="FZ35" s="21">
        <f t="shared" si="45"/>
        <v>0</v>
      </c>
      <c r="GA35" s="21" t="str">
        <f t="shared" si="46"/>
        <v>0.0</v>
      </c>
      <c r="GB35" s="13" t="str">
        <f t="shared" si="47"/>
        <v>F</v>
      </c>
      <c r="GC35" s="18">
        <f t="shared" si="48"/>
        <v>0</v>
      </c>
      <c r="GD35" s="15" t="str">
        <f t="shared" si="49"/>
        <v>0.0</v>
      </c>
      <c r="GE35" s="19">
        <v>3</v>
      </c>
      <c r="GF35" s="68">
        <v>3</v>
      </c>
      <c r="GG35" s="69">
        <f t="shared" si="99"/>
        <v>21</v>
      </c>
      <c r="GH35" s="22">
        <f t="shared" si="100"/>
        <v>0</v>
      </c>
      <c r="GI35" s="24" t="str">
        <f t="shared" si="101"/>
        <v>0.00</v>
      </c>
      <c r="GJ35" s="22">
        <f t="shared" si="102"/>
        <v>0</v>
      </c>
      <c r="GK35" s="24" t="str">
        <f t="shared" si="103"/>
        <v>0.00</v>
      </c>
    </row>
    <row r="36" spans="1:193" s="4" customFormat="1" ht="18">
      <c r="A36" s="2"/>
      <c r="B36" s="5"/>
      <c r="C36" s="6"/>
      <c r="D36" s="7"/>
      <c r="E36" s="8"/>
      <c r="F36" s="44"/>
      <c r="G36" s="3"/>
      <c r="H36" s="3"/>
      <c r="I36" s="11"/>
      <c r="J36" s="67"/>
      <c r="K36" s="21" t="str">
        <f t="shared" si="104"/>
        <v>0.0</v>
      </c>
      <c r="L36" s="13" t="str">
        <f t="shared" si="105"/>
        <v>F</v>
      </c>
      <c r="M36" s="14">
        <f t="shared" si="106"/>
        <v>0</v>
      </c>
      <c r="N36" s="15" t="str">
        <f t="shared" si="107"/>
        <v>0.0</v>
      </c>
      <c r="O36" s="19">
        <v>2</v>
      </c>
      <c r="P36" s="12"/>
      <c r="Q36" s="21" t="str">
        <f t="shared" si="108"/>
        <v>0.0</v>
      </c>
      <c r="R36" s="13" t="str">
        <f t="shared" si="109"/>
        <v>F</v>
      </c>
      <c r="S36" s="14">
        <f t="shared" si="110"/>
        <v>0</v>
      </c>
      <c r="T36" s="15" t="str">
        <f t="shared" si="111"/>
        <v>0.0</v>
      </c>
      <c r="U36" s="19">
        <v>3</v>
      </c>
      <c r="V36" s="28"/>
      <c r="W36" s="26"/>
      <c r="X36" s="27"/>
      <c r="Y36" s="82"/>
      <c r="Z36" s="82">
        <f t="shared" si="56"/>
        <v>0</v>
      </c>
      <c r="AA36" s="21">
        <f t="shared" si="57"/>
        <v>0</v>
      </c>
      <c r="AB36" s="21" t="str">
        <f t="shared" si="112"/>
        <v>0.0</v>
      </c>
      <c r="AC36" s="13" t="str">
        <f t="shared" si="113"/>
        <v>F</v>
      </c>
      <c r="AD36" s="18">
        <f t="shared" si="114"/>
        <v>0</v>
      </c>
      <c r="AE36" s="15" t="str">
        <f t="shared" si="115"/>
        <v>0.0</v>
      </c>
      <c r="AF36" s="19">
        <v>4</v>
      </c>
      <c r="AG36" s="68"/>
      <c r="AH36" s="28"/>
      <c r="AI36" s="26"/>
      <c r="AJ36" s="27"/>
      <c r="AK36" s="82"/>
      <c r="AL36" s="82">
        <f t="shared" si="60"/>
        <v>0</v>
      </c>
      <c r="AM36" s="21">
        <f t="shared" si="61"/>
        <v>0</v>
      </c>
      <c r="AN36" s="21" t="str">
        <f t="shared" si="62"/>
        <v>0.0</v>
      </c>
      <c r="AO36" s="13" t="str">
        <f t="shared" si="6"/>
        <v>F</v>
      </c>
      <c r="AP36" s="18">
        <f t="shared" si="7"/>
        <v>0</v>
      </c>
      <c r="AQ36" s="15" t="str">
        <f t="shared" si="63"/>
        <v>0.0</v>
      </c>
      <c r="AR36" s="19">
        <v>3</v>
      </c>
      <c r="AS36" s="68"/>
      <c r="AT36" s="28"/>
      <c r="AU36" s="26"/>
      <c r="AV36" s="27"/>
      <c r="AW36" s="82"/>
      <c r="AX36" s="82">
        <f t="shared" si="64"/>
        <v>0</v>
      </c>
      <c r="AY36" s="21">
        <f t="shared" si="65"/>
        <v>0</v>
      </c>
      <c r="AZ36" s="21" t="str">
        <f t="shared" si="66"/>
        <v>0.0</v>
      </c>
      <c r="BA36" s="13" t="str">
        <f t="shared" si="8"/>
        <v>F</v>
      </c>
      <c r="BB36" s="18">
        <f t="shared" si="9"/>
        <v>0</v>
      </c>
      <c r="BC36" s="15" t="str">
        <f t="shared" si="67"/>
        <v>0.0</v>
      </c>
      <c r="BD36" s="19">
        <v>3</v>
      </c>
      <c r="BE36" s="68"/>
      <c r="BF36" s="28"/>
      <c r="BG36" s="26"/>
      <c r="BH36" s="27"/>
      <c r="BI36" s="82"/>
      <c r="BJ36" s="27">
        <f t="shared" si="68"/>
        <v>0</v>
      </c>
      <c r="BK36" s="21">
        <f t="shared" si="69"/>
        <v>0</v>
      </c>
      <c r="BL36" s="21" t="str">
        <f t="shared" si="70"/>
        <v>0.0</v>
      </c>
      <c r="BM36" s="13" t="str">
        <f t="shared" si="10"/>
        <v>F</v>
      </c>
      <c r="BN36" s="18">
        <f t="shared" si="11"/>
        <v>0</v>
      </c>
      <c r="BO36" s="15" t="str">
        <f t="shared" si="71"/>
        <v>0.0</v>
      </c>
      <c r="BP36" s="19">
        <v>3</v>
      </c>
      <c r="BQ36" s="68"/>
      <c r="BR36" s="28"/>
      <c r="BS36" s="26"/>
      <c r="BT36" s="27"/>
      <c r="BU36" s="82"/>
      <c r="BV36" s="82">
        <f t="shared" si="72"/>
        <v>0</v>
      </c>
      <c r="BW36" s="21">
        <f t="shared" si="73"/>
        <v>0</v>
      </c>
      <c r="BX36" s="21" t="str">
        <f t="shared" si="74"/>
        <v>0.0</v>
      </c>
      <c r="BY36" s="13" t="str">
        <f t="shared" si="12"/>
        <v>F</v>
      </c>
      <c r="BZ36" s="18">
        <f t="shared" si="13"/>
        <v>0</v>
      </c>
      <c r="CA36" s="15" t="str">
        <f t="shared" si="75"/>
        <v>0.0</v>
      </c>
      <c r="CB36" s="19">
        <v>3</v>
      </c>
      <c r="CC36" s="68"/>
      <c r="CD36" s="69">
        <f t="shared" si="76"/>
        <v>16</v>
      </c>
      <c r="CE36" s="22">
        <f t="shared" si="77"/>
        <v>0</v>
      </c>
      <c r="CF36" s="24" t="str">
        <f t="shared" si="78"/>
        <v>0.00</v>
      </c>
      <c r="CG36" s="22">
        <f t="shared" si="79"/>
        <v>0</v>
      </c>
      <c r="CH36" s="24" t="str">
        <f t="shared" si="80"/>
        <v>0.00</v>
      </c>
      <c r="CI36" s="77" t="str">
        <f t="shared" si="81"/>
        <v>Cảnh báo KQHT</v>
      </c>
      <c r="CJ36" s="77">
        <f t="shared" si="82"/>
        <v>0</v>
      </c>
      <c r="CK36" s="22" t="e">
        <f t="shared" si="83"/>
        <v>#DIV/0!</v>
      </c>
      <c r="CL36" s="77" t="e">
        <f t="shared" si="84"/>
        <v>#DIV/0!</v>
      </c>
      <c r="CM36" s="22" t="e">
        <f t="shared" si="85"/>
        <v>#DIV/0!</v>
      </c>
      <c r="CN36" s="77" t="e">
        <f t="shared" si="86"/>
        <v>#DIV/0!</v>
      </c>
      <c r="CO36" s="28"/>
      <c r="CP36" s="26"/>
      <c r="CQ36" s="27"/>
      <c r="CR36" s="82"/>
      <c r="CS36" s="82">
        <f t="shared" si="87"/>
        <v>0</v>
      </c>
      <c r="CT36" s="21">
        <f t="shared" si="88"/>
        <v>0</v>
      </c>
      <c r="CU36" s="21" t="str">
        <f t="shared" si="89"/>
        <v>0.0</v>
      </c>
      <c r="CV36" s="13" t="str">
        <f t="shared" si="14"/>
        <v>F</v>
      </c>
      <c r="CW36" s="18">
        <f t="shared" si="15"/>
        <v>0</v>
      </c>
      <c r="CX36" s="15" t="str">
        <f t="shared" si="90"/>
        <v>0.0</v>
      </c>
      <c r="CY36" s="19">
        <v>2</v>
      </c>
      <c r="CZ36" s="68">
        <v>2</v>
      </c>
      <c r="DA36" s="28"/>
      <c r="DB36" s="26"/>
      <c r="DC36" s="27"/>
      <c r="DD36" s="82"/>
      <c r="DE36" s="82">
        <f t="shared" si="91"/>
        <v>0</v>
      </c>
      <c r="DF36" s="21">
        <f t="shared" si="16"/>
        <v>0</v>
      </c>
      <c r="DG36" s="21" t="str">
        <f t="shared" si="17"/>
        <v>0.0</v>
      </c>
      <c r="DH36" s="13" t="str">
        <f t="shared" si="18"/>
        <v>F</v>
      </c>
      <c r="DI36" s="18">
        <f t="shared" si="19"/>
        <v>0</v>
      </c>
      <c r="DJ36" s="15" t="str">
        <f t="shared" si="20"/>
        <v>0.0</v>
      </c>
      <c r="DK36" s="19">
        <v>2</v>
      </c>
      <c r="DL36" s="68">
        <v>2</v>
      </c>
      <c r="DM36" s="155"/>
      <c r="DN36" s="158"/>
      <c r="DO36" s="27"/>
      <c r="DP36" s="27"/>
      <c r="DQ36" s="27">
        <f t="shared" si="92"/>
        <v>0</v>
      </c>
      <c r="DR36" s="21">
        <f t="shared" si="21"/>
        <v>0</v>
      </c>
      <c r="DS36" s="21" t="str">
        <f t="shared" si="22"/>
        <v>0.0</v>
      </c>
      <c r="DT36" s="13" t="str">
        <f t="shared" si="23"/>
        <v>F</v>
      </c>
      <c r="DU36" s="18">
        <f t="shared" si="24"/>
        <v>0</v>
      </c>
      <c r="DV36" s="15" t="str">
        <f t="shared" si="25"/>
        <v>0.0</v>
      </c>
      <c r="DW36" s="19">
        <v>2</v>
      </c>
      <c r="DX36" s="68">
        <v>2</v>
      </c>
      <c r="DY36" s="155"/>
      <c r="DZ36" s="158"/>
      <c r="EA36" s="27"/>
      <c r="EB36" s="27"/>
      <c r="EC36" s="27">
        <f t="shared" si="26"/>
        <v>0</v>
      </c>
      <c r="ED36" s="21">
        <f t="shared" si="27"/>
        <v>0</v>
      </c>
      <c r="EE36" s="21" t="str">
        <f t="shared" si="28"/>
        <v>0.0</v>
      </c>
      <c r="EF36" s="13" t="str">
        <f t="shared" si="29"/>
        <v>F</v>
      </c>
      <c r="EG36" s="18">
        <f t="shared" si="30"/>
        <v>0</v>
      </c>
      <c r="EH36" s="15" t="str">
        <f t="shared" si="31"/>
        <v>0.0</v>
      </c>
      <c r="EI36" s="19">
        <v>3</v>
      </c>
      <c r="EJ36" s="68">
        <v>3</v>
      </c>
      <c r="EK36" s="28"/>
      <c r="EL36" s="26"/>
      <c r="EM36" s="27"/>
      <c r="EN36" s="82"/>
      <c r="EO36" s="82">
        <f t="shared" si="93"/>
        <v>0</v>
      </c>
      <c r="EP36" s="21">
        <f t="shared" si="94"/>
        <v>0</v>
      </c>
      <c r="EQ36" s="21" t="str">
        <f t="shared" si="95"/>
        <v>0.0</v>
      </c>
      <c r="ER36" s="13" t="str">
        <f t="shared" si="32"/>
        <v>F</v>
      </c>
      <c r="ES36" s="18">
        <f t="shared" si="33"/>
        <v>0</v>
      </c>
      <c r="ET36" s="15" t="str">
        <f t="shared" si="96"/>
        <v>0.0</v>
      </c>
      <c r="EU36" s="19">
        <v>4</v>
      </c>
      <c r="EV36" s="68">
        <v>4</v>
      </c>
      <c r="EW36" s="28"/>
      <c r="EX36" s="26"/>
      <c r="EY36" s="27"/>
      <c r="EZ36" s="27"/>
      <c r="FA36" s="27">
        <f t="shared" si="97"/>
        <v>0</v>
      </c>
      <c r="FB36" s="21">
        <f t="shared" si="34"/>
        <v>0</v>
      </c>
      <c r="FC36" s="21" t="str">
        <f t="shared" si="35"/>
        <v>0.0</v>
      </c>
      <c r="FD36" s="13" t="str">
        <f t="shared" si="36"/>
        <v>F</v>
      </c>
      <c r="FE36" s="18">
        <f t="shared" si="37"/>
        <v>0</v>
      </c>
      <c r="FF36" s="15" t="str">
        <f t="shared" si="38"/>
        <v>0.0</v>
      </c>
      <c r="FG36" s="19">
        <v>2</v>
      </c>
      <c r="FH36" s="68">
        <v>2</v>
      </c>
      <c r="FI36" s="155"/>
      <c r="FJ36" s="158"/>
      <c r="FK36" s="27"/>
      <c r="FL36" s="27"/>
      <c r="FM36" s="27">
        <f t="shared" si="39"/>
        <v>0</v>
      </c>
      <c r="FN36" s="21">
        <f t="shared" si="40"/>
        <v>0</v>
      </c>
      <c r="FO36" s="21" t="str">
        <f t="shared" si="41"/>
        <v>0.0</v>
      </c>
      <c r="FP36" s="13" t="str">
        <f t="shared" si="42"/>
        <v>F</v>
      </c>
      <c r="FQ36" s="18">
        <f t="shared" si="43"/>
        <v>0</v>
      </c>
      <c r="FR36" s="15" t="str">
        <f t="shared" si="44"/>
        <v>0.0</v>
      </c>
      <c r="FS36" s="19">
        <v>3</v>
      </c>
      <c r="FT36" s="68">
        <v>3</v>
      </c>
      <c r="FU36" s="28"/>
      <c r="FV36" s="26"/>
      <c r="FW36" s="27"/>
      <c r="FX36" s="82"/>
      <c r="FY36" s="82">
        <f t="shared" si="98"/>
        <v>0</v>
      </c>
      <c r="FZ36" s="21">
        <f t="shared" si="45"/>
        <v>0</v>
      </c>
      <c r="GA36" s="21" t="str">
        <f t="shared" si="46"/>
        <v>0.0</v>
      </c>
      <c r="GB36" s="13" t="str">
        <f t="shared" si="47"/>
        <v>F</v>
      </c>
      <c r="GC36" s="18">
        <f t="shared" si="48"/>
        <v>0</v>
      </c>
      <c r="GD36" s="15" t="str">
        <f t="shared" si="49"/>
        <v>0.0</v>
      </c>
      <c r="GE36" s="19">
        <v>3</v>
      </c>
      <c r="GF36" s="68">
        <v>3</v>
      </c>
      <c r="GG36" s="69">
        <f t="shared" si="99"/>
        <v>21</v>
      </c>
      <c r="GH36" s="22">
        <f t="shared" si="100"/>
        <v>0</v>
      </c>
      <c r="GI36" s="24" t="str">
        <f t="shared" si="101"/>
        <v>0.00</v>
      </c>
      <c r="GJ36" s="22">
        <f t="shared" si="102"/>
        <v>0</v>
      </c>
      <c r="GK36" s="24" t="str">
        <f t="shared" si="103"/>
        <v>0.00</v>
      </c>
    </row>
    <row r="37" spans="1:193">
      <c r="Z37" s="82">
        <f t="shared" si="56"/>
        <v>0</v>
      </c>
      <c r="AH37" s="40"/>
      <c r="AI37" s="40"/>
      <c r="AJ37" s="40"/>
      <c r="AK37" s="40"/>
      <c r="AL37" s="82">
        <f t="shared" si="60"/>
        <v>0</v>
      </c>
      <c r="AM37" s="40"/>
      <c r="AN37" s="40"/>
      <c r="AO37" s="40"/>
      <c r="AP37" s="40"/>
      <c r="AQ37" s="40"/>
      <c r="AX37" s="82">
        <f t="shared" si="64"/>
        <v>0</v>
      </c>
      <c r="BJ37" s="27">
        <f t="shared" si="68"/>
        <v>0</v>
      </c>
      <c r="BV37" s="82">
        <f t="shared" si="72"/>
        <v>0</v>
      </c>
      <c r="CO37" s="40"/>
      <c r="CP37" s="40"/>
      <c r="CQ37" s="40"/>
      <c r="CR37" s="40"/>
      <c r="CS37" s="82">
        <f t="shared" si="87"/>
        <v>0</v>
      </c>
      <c r="CT37" s="40"/>
      <c r="CU37" s="40"/>
      <c r="CV37" s="40"/>
      <c r="CW37" s="40"/>
      <c r="CX37" s="40"/>
      <c r="CY37" s="40"/>
      <c r="CZ37" s="40"/>
    </row>
    <row r="38" spans="1:193">
      <c r="Z38" s="82">
        <f t="shared" si="56"/>
        <v>0</v>
      </c>
      <c r="AH38" s="40"/>
      <c r="AI38" s="40"/>
      <c r="AJ38" s="40"/>
      <c r="AK38" s="40"/>
      <c r="AL38" s="82">
        <f t="shared" si="60"/>
        <v>0</v>
      </c>
      <c r="AM38" s="40"/>
      <c r="AN38" s="40"/>
      <c r="AO38" s="40"/>
      <c r="AP38" s="40"/>
      <c r="AQ38" s="40"/>
      <c r="AX38" s="82">
        <f t="shared" si="64"/>
        <v>0</v>
      </c>
      <c r="BJ38" s="27">
        <f t="shared" si="68"/>
        <v>0</v>
      </c>
      <c r="BV38" s="82">
        <f t="shared" si="72"/>
        <v>0</v>
      </c>
      <c r="CO38" s="40"/>
      <c r="CP38" s="40"/>
      <c r="CQ38" s="40"/>
      <c r="CR38" s="40"/>
      <c r="CS38" s="82">
        <f t="shared" si="87"/>
        <v>0</v>
      </c>
      <c r="CT38" s="40"/>
      <c r="CU38" s="40"/>
      <c r="CV38" s="40"/>
      <c r="CW38" s="40"/>
      <c r="CX38" s="40"/>
      <c r="CY38" s="40"/>
      <c r="CZ38" s="40"/>
    </row>
    <row r="39" spans="1:193">
      <c r="Z39" s="82">
        <f t="shared" si="56"/>
        <v>0</v>
      </c>
      <c r="AH39" s="40"/>
      <c r="AI39" s="40"/>
      <c r="AJ39" s="40"/>
      <c r="AK39" s="40"/>
      <c r="AL39" s="82">
        <f t="shared" si="60"/>
        <v>0</v>
      </c>
      <c r="AM39" s="40"/>
      <c r="AN39" s="40"/>
      <c r="AO39" s="40"/>
      <c r="AP39" s="40"/>
      <c r="AQ39" s="40"/>
      <c r="AX39" s="82">
        <f t="shared" si="64"/>
        <v>0</v>
      </c>
      <c r="BJ39" s="27">
        <f t="shared" si="68"/>
        <v>0</v>
      </c>
      <c r="BV39" s="82">
        <f t="shared" si="72"/>
        <v>0</v>
      </c>
      <c r="CO39" s="40"/>
      <c r="CP39" s="40"/>
      <c r="CQ39" s="40"/>
      <c r="CR39" s="40"/>
      <c r="CS39" s="82">
        <f t="shared" si="87"/>
        <v>0</v>
      </c>
      <c r="CT39" s="40"/>
      <c r="CU39" s="40"/>
      <c r="CV39" s="40"/>
      <c r="CW39" s="40"/>
      <c r="CX39" s="40"/>
      <c r="CY39" s="40"/>
      <c r="CZ39" s="40"/>
    </row>
    <row r="40" spans="1:193">
      <c r="Z40" s="82">
        <f t="shared" si="56"/>
        <v>0</v>
      </c>
      <c r="AH40" s="40"/>
      <c r="AI40" s="40"/>
      <c r="AJ40" s="40"/>
      <c r="AK40" s="40"/>
      <c r="AL40" s="82">
        <f t="shared" si="60"/>
        <v>0</v>
      </c>
      <c r="AM40" s="40"/>
      <c r="AN40" s="40"/>
      <c r="AO40" s="40"/>
      <c r="AP40" s="40"/>
      <c r="AQ40" s="40"/>
      <c r="AX40" s="82">
        <f t="shared" si="64"/>
        <v>0</v>
      </c>
      <c r="BJ40" s="27">
        <f t="shared" si="68"/>
        <v>0</v>
      </c>
      <c r="BV40" s="82">
        <f t="shared" si="72"/>
        <v>0</v>
      </c>
      <c r="CO40" s="40"/>
      <c r="CP40" s="40"/>
      <c r="CQ40" s="40"/>
      <c r="CR40" s="40"/>
      <c r="CS40" s="82">
        <f t="shared" si="87"/>
        <v>0</v>
      </c>
      <c r="CT40" s="40"/>
      <c r="CU40" s="40"/>
      <c r="CV40" s="40"/>
      <c r="CW40" s="40"/>
      <c r="CX40" s="40"/>
      <c r="CY40" s="40"/>
      <c r="CZ40" s="40"/>
    </row>
    <row r="41" spans="1:193">
      <c r="Z41" s="82">
        <f t="shared" si="56"/>
        <v>0</v>
      </c>
      <c r="AH41" s="40"/>
      <c r="AI41" s="40"/>
      <c r="AJ41" s="40"/>
      <c r="AK41" s="40"/>
      <c r="AL41" s="82">
        <f t="shared" si="60"/>
        <v>0</v>
      </c>
      <c r="AM41" s="40"/>
      <c r="AN41" s="40"/>
      <c r="AO41" s="40"/>
      <c r="AP41" s="40"/>
      <c r="AQ41" s="40"/>
      <c r="AX41" s="82">
        <f t="shared" si="64"/>
        <v>0</v>
      </c>
      <c r="BJ41" s="27">
        <f t="shared" si="68"/>
        <v>0</v>
      </c>
      <c r="BV41" s="82">
        <f t="shared" si="72"/>
        <v>0</v>
      </c>
      <c r="CO41" s="40"/>
      <c r="CP41" s="40"/>
      <c r="CQ41" s="40"/>
      <c r="CR41" s="40"/>
      <c r="CS41" s="82">
        <f t="shared" si="87"/>
        <v>0</v>
      </c>
      <c r="CT41" s="40"/>
      <c r="CU41" s="40"/>
      <c r="CV41" s="40"/>
      <c r="CW41" s="40"/>
      <c r="CX41" s="40"/>
      <c r="CY41" s="40"/>
      <c r="CZ41" s="40"/>
    </row>
    <row r="42" spans="1:193">
      <c r="Z42" s="82">
        <f t="shared" si="56"/>
        <v>0</v>
      </c>
      <c r="AH42" s="40"/>
      <c r="AI42" s="40"/>
      <c r="AJ42" s="40"/>
      <c r="AK42" s="40"/>
      <c r="AL42" s="82">
        <f t="shared" si="60"/>
        <v>0</v>
      </c>
      <c r="AM42" s="40"/>
      <c r="AN42" s="40"/>
      <c r="AO42" s="40"/>
      <c r="AP42" s="40"/>
      <c r="AQ42" s="40"/>
      <c r="AX42" s="82">
        <f t="shared" si="64"/>
        <v>0</v>
      </c>
      <c r="BJ42" s="27">
        <f t="shared" si="68"/>
        <v>0</v>
      </c>
      <c r="BV42" s="82">
        <f t="shared" si="72"/>
        <v>0</v>
      </c>
      <c r="CO42" s="40"/>
      <c r="CP42" s="40"/>
      <c r="CQ42" s="40"/>
      <c r="CR42" s="40"/>
      <c r="CS42" s="82">
        <f t="shared" si="87"/>
        <v>0</v>
      </c>
      <c r="CT42" s="40"/>
      <c r="CU42" s="40"/>
      <c r="CV42" s="40"/>
      <c r="CW42" s="40"/>
      <c r="CX42" s="40"/>
      <c r="CY42" s="40"/>
      <c r="CZ42" s="40"/>
    </row>
    <row r="43" spans="1:193">
      <c r="Z43" s="82">
        <f t="shared" si="56"/>
        <v>0</v>
      </c>
      <c r="AH43" s="40"/>
      <c r="AI43" s="40"/>
      <c r="AJ43" s="40"/>
      <c r="AK43" s="40"/>
      <c r="AL43" s="82">
        <f t="shared" si="60"/>
        <v>0</v>
      </c>
      <c r="AM43" s="40"/>
      <c r="AN43" s="40"/>
      <c r="AO43" s="40"/>
      <c r="AP43" s="40"/>
      <c r="AQ43" s="40"/>
      <c r="AX43" s="82">
        <f t="shared" si="64"/>
        <v>0</v>
      </c>
      <c r="BJ43" s="27">
        <f t="shared" si="68"/>
        <v>0</v>
      </c>
      <c r="BV43" s="82">
        <f t="shared" si="72"/>
        <v>0</v>
      </c>
      <c r="CO43" s="40"/>
      <c r="CP43" s="40"/>
      <c r="CQ43" s="40"/>
      <c r="CR43" s="40"/>
      <c r="CS43" s="82">
        <f t="shared" si="87"/>
        <v>0</v>
      </c>
      <c r="CT43" s="40"/>
      <c r="CU43" s="40"/>
      <c r="CV43" s="40"/>
      <c r="CW43" s="40"/>
      <c r="CX43" s="40"/>
      <c r="CY43" s="40"/>
      <c r="CZ43" s="40"/>
    </row>
    <row r="44" spans="1:193">
      <c r="Z44" s="82">
        <f t="shared" si="56"/>
        <v>0</v>
      </c>
      <c r="AH44" s="40"/>
      <c r="AI44" s="40"/>
      <c r="AJ44" s="40"/>
      <c r="AK44" s="40"/>
      <c r="AL44" s="82">
        <f t="shared" si="60"/>
        <v>0</v>
      </c>
      <c r="AM44" s="40"/>
      <c r="AN44" s="40"/>
      <c r="AO44" s="40"/>
      <c r="AP44" s="40"/>
      <c r="AQ44" s="40"/>
      <c r="AX44" s="82">
        <f t="shared" si="64"/>
        <v>0</v>
      </c>
      <c r="BJ44" s="27">
        <f t="shared" si="68"/>
        <v>0</v>
      </c>
      <c r="BV44" s="82">
        <f t="shared" si="72"/>
        <v>0</v>
      </c>
      <c r="CO44" s="40"/>
      <c r="CP44" s="40"/>
      <c r="CQ44" s="40"/>
      <c r="CR44" s="40"/>
      <c r="CS44" s="82">
        <f t="shared" si="87"/>
        <v>0</v>
      </c>
      <c r="CT44" s="40"/>
      <c r="CU44" s="40"/>
      <c r="CV44" s="40"/>
      <c r="CW44" s="40"/>
      <c r="CX44" s="40"/>
      <c r="CY44" s="40"/>
      <c r="CZ44" s="40"/>
    </row>
    <row r="45" spans="1:193"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</row>
    <row r="46" spans="1:193"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</row>
    <row r="47" spans="1:193"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</row>
    <row r="48" spans="1:193"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</row>
    <row r="49" spans="1:180">
      <c r="C49" s="1" t="s">
        <v>819</v>
      </c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Y49" s="79"/>
      <c r="AZ49" s="79"/>
      <c r="BS49" s="105"/>
      <c r="BT49" s="105"/>
      <c r="BU49" s="105"/>
      <c r="BV49" s="105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</row>
    <row r="50" spans="1:180" s="4" customFormat="1" ht="18">
      <c r="A50" s="2">
        <v>3</v>
      </c>
      <c r="B50" s="5" t="s">
        <v>758</v>
      </c>
      <c r="C50" s="6" t="s">
        <v>763</v>
      </c>
      <c r="D50" s="7" t="s">
        <v>349</v>
      </c>
      <c r="E50" s="8" t="s">
        <v>49</v>
      </c>
      <c r="F50" s="23"/>
      <c r="G50" s="10" t="s">
        <v>804</v>
      </c>
      <c r="H50" s="36" t="s">
        <v>89</v>
      </c>
      <c r="I50" s="36" t="s">
        <v>199</v>
      </c>
      <c r="J50" s="25"/>
      <c r="K50" s="21" t="str">
        <f t="shared" ref="K50:K60" si="116">TEXT(J50,"0.0")</f>
        <v>0.0</v>
      </c>
      <c r="L50" s="13" t="str">
        <f t="shared" ref="L50:L60" si="117">IF(J50&gt;=8.5,"A",IF(J50&gt;=8,"B+",IF(J50&gt;=7,"B",IF(J50&gt;=6.5,"C+",IF(J50&gt;=5.5,"C",IF(J50&gt;=5,"D+",IF(J50&gt;=4,"D","F")))))))</f>
        <v>F</v>
      </c>
      <c r="M50" s="14">
        <f t="shared" ref="M50:M60" si="118">IF(L50="A",4,IF(L50="B+",3.5,IF(L50="B",3,IF(L50="C+",2.5,IF(L50="C",2,IF(L50="D+",1.5,IF(L50="D",1,0)))))))</f>
        <v>0</v>
      </c>
      <c r="N50" s="15" t="str">
        <f t="shared" ref="N50:N60" si="119">TEXT(M50,"0.0")</f>
        <v>0.0</v>
      </c>
      <c r="O50" s="19">
        <v>2</v>
      </c>
      <c r="P50" s="12"/>
      <c r="Q50" s="21" t="str">
        <f t="shared" ref="Q50:Q60" si="120">TEXT(P50,"0.0")</f>
        <v>0.0</v>
      </c>
      <c r="R50" s="13" t="str">
        <f t="shared" ref="R50:R60" si="121">IF(P50&gt;=8.5,"A",IF(P50&gt;=8,"B+",IF(P50&gt;=7,"B",IF(P50&gt;=6.5,"C+",IF(P50&gt;=5.5,"C",IF(P50&gt;=5,"D+",IF(P50&gt;=4,"D","F")))))))</f>
        <v>F</v>
      </c>
      <c r="S50" s="14">
        <f t="shared" ref="S50:S60" si="122">IF(R50="A",4,IF(R50="B+",3.5,IF(R50="B",3,IF(R50="C+",2.5,IF(R50="C",2,IF(R50="D+",1.5,IF(R50="D",1,0)))))))</f>
        <v>0</v>
      </c>
      <c r="T50" s="15" t="str">
        <f t="shared" ref="T50:T60" si="123">TEXT(S50,"0.0")</f>
        <v>0.0</v>
      </c>
      <c r="U50" s="19">
        <v>3</v>
      </c>
      <c r="V50" s="28"/>
      <c r="W50" s="26"/>
      <c r="X50" s="27"/>
      <c r="Y50" s="82"/>
      <c r="Z50" s="82"/>
      <c r="AA50" s="21">
        <f t="shared" ref="AA50:AA60" si="124">ROUND(MAX((V50*0.4+W50*0.6),(V50*0.4+X50*0.6),(V50*0.4+Y50*0.6)),1)</f>
        <v>0</v>
      </c>
      <c r="AB50" s="21" t="str">
        <f t="shared" ref="AB50:AB60" si="125">TEXT(AA50,"0.0")</f>
        <v>0.0</v>
      </c>
      <c r="AC50" s="13" t="str">
        <f t="shared" ref="AC50:AC60" si="126">IF(AA50&gt;=8.5,"A",IF(AA50&gt;=8,"B+",IF(AA50&gt;=7,"B",IF(AA50&gt;=6.5,"C+",IF(AA50&gt;=5.5,"C",IF(AA50&gt;=5,"D+",IF(AA50&gt;=4,"D","F")))))))</f>
        <v>F</v>
      </c>
      <c r="AD50" s="18">
        <f t="shared" ref="AD50:AD60" si="127">IF(AC50="A",4,IF(AC50="B+",3.5,IF(AC50="B",3,IF(AC50="C+",2.5,IF(AC50="C",2,IF(AC50="D+",1.5,IF(AC50="D",1,0)))))))</f>
        <v>0</v>
      </c>
      <c r="AE50" s="15" t="str">
        <f t="shared" ref="AE50:AE60" si="128">TEXT(AD50,"0.0")</f>
        <v>0.0</v>
      </c>
      <c r="AF50" s="19">
        <v>4</v>
      </c>
      <c r="AG50" s="68">
        <v>4</v>
      </c>
      <c r="AH50" s="42">
        <v>0</v>
      </c>
      <c r="AI50" s="99"/>
      <c r="AJ50" s="30"/>
      <c r="AK50" s="30"/>
      <c r="AL50" s="30"/>
      <c r="AM50" s="21">
        <f t="shared" ref="AM50:AM60" si="129">ROUND(MAX((AH50*0.4+AI50*0.6),(AH50*0.4+AJ50*0.6),(AH50*0.4+AK50*0.6)),1)</f>
        <v>0</v>
      </c>
      <c r="AN50" s="21" t="str">
        <f t="shared" ref="AN50:AN60" si="130">TEXT(AM50,"0.0")</f>
        <v>0.0</v>
      </c>
      <c r="AO50" s="13" t="str">
        <f t="shared" ref="AO50:AO60" si="131">IF(AM50&gt;=8.5,"A",IF(AM50&gt;=8,"B+",IF(AM50&gt;=7,"B",IF(AM50&gt;=6.5,"C+",IF(AM50&gt;=5.5,"C",IF(AM50&gt;=5,"D+",IF(AM50&gt;=4,"D","F")))))))</f>
        <v>F</v>
      </c>
      <c r="AP50" s="18">
        <f t="shared" ref="AP50:AP60" si="132">IF(AO50="A",4,IF(AO50="B+",3.5,IF(AO50="B",3,IF(AO50="C+",2.5,IF(AO50="C",2,IF(AO50="D+",1.5,IF(AO50="D",1,0)))))))</f>
        <v>0</v>
      </c>
      <c r="AQ50" s="15" t="str">
        <f t="shared" ref="AQ50:AQ60" si="133">TEXT(AP50,"0.0")</f>
        <v>0.0</v>
      </c>
      <c r="AR50" s="19">
        <v>3</v>
      </c>
      <c r="AS50" s="68">
        <v>3</v>
      </c>
      <c r="AT50" s="42">
        <v>0</v>
      </c>
      <c r="AU50" s="99"/>
      <c r="AV50" s="30"/>
      <c r="AW50" s="30"/>
      <c r="AX50" s="30"/>
      <c r="AY50" s="21">
        <f t="shared" ref="AY50:AY60" si="134">ROUND(MAX((AT50*0.4+AU50*0.6),(AT50*0.4+AV50*0.6),(AT50*0.4+AW50*0.6)),1)</f>
        <v>0</v>
      </c>
      <c r="AZ50" s="21" t="str">
        <f t="shared" ref="AZ50:AZ60" si="135">TEXT(AY50,"0.0")</f>
        <v>0.0</v>
      </c>
      <c r="BA50" s="13" t="str">
        <f t="shared" ref="BA50:BA60" si="136">IF(AY50&gt;=8.5,"A",IF(AY50&gt;=8,"B+",IF(AY50&gt;=7,"B",IF(AY50&gt;=6.5,"C+",IF(AY50&gt;=5.5,"C",IF(AY50&gt;=5,"D+",IF(AY50&gt;=4,"D","F")))))))</f>
        <v>F</v>
      </c>
      <c r="BB50" s="18">
        <f t="shared" ref="BB50:BB60" si="137">IF(BA50="A",4,IF(BA50="B+",3.5,IF(BA50="B",3,IF(BA50="C+",2.5,IF(BA50="C",2,IF(BA50="D+",1.5,IF(BA50="D",1,0)))))))</f>
        <v>0</v>
      </c>
      <c r="BC50" s="15" t="str">
        <f t="shared" ref="BC50:BC60" si="138">TEXT(BB50,"0.0")</f>
        <v>0.0</v>
      </c>
      <c r="BD50" s="19">
        <v>3</v>
      </c>
      <c r="BE50" s="68">
        <v>3</v>
      </c>
      <c r="BF50" s="28"/>
      <c r="BG50" s="26"/>
      <c r="BH50" s="27"/>
      <c r="BI50" s="82"/>
      <c r="BJ50" s="82"/>
      <c r="BK50" s="21">
        <f t="shared" ref="BK50:BK60" si="139">ROUND(MAX((BF50*0.4+BG50*0.6),(BF50*0.4+BH50*0.6),(BF50*0.4+BI50*0.6)),1)</f>
        <v>0</v>
      </c>
      <c r="BL50" s="21" t="str">
        <f t="shared" ref="BL50:BL60" si="140">TEXT(BK50,"0.0")</f>
        <v>0.0</v>
      </c>
      <c r="BM50" s="13" t="str">
        <f t="shared" ref="BM50:BM60" si="141">IF(BK50&gt;=8.5,"A",IF(BK50&gt;=8,"B+",IF(BK50&gt;=7,"B",IF(BK50&gt;=6.5,"C+",IF(BK50&gt;=5.5,"C",IF(BK50&gt;=5,"D+",IF(BK50&gt;=4,"D","F")))))))</f>
        <v>F</v>
      </c>
      <c r="BN50" s="18">
        <f t="shared" ref="BN50:BN60" si="142">IF(BM50="A",4,IF(BM50="B+",3.5,IF(BM50="B",3,IF(BM50="C+",2.5,IF(BM50="C",2,IF(BM50="D+",1.5,IF(BM50="D",1,0)))))))</f>
        <v>0</v>
      </c>
      <c r="BO50" s="15" t="str">
        <f t="shared" ref="BO50:BO60" si="143">TEXT(BN50,"0.0")</f>
        <v>0.0</v>
      </c>
      <c r="BP50" s="19">
        <v>3</v>
      </c>
      <c r="BQ50" s="68">
        <v>3</v>
      </c>
      <c r="BR50" s="42"/>
      <c r="BS50" s="99"/>
      <c r="BT50" s="30"/>
      <c r="BU50" s="30"/>
      <c r="BV50" s="30"/>
      <c r="BW50" s="21">
        <f t="shared" ref="BW50:BW60" si="144">ROUND(MAX((BR50*0.4+BS50*0.6),(BR50*0.4+BT50*0.6),(BR50*0.4+BU50*0.6)),1)</f>
        <v>0</v>
      </c>
      <c r="BX50" s="21" t="str">
        <f t="shared" ref="BX50:BX60" si="145">TEXT(BW50,"0.0")</f>
        <v>0.0</v>
      </c>
      <c r="BY50" s="13" t="str">
        <f t="shared" ref="BY50:BY60" si="146">IF(BW50&gt;=8.5,"A",IF(BW50&gt;=8,"B+",IF(BW50&gt;=7,"B",IF(BW50&gt;=6.5,"C+",IF(BW50&gt;=5.5,"C",IF(BW50&gt;=5,"D+",IF(BW50&gt;=4,"D","F")))))))</f>
        <v>F</v>
      </c>
      <c r="BZ50" s="18">
        <f t="shared" ref="BZ50:BZ60" si="147">IF(BY50="A",4,IF(BY50="B+",3.5,IF(BY50="B",3,IF(BY50="C+",2.5,IF(BY50="C",2,IF(BY50="D+",1.5,IF(BY50="D",1,0)))))))</f>
        <v>0</v>
      </c>
      <c r="CA50" s="15" t="str">
        <f t="shared" ref="CA50:CA60" si="148">TEXT(BZ50,"0.0")</f>
        <v>0.0</v>
      </c>
      <c r="CB50" s="19">
        <v>3</v>
      </c>
      <c r="CC50" s="68">
        <v>3</v>
      </c>
      <c r="CD50" s="69">
        <f t="shared" ref="CD50:CD63" si="149">CY50+AF50+AR50+BD50+BP50+CB50</f>
        <v>18</v>
      </c>
      <c r="CE50" s="22">
        <f t="shared" ref="CE50:CE63" si="150">(CT50*CY50+AA50*AF50+AM50*AR50+AY50*BD50+BK50*BP50+BW50*CB50)/CD50</f>
        <v>0</v>
      </c>
      <c r="CF50" s="24" t="str">
        <f t="shared" ref="CF50:CF60" si="151">TEXT(CE50,"0.00")</f>
        <v>0.00</v>
      </c>
      <c r="CG50" s="22">
        <f t="shared" ref="CG50:CG63" si="152">(CW50*CY50+AD50*AF50+AP50*AR50+BB50*BD50+BN50*BP50+BZ50*CB50)/CD50</f>
        <v>0</v>
      </c>
      <c r="CH50" s="24" t="str">
        <f t="shared" ref="CH50:CH60" si="153">TEXT(CG50,"0.00")</f>
        <v>0.00</v>
      </c>
      <c r="CI50" s="77" t="str">
        <f t="shared" ref="CI50:CI60" si="154">IF(OR(CJ50&lt;CD50/2,CG50&lt;1.2),"Cảnh báo KQHT","Lên lớp")</f>
        <v>Cảnh báo KQHT</v>
      </c>
      <c r="CJ50" s="77">
        <f t="shared" ref="CJ50:CJ63" si="155">CC50+BQ50+BE50+AS50+AG50+CZ50</f>
        <v>18</v>
      </c>
      <c r="CK50" s="22">
        <f t="shared" ref="CK50:CK63" si="156">(CT50*CZ50+AA50*AG50+AM50*AS50+AY50*BE50+BK50*BQ50+BW50*CC50)/CJ50</f>
        <v>0</v>
      </c>
      <c r="CL50" s="77" t="str">
        <f t="shared" ref="CL50:CL60" si="157">TEXT(CK50,"0.00")</f>
        <v>0.00</v>
      </c>
      <c r="CM50" s="22">
        <f t="shared" ref="CM50:CM63" si="158">(CW50*CZ50+AD50*AG50+AP50*AS50+BB50*BE50+BN50*BQ50+BZ50*CC50)/CJ50</f>
        <v>0</v>
      </c>
      <c r="CN50" s="77" t="str">
        <f t="shared" ref="CN50:CN60" si="159">TEXT(CM50,"0.00")</f>
        <v>0.00</v>
      </c>
      <c r="CO50" s="28"/>
      <c r="CP50" s="26"/>
      <c r="CQ50" s="27"/>
      <c r="CR50" s="82"/>
      <c r="CS50" s="82"/>
      <c r="CT50" s="21">
        <f t="shared" ref="CT50:CT60" si="160">ROUND(MAX((CO50*0.4+CP50*0.6),(CO50*0.4+CQ50*0.6),(CO50*0.4+CR50*0.6)),1)</f>
        <v>0</v>
      </c>
      <c r="CU50" s="21" t="str">
        <f t="shared" ref="CU50:CU60" si="161">TEXT(CT50,"0.0")</f>
        <v>0.0</v>
      </c>
      <c r="CV50" s="13" t="str">
        <f t="shared" ref="CV50:CV60" si="162">IF(CT50&gt;=8.5,"A",IF(CT50&gt;=8,"B+",IF(CT50&gt;=7,"B",IF(CT50&gt;=6.5,"C+",IF(CT50&gt;=5.5,"C",IF(CT50&gt;=5,"D+",IF(CT50&gt;=4,"D","F")))))))</f>
        <v>F</v>
      </c>
      <c r="CW50" s="18">
        <f t="shared" ref="CW50:CW60" si="163">IF(CV50="A",4,IF(CV50="B+",3.5,IF(CV50="B",3,IF(CV50="C+",2.5,IF(CV50="C",2,IF(CV50="D+",1.5,IF(CV50="D",1,0)))))))</f>
        <v>0</v>
      </c>
      <c r="CX50" s="15" t="str">
        <f t="shared" ref="CX50:CX60" si="164">TEXT(CW50,"0.0")</f>
        <v>0.0</v>
      </c>
      <c r="CY50" s="19">
        <v>2</v>
      </c>
      <c r="CZ50" s="68">
        <v>2</v>
      </c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</row>
    <row r="51" spans="1:180" s="4" customFormat="1" ht="18">
      <c r="A51" s="2">
        <v>13</v>
      </c>
      <c r="B51" s="5" t="s">
        <v>758</v>
      </c>
      <c r="C51" s="6" t="s">
        <v>778</v>
      </c>
      <c r="D51" s="7" t="s">
        <v>779</v>
      </c>
      <c r="E51" s="8" t="s">
        <v>408</v>
      </c>
      <c r="G51" s="10" t="s">
        <v>809</v>
      </c>
      <c r="H51" s="36" t="s">
        <v>89</v>
      </c>
      <c r="I51" s="36" t="s">
        <v>199</v>
      </c>
      <c r="J51" s="25"/>
      <c r="K51" s="21" t="str">
        <f t="shared" si="116"/>
        <v>0.0</v>
      </c>
      <c r="L51" s="13" t="str">
        <f t="shared" si="117"/>
        <v>F</v>
      </c>
      <c r="M51" s="14">
        <f t="shared" si="118"/>
        <v>0</v>
      </c>
      <c r="N51" s="15" t="str">
        <f t="shared" si="119"/>
        <v>0.0</v>
      </c>
      <c r="O51" s="19">
        <v>2</v>
      </c>
      <c r="P51" s="12"/>
      <c r="Q51" s="21" t="str">
        <f t="shared" si="120"/>
        <v>0.0</v>
      </c>
      <c r="R51" s="13" t="str">
        <f t="shared" si="121"/>
        <v>F</v>
      </c>
      <c r="S51" s="14">
        <f t="shared" si="122"/>
        <v>0</v>
      </c>
      <c r="T51" s="15" t="str">
        <f t="shared" si="123"/>
        <v>0.0</v>
      </c>
      <c r="U51" s="19">
        <v>3</v>
      </c>
      <c r="V51" s="28"/>
      <c r="W51" s="26"/>
      <c r="X51" s="27"/>
      <c r="Y51" s="82"/>
      <c r="Z51" s="82"/>
      <c r="AA51" s="21">
        <f t="shared" si="124"/>
        <v>0</v>
      </c>
      <c r="AB51" s="21" t="str">
        <f t="shared" si="125"/>
        <v>0.0</v>
      </c>
      <c r="AC51" s="13" t="str">
        <f t="shared" si="126"/>
        <v>F</v>
      </c>
      <c r="AD51" s="18">
        <f t="shared" si="127"/>
        <v>0</v>
      </c>
      <c r="AE51" s="15" t="str">
        <f t="shared" si="128"/>
        <v>0.0</v>
      </c>
      <c r="AF51" s="19">
        <v>4</v>
      </c>
      <c r="AG51" s="68">
        <v>4</v>
      </c>
      <c r="AH51" s="42">
        <v>0</v>
      </c>
      <c r="AI51" s="99"/>
      <c r="AJ51" s="30"/>
      <c r="AK51" s="30"/>
      <c r="AL51" s="30"/>
      <c r="AM51" s="21">
        <f t="shared" si="129"/>
        <v>0</v>
      </c>
      <c r="AN51" s="21" t="str">
        <f t="shared" si="130"/>
        <v>0.0</v>
      </c>
      <c r="AO51" s="13" t="str">
        <f t="shared" si="131"/>
        <v>F</v>
      </c>
      <c r="AP51" s="18">
        <f t="shared" si="132"/>
        <v>0</v>
      </c>
      <c r="AQ51" s="15" t="str">
        <f t="shared" si="133"/>
        <v>0.0</v>
      </c>
      <c r="AR51" s="19">
        <v>3</v>
      </c>
      <c r="AS51" s="68">
        <v>3</v>
      </c>
      <c r="AT51" s="42">
        <v>0</v>
      </c>
      <c r="AU51" s="99"/>
      <c r="AV51" s="30"/>
      <c r="AW51" s="30"/>
      <c r="AX51" s="30"/>
      <c r="AY51" s="21">
        <f t="shared" si="134"/>
        <v>0</v>
      </c>
      <c r="AZ51" s="21" t="str">
        <f t="shared" si="135"/>
        <v>0.0</v>
      </c>
      <c r="BA51" s="13" t="str">
        <f t="shared" si="136"/>
        <v>F</v>
      </c>
      <c r="BB51" s="18">
        <f t="shared" si="137"/>
        <v>0</v>
      </c>
      <c r="BC51" s="15" t="str">
        <f t="shared" si="138"/>
        <v>0.0</v>
      </c>
      <c r="BD51" s="19">
        <v>3</v>
      </c>
      <c r="BE51" s="68">
        <v>3</v>
      </c>
      <c r="BF51" s="28"/>
      <c r="BG51" s="26"/>
      <c r="BH51" s="27"/>
      <c r="BI51" s="82"/>
      <c r="BJ51" s="82"/>
      <c r="BK51" s="21">
        <f t="shared" si="139"/>
        <v>0</v>
      </c>
      <c r="BL51" s="21" t="str">
        <f t="shared" si="140"/>
        <v>0.0</v>
      </c>
      <c r="BM51" s="13" t="str">
        <f t="shared" si="141"/>
        <v>F</v>
      </c>
      <c r="BN51" s="18">
        <f t="shared" si="142"/>
        <v>0</v>
      </c>
      <c r="BO51" s="15" t="str">
        <f t="shared" si="143"/>
        <v>0.0</v>
      </c>
      <c r="BP51" s="19">
        <v>3</v>
      </c>
      <c r="BQ51" s="68">
        <v>3</v>
      </c>
      <c r="BR51" s="42"/>
      <c r="BS51" s="99"/>
      <c r="BT51" s="30"/>
      <c r="BU51" s="30"/>
      <c r="BV51" s="30"/>
      <c r="BW51" s="21">
        <f t="shared" si="144"/>
        <v>0</v>
      </c>
      <c r="BX51" s="21" t="str">
        <f t="shared" si="145"/>
        <v>0.0</v>
      </c>
      <c r="BY51" s="13" t="str">
        <f t="shared" si="146"/>
        <v>F</v>
      </c>
      <c r="BZ51" s="18">
        <f t="shared" si="147"/>
        <v>0</v>
      </c>
      <c r="CA51" s="15" t="str">
        <f t="shared" si="148"/>
        <v>0.0</v>
      </c>
      <c r="CB51" s="19">
        <v>3</v>
      </c>
      <c r="CC51" s="68">
        <v>3</v>
      </c>
      <c r="CD51" s="69">
        <f t="shared" si="149"/>
        <v>18</v>
      </c>
      <c r="CE51" s="22">
        <f t="shared" si="150"/>
        <v>0</v>
      </c>
      <c r="CF51" s="24" t="str">
        <f t="shared" si="151"/>
        <v>0.00</v>
      </c>
      <c r="CG51" s="22">
        <f t="shared" si="152"/>
        <v>0</v>
      </c>
      <c r="CH51" s="24" t="str">
        <f t="shared" si="153"/>
        <v>0.00</v>
      </c>
      <c r="CI51" s="77" t="str">
        <f t="shared" si="154"/>
        <v>Cảnh báo KQHT</v>
      </c>
      <c r="CJ51" s="77">
        <f t="shared" si="155"/>
        <v>18</v>
      </c>
      <c r="CK51" s="22">
        <f t="shared" si="156"/>
        <v>0</v>
      </c>
      <c r="CL51" s="77" t="str">
        <f t="shared" si="157"/>
        <v>0.00</v>
      </c>
      <c r="CM51" s="22">
        <f t="shared" si="158"/>
        <v>0</v>
      </c>
      <c r="CN51" s="77" t="str">
        <f t="shared" si="159"/>
        <v>0.00</v>
      </c>
      <c r="CO51" s="28"/>
      <c r="CP51" s="26"/>
      <c r="CQ51" s="27"/>
      <c r="CR51" s="82"/>
      <c r="CS51" s="82"/>
      <c r="CT51" s="21">
        <f t="shared" si="160"/>
        <v>0</v>
      </c>
      <c r="CU51" s="21" t="str">
        <f t="shared" si="161"/>
        <v>0.0</v>
      </c>
      <c r="CV51" s="13" t="str">
        <f t="shared" si="162"/>
        <v>F</v>
      </c>
      <c r="CW51" s="18">
        <f t="shared" si="163"/>
        <v>0</v>
      </c>
      <c r="CX51" s="15" t="str">
        <f t="shared" si="164"/>
        <v>0.0</v>
      </c>
      <c r="CY51" s="19">
        <v>2</v>
      </c>
      <c r="CZ51" s="68">
        <v>2</v>
      </c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</row>
    <row r="52" spans="1:180" s="4" customFormat="1" ht="18">
      <c r="A52" s="2">
        <v>14</v>
      </c>
      <c r="B52" s="5" t="s">
        <v>758</v>
      </c>
      <c r="C52" s="6" t="s">
        <v>780</v>
      </c>
      <c r="D52" s="7" t="s">
        <v>781</v>
      </c>
      <c r="E52" s="8" t="s">
        <v>782</v>
      </c>
      <c r="G52" s="10" t="s">
        <v>810</v>
      </c>
      <c r="H52" s="36" t="s">
        <v>89</v>
      </c>
      <c r="I52" s="36" t="s">
        <v>199</v>
      </c>
      <c r="J52" s="25"/>
      <c r="K52" s="21" t="str">
        <f t="shared" si="116"/>
        <v>0.0</v>
      </c>
      <c r="L52" s="13" t="str">
        <f t="shared" si="117"/>
        <v>F</v>
      </c>
      <c r="M52" s="14">
        <f t="shared" si="118"/>
        <v>0</v>
      </c>
      <c r="N52" s="15" t="str">
        <f t="shared" si="119"/>
        <v>0.0</v>
      </c>
      <c r="O52" s="19">
        <v>2</v>
      </c>
      <c r="P52" s="12"/>
      <c r="Q52" s="21" t="str">
        <f t="shared" si="120"/>
        <v>0.0</v>
      </c>
      <c r="R52" s="13" t="str">
        <f t="shared" si="121"/>
        <v>F</v>
      </c>
      <c r="S52" s="14">
        <f t="shared" si="122"/>
        <v>0</v>
      </c>
      <c r="T52" s="15" t="str">
        <f t="shared" si="123"/>
        <v>0.0</v>
      </c>
      <c r="U52" s="19">
        <v>3</v>
      </c>
      <c r="V52" s="28"/>
      <c r="W52" s="26"/>
      <c r="X52" s="27"/>
      <c r="Y52" s="82"/>
      <c r="Z52" s="82"/>
      <c r="AA52" s="21">
        <f t="shared" si="124"/>
        <v>0</v>
      </c>
      <c r="AB52" s="21" t="str">
        <f t="shared" si="125"/>
        <v>0.0</v>
      </c>
      <c r="AC52" s="13" t="str">
        <f t="shared" si="126"/>
        <v>F</v>
      </c>
      <c r="AD52" s="18">
        <f t="shared" si="127"/>
        <v>0</v>
      </c>
      <c r="AE52" s="15" t="str">
        <f t="shared" si="128"/>
        <v>0.0</v>
      </c>
      <c r="AF52" s="19">
        <v>4</v>
      </c>
      <c r="AG52" s="68">
        <v>4</v>
      </c>
      <c r="AH52" s="42">
        <v>0</v>
      </c>
      <c r="AI52" s="99"/>
      <c r="AJ52" s="30"/>
      <c r="AK52" s="30"/>
      <c r="AL52" s="30"/>
      <c r="AM52" s="21">
        <f t="shared" si="129"/>
        <v>0</v>
      </c>
      <c r="AN52" s="21" t="str">
        <f t="shared" si="130"/>
        <v>0.0</v>
      </c>
      <c r="AO52" s="13" t="str">
        <f t="shared" si="131"/>
        <v>F</v>
      </c>
      <c r="AP52" s="18">
        <f t="shared" si="132"/>
        <v>0</v>
      </c>
      <c r="AQ52" s="15" t="str">
        <f t="shared" si="133"/>
        <v>0.0</v>
      </c>
      <c r="AR52" s="19">
        <v>3</v>
      </c>
      <c r="AS52" s="68">
        <v>3</v>
      </c>
      <c r="AT52" s="42">
        <v>0</v>
      </c>
      <c r="AU52" s="99"/>
      <c r="AV52" s="30"/>
      <c r="AW52" s="30"/>
      <c r="AX52" s="30"/>
      <c r="AY52" s="21">
        <f t="shared" si="134"/>
        <v>0</v>
      </c>
      <c r="AZ52" s="21" t="str">
        <f t="shared" si="135"/>
        <v>0.0</v>
      </c>
      <c r="BA52" s="13" t="str">
        <f t="shared" si="136"/>
        <v>F</v>
      </c>
      <c r="BB52" s="18">
        <f t="shared" si="137"/>
        <v>0</v>
      </c>
      <c r="BC52" s="15" t="str">
        <f t="shared" si="138"/>
        <v>0.0</v>
      </c>
      <c r="BD52" s="19">
        <v>3</v>
      </c>
      <c r="BE52" s="68">
        <v>3</v>
      </c>
      <c r="BF52" s="28"/>
      <c r="BG52" s="26"/>
      <c r="BH52" s="27"/>
      <c r="BI52" s="82"/>
      <c r="BJ52" s="82"/>
      <c r="BK52" s="21">
        <f t="shared" si="139"/>
        <v>0</v>
      </c>
      <c r="BL52" s="21" t="str">
        <f t="shared" si="140"/>
        <v>0.0</v>
      </c>
      <c r="BM52" s="13" t="str">
        <f t="shared" si="141"/>
        <v>F</v>
      </c>
      <c r="BN52" s="18">
        <f t="shared" si="142"/>
        <v>0</v>
      </c>
      <c r="BO52" s="15" t="str">
        <f t="shared" si="143"/>
        <v>0.0</v>
      </c>
      <c r="BP52" s="19">
        <v>3</v>
      </c>
      <c r="BQ52" s="68">
        <v>3</v>
      </c>
      <c r="BR52" s="42"/>
      <c r="BS52" s="99"/>
      <c r="BT52" s="30"/>
      <c r="BU52" s="30"/>
      <c r="BV52" s="30"/>
      <c r="BW52" s="21">
        <f t="shared" si="144"/>
        <v>0</v>
      </c>
      <c r="BX52" s="21" t="str">
        <f t="shared" si="145"/>
        <v>0.0</v>
      </c>
      <c r="BY52" s="13" t="str">
        <f t="shared" si="146"/>
        <v>F</v>
      </c>
      <c r="BZ52" s="18">
        <f t="shared" si="147"/>
        <v>0</v>
      </c>
      <c r="CA52" s="15" t="str">
        <f t="shared" si="148"/>
        <v>0.0</v>
      </c>
      <c r="CB52" s="19">
        <v>3</v>
      </c>
      <c r="CC52" s="68">
        <v>3</v>
      </c>
      <c r="CD52" s="69">
        <f t="shared" si="149"/>
        <v>18</v>
      </c>
      <c r="CE52" s="22">
        <f t="shared" si="150"/>
        <v>0</v>
      </c>
      <c r="CF52" s="24" t="str">
        <f t="shared" si="151"/>
        <v>0.00</v>
      </c>
      <c r="CG52" s="22">
        <f t="shared" si="152"/>
        <v>0</v>
      </c>
      <c r="CH52" s="24" t="str">
        <f t="shared" si="153"/>
        <v>0.00</v>
      </c>
      <c r="CI52" s="77" t="str">
        <f t="shared" si="154"/>
        <v>Cảnh báo KQHT</v>
      </c>
      <c r="CJ52" s="77">
        <f t="shared" si="155"/>
        <v>18</v>
      </c>
      <c r="CK52" s="22">
        <f t="shared" si="156"/>
        <v>0</v>
      </c>
      <c r="CL52" s="77" t="str">
        <f t="shared" si="157"/>
        <v>0.00</v>
      </c>
      <c r="CM52" s="22">
        <f t="shared" si="158"/>
        <v>0</v>
      </c>
      <c r="CN52" s="77" t="str">
        <f t="shared" si="159"/>
        <v>0.00</v>
      </c>
      <c r="CO52" s="28"/>
      <c r="CP52" s="26"/>
      <c r="CQ52" s="27"/>
      <c r="CR52" s="82"/>
      <c r="CS52" s="82"/>
      <c r="CT52" s="21">
        <f t="shared" si="160"/>
        <v>0</v>
      </c>
      <c r="CU52" s="21" t="str">
        <f t="shared" si="161"/>
        <v>0.0</v>
      </c>
      <c r="CV52" s="13" t="str">
        <f t="shared" si="162"/>
        <v>F</v>
      </c>
      <c r="CW52" s="18">
        <f t="shared" si="163"/>
        <v>0</v>
      </c>
      <c r="CX52" s="15" t="str">
        <f t="shared" si="164"/>
        <v>0.0</v>
      </c>
      <c r="CY52" s="19">
        <v>2</v>
      </c>
      <c r="CZ52" s="68">
        <v>2</v>
      </c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</row>
    <row r="53" spans="1:180" s="4" customFormat="1" ht="18">
      <c r="A53" s="2">
        <v>17</v>
      </c>
      <c r="B53" s="5" t="s">
        <v>758</v>
      </c>
      <c r="C53" s="6" t="s">
        <v>787</v>
      </c>
      <c r="D53" s="7" t="s">
        <v>788</v>
      </c>
      <c r="E53" s="8" t="s">
        <v>86</v>
      </c>
      <c r="G53" s="10" t="s">
        <v>812</v>
      </c>
      <c r="H53" s="36" t="s">
        <v>89</v>
      </c>
      <c r="I53" s="36" t="s">
        <v>316</v>
      </c>
      <c r="J53" s="25"/>
      <c r="K53" s="21" t="str">
        <f t="shared" si="116"/>
        <v>0.0</v>
      </c>
      <c r="L53" s="13" t="str">
        <f t="shared" si="117"/>
        <v>F</v>
      </c>
      <c r="M53" s="14">
        <f t="shared" si="118"/>
        <v>0</v>
      </c>
      <c r="N53" s="15" t="str">
        <f t="shared" si="119"/>
        <v>0.0</v>
      </c>
      <c r="O53" s="19">
        <v>2</v>
      </c>
      <c r="P53" s="12"/>
      <c r="Q53" s="21" t="str">
        <f t="shared" si="120"/>
        <v>0.0</v>
      </c>
      <c r="R53" s="13" t="str">
        <f t="shared" si="121"/>
        <v>F</v>
      </c>
      <c r="S53" s="14">
        <f t="shared" si="122"/>
        <v>0</v>
      </c>
      <c r="T53" s="15" t="str">
        <f t="shared" si="123"/>
        <v>0.0</v>
      </c>
      <c r="U53" s="19">
        <v>3</v>
      </c>
      <c r="V53" s="28"/>
      <c r="W53" s="26"/>
      <c r="X53" s="27"/>
      <c r="Y53" s="82"/>
      <c r="Z53" s="82"/>
      <c r="AA53" s="21">
        <f t="shared" si="124"/>
        <v>0</v>
      </c>
      <c r="AB53" s="21" t="str">
        <f t="shared" si="125"/>
        <v>0.0</v>
      </c>
      <c r="AC53" s="13" t="str">
        <f t="shared" si="126"/>
        <v>F</v>
      </c>
      <c r="AD53" s="18">
        <f t="shared" si="127"/>
        <v>0</v>
      </c>
      <c r="AE53" s="15" t="str">
        <f t="shared" si="128"/>
        <v>0.0</v>
      </c>
      <c r="AF53" s="19">
        <v>4</v>
      </c>
      <c r="AG53" s="68">
        <v>4</v>
      </c>
      <c r="AH53" s="42">
        <v>0</v>
      </c>
      <c r="AI53" s="99"/>
      <c r="AJ53" s="30"/>
      <c r="AK53" s="30"/>
      <c r="AL53" s="30"/>
      <c r="AM53" s="21">
        <f t="shared" si="129"/>
        <v>0</v>
      </c>
      <c r="AN53" s="21" t="str">
        <f t="shared" si="130"/>
        <v>0.0</v>
      </c>
      <c r="AO53" s="13" t="str">
        <f t="shared" si="131"/>
        <v>F</v>
      </c>
      <c r="AP53" s="18">
        <f t="shared" si="132"/>
        <v>0</v>
      </c>
      <c r="AQ53" s="15" t="str">
        <f t="shared" si="133"/>
        <v>0.0</v>
      </c>
      <c r="AR53" s="19">
        <v>3</v>
      </c>
      <c r="AS53" s="68">
        <v>3</v>
      </c>
      <c r="AT53" s="42">
        <v>0</v>
      </c>
      <c r="AU53" s="99"/>
      <c r="AV53" s="30"/>
      <c r="AW53" s="30"/>
      <c r="AX53" s="30"/>
      <c r="AY53" s="21">
        <f t="shared" si="134"/>
        <v>0</v>
      </c>
      <c r="AZ53" s="21" t="str">
        <f t="shared" si="135"/>
        <v>0.0</v>
      </c>
      <c r="BA53" s="13" t="str">
        <f t="shared" si="136"/>
        <v>F</v>
      </c>
      <c r="BB53" s="18">
        <f t="shared" si="137"/>
        <v>0</v>
      </c>
      <c r="BC53" s="15" t="str">
        <f t="shared" si="138"/>
        <v>0.0</v>
      </c>
      <c r="BD53" s="19">
        <v>3</v>
      </c>
      <c r="BE53" s="68">
        <v>3</v>
      </c>
      <c r="BF53" s="28"/>
      <c r="BG53" s="26"/>
      <c r="BH53" s="27"/>
      <c r="BI53" s="82"/>
      <c r="BJ53" s="82"/>
      <c r="BK53" s="21">
        <f t="shared" si="139"/>
        <v>0</v>
      </c>
      <c r="BL53" s="21" t="str">
        <f t="shared" si="140"/>
        <v>0.0</v>
      </c>
      <c r="BM53" s="13" t="str">
        <f t="shared" si="141"/>
        <v>F</v>
      </c>
      <c r="BN53" s="18">
        <f t="shared" si="142"/>
        <v>0</v>
      </c>
      <c r="BO53" s="15" t="str">
        <f t="shared" si="143"/>
        <v>0.0</v>
      </c>
      <c r="BP53" s="19">
        <v>3</v>
      </c>
      <c r="BQ53" s="68">
        <v>3</v>
      </c>
      <c r="BR53" s="42"/>
      <c r="BS53" s="99"/>
      <c r="BT53" s="30"/>
      <c r="BU53" s="30"/>
      <c r="BV53" s="30"/>
      <c r="BW53" s="21">
        <f t="shared" si="144"/>
        <v>0</v>
      </c>
      <c r="BX53" s="21" t="str">
        <f t="shared" si="145"/>
        <v>0.0</v>
      </c>
      <c r="BY53" s="13" t="str">
        <f t="shared" si="146"/>
        <v>F</v>
      </c>
      <c r="BZ53" s="18">
        <f t="shared" si="147"/>
        <v>0</v>
      </c>
      <c r="CA53" s="15" t="str">
        <f t="shared" si="148"/>
        <v>0.0</v>
      </c>
      <c r="CB53" s="19">
        <v>3</v>
      </c>
      <c r="CC53" s="68">
        <v>3</v>
      </c>
      <c r="CD53" s="69">
        <f t="shared" si="149"/>
        <v>18</v>
      </c>
      <c r="CE53" s="22">
        <f t="shared" si="150"/>
        <v>0</v>
      </c>
      <c r="CF53" s="24" t="str">
        <f t="shared" si="151"/>
        <v>0.00</v>
      </c>
      <c r="CG53" s="22">
        <f t="shared" si="152"/>
        <v>0</v>
      </c>
      <c r="CH53" s="24" t="str">
        <f t="shared" si="153"/>
        <v>0.00</v>
      </c>
      <c r="CI53" s="77" t="str">
        <f t="shared" si="154"/>
        <v>Cảnh báo KQHT</v>
      </c>
      <c r="CJ53" s="77">
        <f t="shared" si="155"/>
        <v>18</v>
      </c>
      <c r="CK53" s="22">
        <f t="shared" si="156"/>
        <v>0</v>
      </c>
      <c r="CL53" s="77" t="str">
        <f t="shared" si="157"/>
        <v>0.00</v>
      </c>
      <c r="CM53" s="22">
        <f t="shared" si="158"/>
        <v>0</v>
      </c>
      <c r="CN53" s="77" t="str">
        <f t="shared" si="159"/>
        <v>0.00</v>
      </c>
      <c r="CO53" s="28"/>
      <c r="CP53" s="26"/>
      <c r="CQ53" s="27"/>
      <c r="CR53" s="82"/>
      <c r="CS53" s="82"/>
      <c r="CT53" s="21">
        <f t="shared" si="160"/>
        <v>0</v>
      </c>
      <c r="CU53" s="21" t="str">
        <f t="shared" si="161"/>
        <v>0.0</v>
      </c>
      <c r="CV53" s="13" t="str">
        <f t="shared" si="162"/>
        <v>F</v>
      </c>
      <c r="CW53" s="18">
        <f t="shared" si="163"/>
        <v>0</v>
      </c>
      <c r="CX53" s="15" t="str">
        <f t="shared" si="164"/>
        <v>0.0</v>
      </c>
      <c r="CY53" s="19">
        <v>2</v>
      </c>
      <c r="CZ53" s="68">
        <v>2</v>
      </c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</row>
    <row r="54" spans="1:180" s="4" customFormat="1" ht="18">
      <c r="A54" s="2">
        <v>21</v>
      </c>
      <c r="B54" s="5" t="s">
        <v>758</v>
      </c>
      <c r="C54" s="6" t="s">
        <v>794</v>
      </c>
      <c r="D54" s="7" t="s">
        <v>795</v>
      </c>
      <c r="E54" s="8" t="s">
        <v>84</v>
      </c>
      <c r="F54" s="3"/>
      <c r="G54" s="10" t="s">
        <v>815</v>
      </c>
      <c r="H54" s="36" t="s">
        <v>89</v>
      </c>
      <c r="I54" s="36" t="s">
        <v>199</v>
      </c>
      <c r="J54" s="28"/>
      <c r="K54" s="21" t="str">
        <f t="shared" si="116"/>
        <v>0.0</v>
      </c>
      <c r="L54" s="13" t="str">
        <f t="shared" si="117"/>
        <v>F</v>
      </c>
      <c r="M54" s="14">
        <f t="shared" si="118"/>
        <v>0</v>
      </c>
      <c r="N54" s="15" t="str">
        <f t="shared" si="119"/>
        <v>0.0</v>
      </c>
      <c r="O54" s="19">
        <v>2</v>
      </c>
      <c r="P54" s="12"/>
      <c r="Q54" s="21" t="str">
        <f t="shared" si="120"/>
        <v>0.0</v>
      </c>
      <c r="R54" s="13" t="str">
        <f t="shared" si="121"/>
        <v>F</v>
      </c>
      <c r="S54" s="14">
        <f t="shared" si="122"/>
        <v>0</v>
      </c>
      <c r="T54" s="15" t="str">
        <f t="shared" si="123"/>
        <v>0.0</v>
      </c>
      <c r="U54" s="19">
        <v>3</v>
      </c>
      <c r="V54" s="28"/>
      <c r="W54" s="26"/>
      <c r="X54" s="27"/>
      <c r="Y54" s="82"/>
      <c r="Z54" s="82"/>
      <c r="AA54" s="21">
        <f t="shared" si="124"/>
        <v>0</v>
      </c>
      <c r="AB54" s="21" t="str">
        <f t="shared" si="125"/>
        <v>0.0</v>
      </c>
      <c r="AC54" s="13" t="str">
        <f t="shared" si="126"/>
        <v>F</v>
      </c>
      <c r="AD54" s="18">
        <f t="shared" si="127"/>
        <v>0</v>
      </c>
      <c r="AE54" s="15" t="str">
        <f t="shared" si="128"/>
        <v>0.0</v>
      </c>
      <c r="AF54" s="19">
        <v>4</v>
      </c>
      <c r="AG54" s="68">
        <v>4</v>
      </c>
      <c r="AH54" s="42">
        <v>0</v>
      </c>
      <c r="AI54" s="99"/>
      <c r="AJ54" s="30"/>
      <c r="AK54" s="30"/>
      <c r="AL54" s="30"/>
      <c r="AM54" s="21">
        <f t="shared" si="129"/>
        <v>0</v>
      </c>
      <c r="AN54" s="21" t="str">
        <f t="shared" si="130"/>
        <v>0.0</v>
      </c>
      <c r="AO54" s="13" t="str">
        <f t="shared" si="131"/>
        <v>F</v>
      </c>
      <c r="AP54" s="18">
        <f t="shared" si="132"/>
        <v>0</v>
      </c>
      <c r="AQ54" s="15" t="str">
        <f t="shared" si="133"/>
        <v>0.0</v>
      </c>
      <c r="AR54" s="19">
        <v>3</v>
      </c>
      <c r="AS54" s="68">
        <v>3</v>
      </c>
      <c r="AT54" s="42">
        <v>0</v>
      </c>
      <c r="AU54" s="99"/>
      <c r="AV54" s="30"/>
      <c r="AW54" s="30"/>
      <c r="AX54" s="30"/>
      <c r="AY54" s="21">
        <f t="shared" si="134"/>
        <v>0</v>
      </c>
      <c r="AZ54" s="21" t="str">
        <f t="shared" si="135"/>
        <v>0.0</v>
      </c>
      <c r="BA54" s="13" t="str">
        <f t="shared" si="136"/>
        <v>F</v>
      </c>
      <c r="BB54" s="18">
        <f t="shared" si="137"/>
        <v>0</v>
      </c>
      <c r="BC54" s="15" t="str">
        <f t="shared" si="138"/>
        <v>0.0</v>
      </c>
      <c r="BD54" s="19">
        <v>3</v>
      </c>
      <c r="BE54" s="68">
        <v>3</v>
      </c>
      <c r="BF54" s="28"/>
      <c r="BG54" s="26"/>
      <c r="BH54" s="27"/>
      <c r="BI54" s="82"/>
      <c r="BJ54" s="82"/>
      <c r="BK54" s="21">
        <f t="shared" si="139"/>
        <v>0</v>
      </c>
      <c r="BL54" s="21" t="str">
        <f t="shared" si="140"/>
        <v>0.0</v>
      </c>
      <c r="BM54" s="13" t="str">
        <f t="shared" si="141"/>
        <v>F</v>
      </c>
      <c r="BN54" s="18">
        <f t="shared" si="142"/>
        <v>0</v>
      </c>
      <c r="BO54" s="15" t="str">
        <f t="shared" si="143"/>
        <v>0.0</v>
      </c>
      <c r="BP54" s="19">
        <v>3</v>
      </c>
      <c r="BQ54" s="68">
        <v>3</v>
      </c>
      <c r="BR54" s="42"/>
      <c r="BS54" s="99"/>
      <c r="BT54" s="30"/>
      <c r="BU54" s="30"/>
      <c r="BV54" s="30"/>
      <c r="BW54" s="21">
        <f t="shared" si="144"/>
        <v>0</v>
      </c>
      <c r="BX54" s="21" t="str">
        <f t="shared" si="145"/>
        <v>0.0</v>
      </c>
      <c r="BY54" s="13" t="str">
        <f t="shared" si="146"/>
        <v>F</v>
      </c>
      <c r="BZ54" s="18">
        <f t="shared" si="147"/>
        <v>0</v>
      </c>
      <c r="CA54" s="15" t="str">
        <f t="shared" si="148"/>
        <v>0.0</v>
      </c>
      <c r="CB54" s="19">
        <v>3</v>
      </c>
      <c r="CC54" s="68">
        <v>3</v>
      </c>
      <c r="CD54" s="69">
        <f t="shared" si="149"/>
        <v>18</v>
      </c>
      <c r="CE54" s="22">
        <f t="shared" si="150"/>
        <v>0</v>
      </c>
      <c r="CF54" s="24" t="str">
        <f t="shared" si="151"/>
        <v>0.00</v>
      </c>
      <c r="CG54" s="22">
        <f t="shared" si="152"/>
        <v>0</v>
      </c>
      <c r="CH54" s="24" t="str">
        <f t="shared" si="153"/>
        <v>0.00</v>
      </c>
      <c r="CI54" s="77" t="str">
        <f t="shared" si="154"/>
        <v>Cảnh báo KQHT</v>
      </c>
      <c r="CJ54" s="77">
        <f t="shared" si="155"/>
        <v>18</v>
      </c>
      <c r="CK54" s="22">
        <f t="shared" si="156"/>
        <v>0</v>
      </c>
      <c r="CL54" s="77" t="str">
        <f t="shared" si="157"/>
        <v>0.00</v>
      </c>
      <c r="CM54" s="22">
        <f t="shared" si="158"/>
        <v>0</v>
      </c>
      <c r="CN54" s="77" t="str">
        <f t="shared" si="159"/>
        <v>0.00</v>
      </c>
      <c r="CO54" s="28"/>
      <c r="CP54" s="26"/>
      <c r="CQ54" s="27"/>
      <c r="CR54" s="82"/>
      <c r="CS54" s="82"/>
      <c r="CT54" s="21">
        <f t="shared" si="160"/>
        <v>0</v>
      </c>
      <c r="CU54" s="21" t="str">
        <f t="shared" si="161"/>
        <v>0.0</v>
      </c>
      <c r="CV54" s="13" t="str">
        <f t="shared" si="162"/>
        <v>F</v>
      </c>
      <c r="CW54" s="18">
        <f t="shared" si="163"/>
        <v>0</v>
      </c>
      <c r="CX54" s="15" t="str">
        <f t="shared" si="164"/>
        <v>0.0</v>
      </c>
      <c r="CY54" s="19">
        <v>2</v>
      </c>
      <c r="CZ54" s="68">
        <v>2</v>
      </c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</row>
    <row r="55" spans="1:180" s="4" customFormat="1" ht="18">
      <c r="A55" s="2">
        <v>22</v>
      </c>
      <c r="B55" s="5" t="s">
        <v>758</v>
      </c>
      <c r="C55" s="6" t="s">
        <v>796</v>
      </c>
      <c r="D55" s="7" t="s">
        <v>797</v>
      </c>
      <c r="E55" s="8" t="s">
        <v>52</v>
      </c>
      <c r="F55" s="3"/>
      <c r="G55" s="10" t="s">
        <v>816</v>
      </c>
      <c r="H55" s="36" t="s">
        <v>89</v>
      </c>
      <c r="I55" s="36" t="s">
        <v>199</v>
      </c>
      <c r="J55" s="25"/>
      <c r="K55" s="21" t="str">
        <f t="shared" si="116"/>
        <v>0.0</v>
      </c>
      <c r="L55" s="13" t="str">
        <f t="shared" si="117"/>
        <v>F</v>
      </c>
      <c r="M55" s="14">
        <f t="shared" si="118"/>
        <v>0</v>
      </c>
      <c r="N55" s="15" t="str">
        <f t="shared" si="119"/>
        <v>0.0</v>
      </c>
      <c r="O55" s="19">
        <v>2</v>
      </c>
      <c r="P55" s="12"/>
      <c r="Q55" s="21" t="str">
        <f t="shared" si="120"/>
        <v>0.0</v>
      </c>
      <c r="R55" s="13" t="str">
        <f t="shared" si="121"/>
        <v>F</v>
      </c>
      <c r="S55" s="14">
        <f t="shared" si="122"/>
        <v>0</v>
      </c>
      <c r="T55" s="15" t="str">
        <f t="shared" si="123"/>
        <v>0.0</v>
      </c>
      <c r="U55" s="19">
        <v>3</v>
      </c>
      <c r="V55" s="28"/>
      <c r="W55" s="26"/>
      <c r="X55" s="27"/>
      <c r="Y55" s="82"/>
      <c r="Z55" s="82"/>
      <c r="AA55" s="21">
        <f t="shared" si="124"/>
        <v>0</v>
      </c>
      <c r="AB55" s="21" t="str">
        <f t="shared" si="125"/>
        <v>0.0</v>
      </c>
      <c r="AC55" s="13" t="str">
        <f t="shared" si="126"/>
        <v>F</v>
      </c>
      <c r="AD55" s="18">
        <f t="shared" si="127"/>
        <v>0</v>
      </c>
      <c r="AE55" s="15" t="str">
        <f t="shared" si="128"/>
        <v>0.0</v>
      </c>
      <c r="AF55" s="19">
        <v>4</v>
      </c>
      <c r="AG55" s="68">
        <v>4</v>
      </c>
      <c r="AH55" s="42">
        <v>0</v>
      </c>
      <c r="AI55" s="99"/>
      <c r="AJ55" s="30"/>
      <c r="AK55" s="30"/>
      <c r="AL55" s="30"/>
      <c r="AM55" s="21">
        <f t="shared" si="129"/>
        <v>0</v>
      </c>
      <c r="AN55" s="21" t="str">
        <f t="shared" si="130"/>
        <v>0.0</v>
      </c>
      <c r="AO55" s="13" t="str">
        <f t="shared" si="131"/>
        <v>F</v>
      </c>
      <c r="AP55" s="18">
        <f t="shared" si="132"/>
        <v>0</v>
      </c>
      <c r="AQ55" s="15" t="str">
        <f t="shared" si="133"/>
        <v>0.0</v>
      </c>
      <c r="AR55" s="19">
        <v>3</v>
      </c>
      <c r="AS55" s="68">
        <v>3</v>
      </c>
      <c r="AT55" s="42">
        <v>0</v>
      </c>
      <c r="AU55" s="99"/>
      <c r="AV55" s="30"/>
      <c r="AW55" s="30"/>
      <c r="AX55" s="30"/>
      <c r="AY55" s="21">
        <f t="shared" si="134"/>
        <v>0</v>
      </c>
      <c r="AZ55" s="21" t="str">
        <f t="shared" si="135"/>
        <v>0.0</v>
      </c>
      <c r="BA55" s="13" t="str">
        <f t="shared" si="136"/>
        <v>F</v>
      </c>
      <c r="BB55" s="18">
        <f t="shared" si="137"/>
        <v>0</v>
      </c>
      <c r="BC55" s="15" t="str">
        <f t="shared" si="138"/>
        <v>0.0</v>
      </c>
      <c r="BD55" s="19">
        <v>3</v>
      </c>
      <c r="BE55" s="68">
        <v>3</v>
      </c>
      <c r="BF55" s="28"/>
      <c r="BG55" s="26"/>
      <c r="BH55" s="27"/>
      <c r="BI55" s="82"/>
      <c r="BJ55" s="82"/>
      <c r="BK55" s="21">
        <f t="shared" si="139"/>
        <v>0</v>
      </c>
      <c r="BL55" s="21" t="str">
        <f t="shared" si="140"/>
        <v>0.0</v>
      </c>
      <c r="BM55" s="13" t="str">
        <f t="shared" si="141"/>
        <v>F</v>
      </c>
      <c r="BN55" s="18">
        <f t="shared" si="142"/>
        <v>0</v>
      </c>
      <c r="BO55" s="15" t="str">
        <f t="shared" si="143"/>
        <v>0.0</v>
      </c>
      <c r="BP55" s="19">
        <v>3</v>
      </c>
      <c r="BQ55" s="68">
        <v>3</v>
      </c>
      <c r="BR55" s="42"/>
      <c r="BS55" s="99"/>
      <c r="BT55" s="30"/>
      <c r="BU55" s="30"/>
      <c r="BV55" s="30"/>
      <c r="BW55" s="21">
        <f t="shared" si="144"/>
        <v>0</v>
      </c>
      <c r="BX55" s="21" t="str">
        <f t="shared" si="145"/>
        <v>0.0</v>
      </c>
      <c r="BY55" s="13" t="str">
        <f t="shared" si="146"/>
        <v>F</v>
      </c>
      <c r="BZ55" s="18">
        <f t="shared" si="147"/>
        <v>0</v>
      </c>
      <c r="CA55" s="15" t="str">
        <f t="shared" si="148"/>
        <v>0.0</v>
      </c>
      <c r="CB55" s="19">
        <v>3</v>
      </c>
      <c r="CC55" s="68">
        <v>3</v>
      </c>
      <c r="CD55" s="69">
        <f t="shared" si="149"/>
        <v>18</v>
      </c>
      <c r="CE55" s="22">
        <f t="shared" si="150"/>
        <v>0</v>
      </c>
      <c r="CF55" s="24" t="str">
        <f t="shared" si="151"/>
        <v>0.00</v>
      </c>
      <c r="CG55" s="22">
        <f t="shared" si="152"/>
        <v>0</v>
      </c>
      <c r="CH55" s="24" t="str">
        <f t="shared" si="153"/>
        <v>0.00</v>
      </c>
      <c r="CI55" s="77" t="str">
        <f t="shared" si="154"/>
        <v>Cảnh báo KQHT</v>
      </c>
      <c r="CJ55" s="77">
        <f t="shared" si="155"/>
        <v>18</v>
      </c>
      <c r="CK55" s="22">
        <f t="shared" si="156"/>
        <v>0</v>
      </c>
      <c r="CL55" s="77" t="str">
        <f t="shared" si="157"/>
        <v>0.00</v>
      </c>
      <c r="CM55" s="22">
        <f t="shared" si="158"/>
        <v>0</v>
      </c>
      <c r="CN55" s="77" t="str">
        <f t="shared" si="159"/>
        <v>0.00</v>
      </c>
      <c r="CO55" s="28"/>
      <c r="CP55" s="26"/>
      <c r="CQ55" s="27"/>
      <c r="CR55" s="82"/>
      <c r="CS55" s="82"/>
      <c r="CT55" s="21">
        <f t="shared" si="160"/>
        <v>0</v>
      </c>
      <c r="CU55" s="21" t="str">
        <f t="shared" si="161"/>
        <v>0.0</v>
      </c>
      <c r="CV55" s="13" t="str">
        <f t="shared" si="162"/>
        <v>F</v>
      </c>
      <c r="CW55" s="18">
        <f t="shared" si="163"/>
        <v>0</v>
      </c>
      <c r="CX55" s="15" t="str">
        <f t="shared" si="164"/>
        <v>0.0</v>
      </c>
      <c r="CY55" s="19">
        <v>2</v>
      </c>
      <c r="CZ55" s="68">
        <v>2</v>
      </c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</row>
    <row r="56" spans="1:180" s="4" customFormat="1" ht="18">
      <c r="A56" s="2">
        <v>24</v>
      </c>
      <c r="B56" s="5" t="s">
        <v>758</v>
      </c>
      <c r="C56" s="6" t="s">
        <v>800</v>
      </c>
      <c r="D56" s="7" t="s">
        <v>801</v>
      </c>
      <c r="E56" s="8" t="s">
        <v>71</v>
      </c>
      <c r="F56" s="3"/>
      <c r="G56" s="10" t="s">
        <v>818</v>
      </c>
      <c r="H56" s="36" t="s">
        <v>89</v>
      </c>
      <c r="I56" s="36" t="s">
        <v>198</v>
      </c>
      <c r="J56" s="25"/>
      <c r="K56" s="21" t="str">
        <f t="shared" si="116"/>
        <v>0.0</v>
      </c>
      <c r="L56" s="13" t="str">
        <f t="shared" si="117"/>
        <v>F</v>
      </c>
      <c r="M56" s="14">
        <f t="shared" si="118"/>
        <v>0</v>
      </c>
      <c r="N56" s="15" t="str">
        <f t="shared" si="119"/>
        <v>0.0</v>
      </c>
      <c r="O56" s="19">
        <v>2</v>
      </c>
      <c r="P56" s="12"/>
      <c r="Q56" s="21" t="str">
        <f t="shared" si="120"/>
        <v>0.0</v>
      </c>
      <c r="R56" s="13" t="str">
        <f t="shared" si="121"/>
        <v>F</v>
      </c>
      <c r="S56" s="14">
        <f t="shared" si="122"/>
        <v>0</v>
      </c>
      <c r="T56" s="15" t="str">
        <f t="shared" si="123"/>
        <v>0.0</v>
      </c>
      <c r="U56" s="19">
        <v>3</v>
      </c>
      <c r="V56" s="28"/>
      <c r="W56" s="26"/>
      <c r="X56" s="27"/>
      <c r="Y56" s="82"/>
      <c r="Z56" s="82"/>
      <c r="AA56" s="21">
        <f t="shared" si="124"/>
        <v>0</v>
      </c>
      <c r="AB56" s="21" t="str">
        <f t="shared" si="125"/>
        <v>0.0</v>
      </c>
      <c r="AC56" s="13" t="str">
        <f t="shared" si="126"/>
        <v>F</v>
      </c>
      <c r="AD56" s="18">
        <f t="shared" si="127"/>
        <v>0</v>
      </c>
      <c r="AE56" s="15" t="str">
        <f t="shared" si="128"/>
        <v>0.0</v>
      </c>
      <c r="AF56" s="19">
        <v>4</v>
      </c>
      <c r="AG56" s="68">
        <v>4</v>
      </c>
      <c r="AH56" s="42">
        <v>0</v>
      </c>
      <c r="AI56" s="99"/>
      <c r="AJ56" s="30"/>
      <c r="AK56" s="30"/>
      <c r="AL56" s="30"/>
      <c r="AM56" s="21">
        <f t="shared" si="129"/>
        <v>0</v>
      </c>
      <c r="AN56" s="21" t="str">
        <f t="shared" si="130"/>
        <v>0.0</v>
      </c>
      <c r="AO56" s="13" t="str">
        <f t="shared" si="131"/>
        <v>F</v>
      </c>
      <c r="AP56" s="18">
        <f t="shared" si="132"/>
        <v>0</v>
      </c>
      <c r="AQ56" s="15" t="str">
        <f t="shared" si="133"/>
        <v>0.0</v>
      </c>
      <c r="AR56" s="19">
        <v>3</v>
      </c>
      <c r="AS56" s="68">
        <v>3</v>
      </c>
      <c r="AT56" s="42">
        <v>0</v>
      </c>
      <c r="AU56" s="99"/>
      <c r="AV56" s="30"/>
      <c r="AW56" s="30"/>
      <c r="AX56" s="30"/>
      <c r="AY56" s="21">
        <f t="shared" si="134"/>
        <v>0</v>
      </c>
      <c r="AZ56" s="21" t="str">
        <f t="shared" si="135"/>
        <v>0.0</v>
      </c>
      <c r="BA56" s="13" t="str">
        <f t="shared" si="136"/>
        <v>F</v>
      </c>
      <c r="BB56" s="18">
        <f t="shared" si="137"/>
        <v>0</v>
      </c>
      <c r="BC56" s="15" t="str">
        <f t="shared" si="138"/>
        <v>0.0</v>
      </c>
      <c r="BD56" s="19">
        <v>3</v>
      </c>
      <c r="BE56" s="68">
        <v>3</v>
      </c>
      <c r="BF56" s="28"/>
      <c r="BG56" s="26"/>
      <c r="BH56" s="27"/>
      <c r="BI56" s="82"/>
      <c r="BJ56" s="82"/>
      <c r="BK56" s="21">
        <f t="shared" si="139"/>
        <v>0</v>
      </c>
      <c r="BL56" s="21" t="str">
        <f t="shared" si="140"/>
        <v>0.0</v>
      </c>
      <c r="BM56" s="13" t="str">
        <f t="shared" si="141"/>
        <v>F</v>
      </c>
      <c r="BN56" s="18">
        <f t="shared" si="142"/>
        <v>0</v>
      </c>
      <c r="BO56" s="15" t="str">
        <f t="shared" si="143"/>
        <v>0.0</v>
      </c>
      <c r="BP56" s="19">
        <v>3</v>
      </c>
      <c r="BQ56" s="68">
        <v>3</v>
      </c>
      <c r="BR56" s="42"/>
      <c r="BS56" s="99"/>
      <c r="BT56" s="30"/>
      <c r="BU56" s="30"/>
      <c r="BV56" s="30"/>
      <c r="BW56" s="21">
        <f t="shared" si="144"/>
        <v>0</v>
      </c>
      <c r="BX56" s="21" t="str">
        <f t="shared" si="145"/>
        <v>0.0</v>
      </c>
      <c r="BY56" s="13" t="str">
        <f t="shared" si="146"/>
        <v>F</v>
      </c>
      <c r="BZ56" s="18">
        <f t="shared" si="147"/>
        <v>0</v>
      </c>
      <c r="CA56" s="15" t="str">
        <f t="shared" si="148"/>
        <v>0.0</v>
      </c>
      <c r="CB56" s="19">
        <v>3</v>
      </c>
      <c r="CC56" s="68">
        <v>3</v>
      </c>
      <c r="CD56" s="69">
        <f t="shared" si="149"/>
        <v>18</v>
      </c>
      <c r="CE56" s="22">
        <f t="shared" si="150"/>
        <v>0</v>
      </c>
      <c r="CF56" s="24" t="str">
        <f t="shared" si="151"/>
        <v>0.00</v>
      </c>
      <c r="CG56" s="22">
        <f t="shared" si="152"/>
        <v>0</v>
      </c>
      <c r="CH56" s="24" t="str">
        <f t="shared" si="153"/>
        <v>0.00</v>
      </c>
      <c r="CI56" s="77" t="str">
        <f t="shared" si="154"/>
        <v>Cảnh báo KQHT</v>
      </c>
      <c r="CJ56" s="77">
        <f t="shared" si="155"/>
        <v>18</v>
      </c>
      <c r="CK56" s="22">
        <f t="shared" si="156"/>
        <v>0</v>
      </c>
      <c r="CL56" s="77" t="str">
        <f t="shared" si="157"/>
        <v>0.00</v>
      </c>
      <c r="CM56" s="22">
        <f t="shared" si="158"/>
        <v>0</v>
      </c>
      <c r="CN56" s="77" t="str">
        <f t="shared" si="159"/>
        <v>0.00</v>
      </c>
      <c r="CO56" s="28"/>
      <c r="CP56" s="26"/>
      <c r="CQ56" s="27"/>
      <c r="CR56" s="82"/>
      <c r="CS56" s="82"/>
      <c r="CT56" s="21">
        <f t="shared" si="160"/>
        <v>0</v>
      </c>
      <c r="CU56" s="21" t="str">
        <f t="shared" si="161"/>
        <v>0.0</v>
      </c>
      <c r="CV56" s="13" t="str">
        <f t="shared" si="162"/>
        <v>F</v>
      </c>
      <c r="CW56" s="18">
        <f t="shared" si="163"/>
        <v>0</v>
      </c>
      <c r="CX56" s="15" t="str">
        <f t="shared" si="164"/>
        <v>0.0</v>
      </c>
      <c r="CY56" s="19">
        <v>2</v>
      </c>
      <c r="CZ56" s="68">
        <v>2</v>
      </c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</row>
    <row r="57" spans="1:180" s="4" customFormat="1" ht="18">
      <c r="A57" s="2">
        <v>26</v>
      </c>
      <c r="B57" s="5" t="s">
        <v>758</v>
      </c>
      <c r="C57" s="6" t="s">
        <v>867</v>
      </c>
      <c r="D57" s="7" t="s">
        <v>868</v>
      </c>
      <c r="E57" s="8" t="s">
        <v>342</v>
      </c>
      <c r="F57" s="3"/>
      <c r="G57" s="10" t="s">
        <v>742</v>
      </c>
      <c r="H57" s="36" t="s">
        <v>89</v>
      </c>
      <c r="I57" s="36" t="s">
        <v>202</v>
      </c>
      <c r="J57" s="25"/>
      <c r="K57" s="21" t="str">
        <f t="shared" si="116"/>
        <v>0.0</v>
      </c>
      <c r="L57" s="13" t="str">
        <f t="shared" si="117"/>
        <v>F</v>
      </c>
      <c r="M57" s="14">
        <f t="shared" si="118"/>
        <v>0</v>
      </c>
      <c r="N57" s="15" t="str">
        <f t="shared" si="119"/>
        <v>0.0</v>
      </c>
      <c r="O57" s="19">
        <v>2</v>
      </c>
      <c r="P57" s="12"/>
      <c r="Q57" s="21" t="str">
        <f t="shared" si="120"/>
        <v>0.0</v>
      </c>
      <c r="R57" s="13" t="str">
        <f t="shared" si="121"/>
        <v>F</v>
      </c>
      <c r="S57" s="14">
        <f t="shared" si="122"/>
        <v>0</v>
      </c>
      <c r="T57" s="15" t="str">
        <f t="shared" si="123"/>
        <v>0.0</v>
      </c>
      <c r="U57" s="19">
        <v>3</v>
      </c>
      <c r="V57" s="28"/>
      <c r="W57" s="26"/>
      <c r="X57" s="27"/>
      <c r="Y57" s="82"/>
      <c r="Z57" s="82"/>
      <c r="AA57" s="21">
        <f t="shared" si="124"/>
        <v>0</v>
      </c>
      <c r="AB57" s="21" t="str">
        <f t="shared" si="125"/>
        <v>0.0</v>
      </c>
      <c r="AC57" s="13" t="str">
        <f t="shared" si="126"/>
        <v>F</v>
      </c>
      <c r="AD57" s="18">
        <f t="shared" si="127"/>
        <v>0</v>
      </c>
      <c r="AE57" s="15" t="str">
        <f t="shared" si="128"/>
        <v>0.0</v>
      </c>
      <c r="AF57" s="19">
        <v>4</v>
      </c>
      <c r="AG57" s="68">
        <v>4</v>
      </c>
      <c r="AH57" s="42">
        <v>0</v>
      </c>
      <c r="AI57" s="99"/>
      <c r="AJ57" s="30"/>
      <c r="AK57" s="30"/>
      <c r="AL57" s="30"/>
      <c r="AM57" s="21">
        <f t="shared" si="129"/>
        <v>0</v>
      </c>
      <c r="AN57" s="21" t="str">
        <f t="shared" si="130"/>
        <v>0.0</v>
      </c>
      <c r="AO57" s="13" t="str">
        <f t="shared" si="131"/>
        <v>F</v>
      </c>
      <c r="AP57" s="18">
        <f t="shared" si="132"/>
        <v>0</v>
      </c>
      <c r="AQ57" s="15" t="str">
        <f t="shared" si="133"/>
        <v>0.0</v>
      </c>
      <c r="AR57" s="19">
        <v>3</v>
      </c>
      <c r="AS57" s="68">
        <v>3</v>
      </c>
      <c r="AT57" s="42">
        <v>0</v>
      </c>
      <c r="AU57" s="99"/>
      <c r="AV57" s="30"/>
      <c r="AW57" s="30"/>
      <c r="AX57" s="30"/>
      <c r="AY57" s="21">
        <f t="shared" si="134"/>
        <v>0</v>
      </c>
      <c r="AZ57" s="21" t="str">
        <f t="shared" si="135"/>
        <v>0.0</v>
      </c>
      <c r="BA57" s="13" t="str">
        <f t="shared" si="136"/>
        <v>F</v>
      </c>
      <c r="BB57" s="18">
        <f t="shared" si="137"/>
        <v>0</v>
      </c>
      <c r="BC57" s="15" t="str">
        <f t="shared" si="138"/>
        <v>0.0</v>
      </c>
      <c r="BD57" s="19">
        <v>3</v>
      </c>
      <c r="BE57" s="68">
        <v>3</v>
      </c>
      <c r="BF57" s="28"/>
      <c r="BG57" s="26"/>
      <c r="BH57" s="27"/>
      <c r="BI57" s="82"/>
      <c r="BJ57" s="82"/>
      <c r="BK57" s="21">
        <f t="shared" si="139"/>
        <v>0</v>
      </c>
      <c r="BL57" s="21" t="str">
        <f t="shared" si="140"/>
        <v>0.0</v>
      </c>
      <c r="BM57" s="13" t="str">
        <f t="shared" si="141"/>
        <v>F</v>
      </c>
      <c r="BN57" s="18">
        <f t="shared" si="142"/>
        <v>0</v>
      </c>
      <c r="BO57" s="15" t="str">
        <f t="shared" si="143"/>
        <v>0.0</v>
      </c>
      <c r="BP57" s="19">
        <v>3</v>
      </c>
      <c r="BQ57" s="68">
        <v>3</v>
      </c>
      <c r="BR57" s="42"/>
      <c r="BS57" s="99"/>
      <c r="BT57" s="30"/>
      <c r="BU57" s="30"/>
      <c r="BV57" s="30"/>
      <c r="BW57" s="21">
        <f t="shared" si="144"/>
        <v>0</v>
      </c>
      <c r="BX57" s="21" t="str">
        <f t="shared" si="145"/>
        <v>0.0</v>
      </c>
      <c r="BY57" s="13" t="str">
        <f t="shared" si="146"/>
        <v>F</v>
      </c>
      <c r="BZ57" s="18">
        <f t="shared" si="147"/>
        <v>0</v>
      </c>
      <c r="CA57" s="15" t="str">
        <f t="shared" si="148"/>
        <v>0.0</v>
      </c>
      <c r="CB57" s="19">
        <v>3</v>
      </c>
      <c r="CC57" s="68">
        <v>3</v>
      </c>
      <c r="CD57" s="69">
        <f t="shared" si="149"/>
        <v>18</v>
      </c>
      <c r="CE57" s="22">
        <f t="shared" si="150"/>
        <v>0</v>
      </c>
      <c r="CF57" s="24" t="str">
        <f t="shared" si="151"/>
        <v>0.00</v>
      </c>
      <c r="CG57" s="22">
        <f t="shared" si="152"/>
        <v>0</v>
      </c>
      <c r="CH57" s="24" t="str">
        <f t="shared" si="153"/>
        <v>0.00</v>
      </c>
      <c r="CI57" s="77" t="str">
        <f t="shared" si="154"/>
        <v>Cảnh báo KQHT</v>
      </c>
      <c r="CJ57" s="77">
        <f t="shared" si="155"/>
        <v>18</v>
      </c>
      <c r="CK57" s="22">
        <f t="shared" si="156"/>
        <v>0</v>
      </c>
      <c r="CL57" s="77" t="str">
        <f t="shared" si="157"/>
        <v>0.00</v>
      </c>
      <c r="CM57" s="22">
        <f t="shared" si="158"/>
        <v>0</v>
      </c>
      <c r="CN57" s="77" t="str">
        <f t="shared" si="159"/>
        <v>0.00</v>
      </c>
      <c r="CO57" s="28"/>
      <c r="CP57" s="26"/>
      <c r="CQ57" s="27"/>
      <c r="CR57" s="82"/>
      <c r="CS57" s="82"/>
      <c r="CT57" s="21">
        <f t="shared" si="160"/>
        <v>0</v>
      </c>
      <c r="CU57" s="21" t="str">
        <f t="shared" si="161"/>
        <v>0.0</v>
      </c>
      <c r="CV57" s="13" t="str">
        <f t="shared" si="162"/>
        <v>F</v>
      </c>
      <c r="CW57" s="18">
        <f t="shared" si="163"/>
        <v>0</v>
      </c>
      <c r="CX57" s="15" t="str">
        <f t="shared" si="164"/>
        <v>0.0</v>
      </c>
      <c r="CY57" s="19">
        <v>2</v>
      </c>
      <c r="CZ57" s="68">
        <v>2</v>
      </c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</row>
    <row r="58" spans="1:180" s="4" customFormat="1" ht="18">
      <c r="A58" s="2">
        <v>28</v>
      </c>
      <c r="B58" s="5" t="s">
        <v>758</v>
      </c>
      <c r="C58" s="6" t="s">
        <v>872</v>
      </c>
      <c r="D58" s="7" t="s">
        <v>873</v>
      </c>
      <c r="E58" s="8" t="s">
        <v>230</v>
      </c>
      <c r="F58" s="3"/>
      <c r="G58" s="10" t="s">
        <v>946</v>
      </c>
      <c r="H58" s="36" t="s">
        <v>89</v>
      </c>
      <c r="I58" s="36" t="s">
        <v>316</v>
      </c>
      <c r="J58" s="25"/>
      <c r="K58" s="21" t="str">
        <f t="shared" si="116"/>
        <v>0.0</v>
      </c>
      <c r="L58" s="13" t="str">
        <f t="shared" si="117"/>
        <v>F</v>
      </c>
      <c r="M58" s="14">
        <f t="shared" si="118"/>
        <v>0</v>
      </c>
      <c r="N58" s="15" t="str">
        <f t="shared" si="119"/>
        <v>0.0</v>
      </c>
      <c r="O58" s="19">
        <v>2</v>
      </c>
      <c r="P58" s="12"/>
      <c r="Q58" s="21" t="str">
        <f t="shared" si="120"/>
        <v>0.0</v>
      </c>
      <c r="R58" s="13" t="str">
        <f t="shared" si="121"/>
        <v>F</v>
      </c>
      <c r="S58" s="14">
        <f t="shared" si="122"/>
        <v>0</v>
      </c>
      <c r="T58" s="15" t="str">
        <f t="shared" si="123"/>
        <v>0.0</v>
      </c>
      <c r="U58" s="19">
        <v>3</v>
      </c>
      <c r="V58" s="28"/>
      <c r="W58" s="26"/>
      <c r="X58" s="27"/>
      <c r="Y58" s="82"/>
      <c r="Z58" s="82"/>
      <c r="AA58" s="21">
        <f t="shared" si="124"/>
        <v>0</v>
      </c>
      <c r="AB58" s="21" t="str">
        <f t="shared" si="125"/>
        <v>0.0</v>
      </c>
      <c r="AC58" s="13" t="str">
        <f t="shared" si="126"/>
        <v>F</v>
      </c>
      <c r="AD58" s="18">
        <f t="shared" si="127"/>
        <v>0</v>
      </c>
      <c r="AE58" s="15" t="str">
        <f t="shared" si="128"/>
        <v>0.0</v>
      </c>
      <c r="AF58" s="19">
        <v>4</v>
      </c>
      <c r="AG58" s="68">
        <v>4</v>
      </c>
      <c r="AH58" s="42">
        <v>0.8</v>
      </c>
      <c r="AI58" s="99"/>
      <c r="AJ58" s="30"/>
      <c r="AK58" s="30"/>
      <c r="AL58" s="30"/>
      <c r="AM58" s="21">
        <f t="shared" si="129"/>
        <v>0.3</v>
      </c>
      <c r="AN58" s="21" t="str">
        <f t="shared" si="130"/>
        <v>0.3</v>
      </c>
      <c r="AO58" s="13" t="str">
        <f t="shared" si="131"/>
        <v>F</v>
      </c>
      <c r="AP58" s="18">
        <f t="shared" si="132"/>
        <v>0</v>
      </c>
      <c r="AQ58" s="15" t="str">
        <f t="shared" si="133"/>
        <v>0.0</v>
      </c>
      <c r="AR58" s="19">
        <v>3</v>
      </c>
      <c r="AS58" s="68">
        <v>3</v>
      </c>
      <c r="AT58" s="42">
        <v>0</v>
      </c>
      <c r="AU58" s="99"/>
      <c r="AV58" s="30"/>
      <c r="AW58" s="30"/>
      <c r="AX58" s="30"/>
      <c r="AY58" s="21">
        <f t="shared" si="134"/>
        <v>0</v>
      </c>
      <c r="AZ58" s="21" t="str">
        <f t="shared" si="135"/>
        <v>0.0</v>
      </c>
      <c r="BA58" s="13" t="str">
        <f t="shared" si="136"/>
        <v>F</v>
      </c>
      <c r="BB58" s="18">
        <f t="shared" si="137"/>
        <v>0</v>
      </c>
      <c r="BC58" s="15" t="str">
        <f t="shared" si="138"/>
        <v>0.0</v>
      </c>
      <c r="BD58" s="19">
        <v>3</v>
      </c>
      <c r="BE58" s="68">
        <v>3</v>
      </c>
      <c r="BF58" s="28"/>
      <c r="BG58" s="26"/>
      <c r="BH58" s="27"/>
      <c r="BI58" s="82"/>
      <c r="BJ58" s="82"/>
      <c r="BK58" s="21">
        <f t="shared" si="139"/>
        <v>0</v>
      </c>
      <c r="BL58" s="21" t="str">
        <f t="shared" si="140"/>
        <v>0.0</v>
      </c>
      <c r="BM58" s="13" t="str">
        <f t="shared" si="141"/>
        <v>F</v>
      </c>
      <c r="BN58" s="18">
        <f t="shared" si="142"/>
        <v>0</v>
      </c>
      <c r="BO58" s="15" t="str">
        <f t="shared" si="143"/>
        <v>0.0</v>
      </c>
      <c r="BP58" s="19">
        <v>3</v>
      </c>
      <c r="BQ58" s="68">
        <v>3</v>
      </c>
      <c r="BR58" s="42"/>
      <c r="BS58" s="99"/>
      <c r="BT58" s="30"/>
      <c r="BU58" s="30"/>
      <c r="BV58" s="30"/>
      <c r="BW58" s="21">
        <f t="shared" si="144"/>
        <v>0</v>
      </c>
      <c r="BX58" s="21" t="str">
        <f t="shared" si="145"/>
        <v>0.0</v>
      </c>
      <c r="BY58" s="13" t="str">
        <f t="shared" si="146"/>
        <v>F</v>
      </c>
      <c r="BZ58" s="18">
        <f t="shared" si="147"/>
        <v>0</v>
      </c>
      <c r="CA58" s="15" t="str">
        <f t="shared" si="148"/>
        <v>0.0</v>
      </c>
      <c r="CB58" s="19">
        <v>3</v>
      </c>
      <c r="CC58" s="68">
        <v>3</v>
      </c>
      <c r="CD58" s="69">
        <f t="shared" si="149"/>
        <v>18</v>
      </c>
      <c r="CE58" s="22">
        <f t="shared" si="150"/>
        <v>4.9999999999999996E-2</v>
      </c>
      <c r="CF58" s="24" t="str">
        <f t="shared" si="151"/>
        <v>0.05</v>
      </c>
      <c r="CG58" s="22">
        <f t="shared" si="152"/>
        <v>0</v>
      </c>
      <c r="CH58" s="24" t="str">
        <f t="shared" si="153"/>
        <v>0.00</v>
      </c>
      <c r="CI58" s="77" t="str">
        <f t="shared" si="154"/>
        <v>Cảnh báo KQHT</v>
      </c>
      <c r="CJ58" s="77">
        <f t="shared" si="155"/>
        <v>18</v>
      </c>
      <c r="CK58" s="22">
        <f t="shared" si="156"/>
        <v>4.9999999999999996E-2</v>
      </c>
      <c r="CL58" s="77" t="str">
        <f t="shared" si="157"/>
        <v>0.05</v>
      </c>
      <c r="CM58" s="22">
        <f t="shared" si="158"/>
        <v>0</v>
      </c>
      <c r="CN58" s="77" t="str">
        <f t="shared" si="159"/>
        <v>0.00</v>
      </c>
      <c r="CO58" s="28"/>
      <c r="CP58" s="26"/>
      <c r="CQ58" s="27"/>
      <c r="CR58" s="82"/>
      <c r="CS58" s="82"/>
      <c r="CT58" s="21">
        <f t="shared" si="160"/>
        <v>0</v>
      </c>
      <c r="CU58" s="21" t="str">
        <f t="shared" si="161"/>
        <v>0.0</v>
      </c>
      <c r="CV58" s="13" t="str">
        <f t="shared" si="162"/>
        <v>F</v>
      </c>
      <c r="CW58" s="18">
        <f t="shared" si="163"/>
        <v>0</v>
      </c>
      <c r="CX58" s="15" t="str">
        <f t="shared" si="164"/>
        <v>0.0</v>
      </c>
      <c r="CY58" s="19">
        <v>2</v>
      </c>
      <c r="CZ58" s="68">
        <v>2</v>
      </c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</row>
    <row r="59" spans="1:180" s="4" customFormat="1" ht="18">
      <c r="A59" s="2">
        <v>29</v>
      </c>
      <c r="B59" s="5" t="s">
        <v>758</v>
      </c>
      <c r="C59" s="6" t="s">
        <v>874</v>
      </c>
      <c r="D59" s="7" t="s">
        <v>875</v>
      </c>
      <c r="E59" s="8" t="s">
        <v>84</v>
      </c>
      <c r="F59" s="3"/>
      <c r="G59" s="10" t="s">
        <v>947</v>
      </c>
      <c r="H59" s="36" t="s">
        <v>89</v>
      </c>
      <c r="I59" s="36" t="s">
        <v>452</v>
      </c>
      <c r="J59" s="25"/>
      <c r="K59" s="21" t="str">
        <f t="shared" si="116"/>
        <v>0.0</v>
      </c>
      <c r="L59" s="13" t="str">
        <f t="shared" si="117"/>
        <v>F</v>
      </c>
      <c r="M59" s="14">
        <f t="shared" si="118"/>
        <v>0</v>
      </c>
      <c r="N59" s="15" t="str">
        <f t="shared" si="119"/>
        <v>0.0</v>
      </c>
      <c r="O59" s="19">
        <v>2</v>
      </c>
      <c r="P59" s="12"/>
      <c r="Q59" s="21" t="str">
        <f t="shared" si="120"/>
        <v>0.0</v>
      </c>
      <c r="R59" s="13" t="str">
        <f t="shared" si="121"/>
        <v>F</v>
      </c>
      <c r="S59" s="14">
        <f t="shared" si="122"/>
        <v>0</v>
      </c>
      <c r="T59" s="15" t="str">
        <f t="shared" si="123"/>
        <v>0.0</v>
      </c>
      <c r="U59" s="19">
        <v>3</v>
      </c>
      <c r="V59" s="28"/>
      <c r="W59" s="26"/>
      <c r="X59" s="27"/>
      <c r="Y59" s="82"/>
      <c r="Z59" s="82"/>
      <c r="AA59" s="21">
        <f t="shared" si="124"/>
        <v>0</v>
      </c>
      <c r="AB59" s="21" t="str">
        <f t="shared" si="125"/>
        <v>0.0</v>
      </c>
      <c r="AC59" s="13" t="str">
        <f t="shared" si="126"/>
        <v>F</v>
      </c>
      <c r="AD59" s="18">
        <f t="shared" si="127"/>
        <v>0</v>
      </c>
      <c r="AE59" s="15" t="str">
        <f t="shared" si="128"/>
        <v>0.0</v>
      </c>
      <c r="AF59" s="19">
        <v>4</v>
      </c>
      <c r="AG59" s="68">
        <v>4</v>
      </c>
      <c r="AH59" s="42">
        <v>1.2</v>
      </c>
      <c r="AI59" s="99"/>
      <c r="AJ59" s="30"/>
      <c r="AK59" s="30"/>
      <c r="AL59" s="30"/>
      <c r="AM59" s="21">
        <f t="shared" si="129"/>
        <v>0.5</v>
      </c>
      <c r="AN59" s="21" t="str">
        <f t="shared" si="130"/>
        <v>0.5</v>
      </c>
      <c r="AO59" s="13" t="str">
        <f t="shared" si="131"/>
        <v>F</v>
      </c>
      <c r="AP59" s="18">
        <f t="shared" si="132"/>
        <v>0</v>
      </c>
      <c r="AQ59" s="15" t="str">
        <f t="shared" si="133"/>
        <v>0.0</v>
      </c>
      <c r="AR59" s="19">
        <v>3</v>
      </c>
      <c r="AS59" s="68">
        <v>3</v>
      </c>
      <c r="AT59" s="42">
        <v>0</v>
      </c>
      <c r="AU59" s="99"/>
      <c r="AV59" s="30"/>
      <c r="AW59" s="30"/>
      <c r="AX59" s="30"/>
      <c r="AY59" s="21">
        <f t="shared" si="134"/>
        <v>0</v>
      </c>
      <c r="AZ59" s="21" t="str">
        <f t="shared" si="135"/>
        <v>0.0</v>
      </c>
      <c r="BA59" s="13" t="str">
        <f t="shared" si="136"/>
        <v>F</v>
      </c>
      <c r="BB59" s="18">
        <f t="shared" si="137"/>
        <v>0</v>
      </c>
      <c r="BC59" s="15" t="str">
        <f t="shared" si="138"/>
        <v>0.0</v>
      </c>
      <c r="BD59" s="19">
        <v>3</v>
      </c>
      <c r="BE59" s="68">
        <v>3</v>
      </c>
      <c r="BF59" s="28"/>
      <c r="BG59" s="26"/>
      <c r="BH59" s="27"/>
      <c r="BI59" s="82"/>
      <c r="BJ59" s="82"/>
      <c r="BK59" s="21">
        <f t="shared" si="139"/>
        <v>0</v>
      </c>
      <c r="BL59" s="21" t="str">
        <f t="shared" si="140"/>
        <v>0.0</v>
      </c>
      <c r="BM59" s="13" t="str">
        <f t="shared" si="141"/>
        <v>F</v>
      </c>
      <c r="BN59" s="18">
        <f t="shared" si="142"/>
        <v>0</v>
      </c>
      <c r="BO59" s="15" t="str">
        <f t="shared" si="143"/>
        <v>0.0</v>
      </c>
      <c r="BP59" s="19">
        <v>3</v>
      </c>
      <c r="BQ59" s="68">
        <v>3</v>
      </c>
      <c r="BR59" s="42"/>
      <c r="BS59" s="99"/>
      <c r="BT59" s="30"/>
      <c r="BU59" s="30"/>
      <c r="BV59" s="30"/>
      <c r="BW59" s="21">
        <f t="shared" si="144"/>
        <v>0</v>
      </c>
      <c r="BX59" s="21" t="str">
        <f t="shared" si="145"/>
        <v>0.0</v>
      </c>
      <c r="BY59" s="13" t="str">
        <f t="shared" si="146"/>
        <v>F</v>
      </c>
      <c r="BZ59" s="18">
        <f t="shared" si="147"/>
        <v>0</v>
      </c>
      <c r="CA59" s="15" t="str">
        <f t="shared" si="148"/>
        <v>0.0</v>
      </c>
      <c r="CB59" s="19">
        <v>3</v>
      </c>
      <c r="CC59" s="68">
        <v>3</v>
      </c>
      <c r="CD59" s="69">
        <f t="shared" si="149"/>
        <v>18</v>
      </c>
      <c r="CE59" s="22">
        <f t="shared" si="150"/>
        <v>8.3333333333333329E-2</v>
      </c>
      <c r="CF59" s="24" t="str">
        <f t="shared" si="151"/>
        <v>0.08</v>
      </c>
      <c r="CG59" s="22">
        <f t="shared" si="152"/>
        <v>0</v>
      </c>
      <c r="CH59" s="24" t="str">
        <f t="shared" si="153"/>
        <v>0.00</v>
      </c>
      <c r="CI59" s="77" t="str">
        <f t="shared" si="154"/>
        <v>Cảnh báo KQHT</v>
      </c>
      <c r="CJ59" s="77">
        <f t="shared" si="155"/>
        <v>18</v>
      </c>
      <c r="CK59" s="22">
        <f t="shared" si="156"/>
        <v>8.3333333333333329E-2</v>
      </c>
      <c r="CL59" s="77" t="str">
        <f t="shared" si="157"/>
        <v>0.08</v>
      </c>
      <c r="CM59" s="22">
        <f t="shared" si="158"/>
        <v>0</v>
      </c>
      <c r="CN59" s="77" t="str">
        <f t="shared" si="159"/>
        <v>0.00</v>
      </c>
      <c r="CO59" s="28"/>
      <c r="CP59" s="26"/>
      <c r="CQ59" s="27"/>
      <c r="CR59" s="82"/>
      <c r="CS59" s="82"/>
      <c r="CT59" s="21">
        <f t="shared" si="160"/>
        <v>0</v>
      </c>
      <c r="CU59" s="21" t="str">
        <f t="shared" si="161"/>
        <v>0.0</v>
      </c>
      <c r="CV59" s="13" t="str">
        <f t="shared" si="162"/>
        <v>F</v>
      </c>
      <c r="CW59" s="18">
        <f t="shared" si="163"/>
        <v>0</v>
      </c>
      <c r="CX59" s="15" t="str">
        <f t="shared" si="164"/>
        <v>0.0</v>
      </c>
      <c r="CY59" s="19">
        <v>2</v>
      </c>
      <c r="CZ59" s="68">
        <v>2</v>
      </c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</row>
    <row r="60" spans="1:180" s="4" customFormat="1" ht="18">
      <c r="A60" s="2">
        <v>30</v>
      </c>
      <c r="B60" s="5" t="s">
        <v>758</v>
      </c>
      <c r="C60" s="6" t="s">
        <v>876</v>
      </c>
      <c r="D60" s="7" t="s">
        <v>877</v>
      </c>
      <c r="E60" s="8" t="s">
        <v>878</v>
      </c>
      <c r="F60" s="3"/>
      <c r="G60" s="10" t="s">
        <v>755</v>
      </c>
      <c r="H60" s="36" t="s">
        <v>89</v>
      </c>
      <c r="I60" s="36" t="s">
        <v>949</v>
      </c>
      <c r="J60" s="25"/>
      <c r="K60" s="21" t="str">
        <f t="shared" si="116"/>
        <v>0.0</v>
      </c>
      <c r="L60" s="13" t="str">
        <f t="shared" si="117"/>
        <v>F</v>
      </c>
      <c r="M60" s="14">
        <f t="shared" si="118"/>
        <v>0</v>
      </c>
      <c r="N60" s="15" t="str">
        <f t="shared" si="119"/>
        <v>0.0</v>
      </c>
      <c r="O60" s="19">
        <v>2</v>
      </c>
      <c r="P60" s="12"/>
      <c r="Q60" s="21" t="str">
        <f t="shared" si="120"/>
        <v>0.0</v>
      </c>
      <c r="R60" s="13" t="str">
        <f t="shared" si="121"/>
        <v>F</v>
      </c>
      <c r="S60" s="14">
        <f t="shared" si="122"/>
        <v>0</v>
      </c>
      <c r="T60" s="15" t="str">
        <f t="shared" si="123"/>
        <v>0.0</v>
      </c>
      <c r="U60" s="19">
        <v>3</v>
      </c>
      <c r="V60" s="28"/>
      <c r="W60" s="26"/>
      <c r="X60" s="27"/>
      <c r="Y60" s="82"/>
      <c r="Z60" s="82"/>
      <c r="AA60" s="21">
        <f t="shared" si="124"/>
        <v>0</v>
      </c>
      <c r="AB60" s="21" t="str">
        <f t="shared" si="125"/>
        <v>0.0</v>
      </c>
      <c r="AC60" s="13" t="str">
        <f t="shared" si="126"/>
        <v>F</v>
      </c>
      <c r="AD60" s="18">
        <f t="shared" si="127"/>
        <v>0</v>
      </c>
      <c r="AE60" s="15" t="str">
        <f t="shared" si="128"/>
        <v>0.0</v>
      </c>
      <c r="AF60" s="19">
        <v>4</v>
      </c>
      <c r="AG60" s="68">
        <v>4</v>
      </c>
      <c r="AH60" s="42">
        <v>0</v>
      </c>
      <c r="AI60" s="99"/>
      <c r="AJ60" s="30"/>
      <c r="AK60" s="30"/>
      <c r="AL60" s="30"/>
      <c r="AM60" s="21">
        <f t="shared" si="129"/>
        <v>0</v>
      </c>
      <c r="AN60" s="21" t="str">
        <f t="shared" si="130"/>
        <v>0.0</v>
      </c>
      <c r="AO60" s="13" t="str">
        <f t="shared" si="131"/>
        <v>F</v>
      </c>
      <c r="AP60" s="18">
        <f t="shared" si="132"/>
        <v>0</v>
      </c>
      <c r="AQ60" s="15" t="str">
        <f t="shared" si="133"/>
        <v>0.0</v>
      </c>
      <c r="AR60" s="19">
        <v>3</v>
      </c>
      <c r="AS60" s="68">
        <v>3</v>
      </c>
      <c r="AT60" s="42">
        <v>0</v>
      </c>
      <c r="AU60" s="99"/>
      <c r="AV60" s="30"/>
      <c r="AW60" s="30"/>
      <c r="AX60" s="30"/>
      <c r="AY60" s="21">
        <f t="shared" si="134"/>
        <v>0</v>
      </c>
      <c r="AZ60" s="21" t="str">
        <f t="shared" si="135"/>
        <v>0.0</v>
      </c>
      <c r="BA60" s="13" t="str">
        <f t="shared" si="136"/>
        <v>F</v>
      </c>
      <c r="BB60" s="18">
        <f t="shared" si="137"/>
        <v>0</v>
      </c>
      <c r="BC60" s="15" t="str">
        <f t="shared" si="138"/>
        <v>0.0</v>
      </c>
      <c r="BD60" s="19">
        <v>3</v>
      </c>
      <c r="BE60" s="68">
        <v>3</v>
      </c>
      <c r="BF60" s="28"/>
      <c r="BG60" s="26"/>
      <c r="BH60" s="27"/>
      <c r="BI60" s="82"/>
      <c r="BJ60" s="82"/>
      <c r="BK60" s="21">
        <f t="shared" si="139"/>
        <v>0</v>
      </c>
      <c r="BL60" s="21" t="str">
        <f t="shared" si="140"/>
        <v>0.0</v>
      </c>
      <c r="BM60" s="13" t="str">
        <f t="shared" si="141"/>
        <v>F</v>
      </c>
      <c r="BN60" s="18">
        <f t="shared" si="142"/>
        <v>0</v>
      </c>
      <c r="BO60" s="15" t="str">
        <f t="shared" si="143"/>
        <v>0.0</v>
      </c>
      <c r="BP60" s="19">
        <v>3</v>
      </c>
      <c r="BQ60" s="68">
        <v>3</v>
      </c>
      <c r="BR60" s="42"/>
      <c r="BS60" s="99"/>
      <c r="BT60" s="30"/>
      <c r="BU60" s="30"/>
      <c r="BV60" s="30"/>
      <c r="BW60" s="21">
        <f t="shared" si="144"/>
        <v>0</v>
      </c>
      <c r="BX60" s="21" t="str">
        <f t="shared" si="145"/>
        <v>0.0</v>
      </c>
      <c r="BY60" s="13" t="str">
        <f t="shared" si="146"/>
        <v>F</v>
      </c>
      <c r="BZ60" s="18">
        <f t="shared" si="147"/>
        <v>0</v>
      </c>
      <c r="CA60" s="15" t="str">
        <f t="shared" si="148"/>
        <v>0.0</v>
      </c>
      <c r="CB60" s="19">
        <v>3</v>
      </c>
      <c r="CC60" s="68">
        <v>3</v>
      </c>
      <c r="CD60" s="69">
        <f t="shared" si="149"/>
        <v>18</v>
      </c>
      <c r="CE60" s="22">
        <f t="shared" si="150"/>
        <v>0</v>
      </c>
      <c r="CF60" s="24" t="str">
        <f t="shared" si="151"/>
        <v>0.00</v>
      </c>
      <c r="CG60" s="22">
        <f t="shared" si="152"/>
        <v>0</v>
      </c>
      <c r="CH60" s="24" t="str">
        <f t="shared" si="153"/>
        <v>0.00</v>
      </c>
      <c r="CI60" s="77" t="str">
        <f t="shared" si="154"/>
        <v>Cảnh báo KQHT</v>
      </c>
      <c r="CJ60" s="77">
        <f t="shared" si="155"/>
        <v>18</v>
      </c>
      <c r="CK60" s="22">
        <f t="shared" si="156"/>
        <v>0</v>
      </c>
      <c r="CL60" s="77" t="str">
        <f t="shared" si="157"/>
        <v>0.00</v>
      </c>
      <c r="CM60" s="22">
        <f t="shared" si="158"/>
        <v>0</v>
      </c>
      <c r="CN60" s="77" t="str">
        <f t="shared" si="159"/>
        <v>0.00</v>
      </c>
      <c r="CO60" s="28"/>
      <c r="CP60" s="26"/>
      <c r="CQ60" s="27"/>
      <c r="CR60" s="82"/>
      <c r="CS60" s="82"/>
      <c r="CT60" s="21">
        <f t="shared" si="160"/>
        <v>0</v>
      </c>
      <c r="CU60" s="21" t="str">
        <f t="shared" si="161"/>
        <v>0.0</v>
      </c>
      <c r="CV60" s="13" t="str">
        <f t="shared" si="162"/>
        <v>F</v>
      </c>
      <c r="CW60" s="18">
        <f t="shared" si="163"/>
        <v>0</v>
      </c>
      <c r="CX60" s="15" t="str">
        <f t="shared" si="164"/>
        <v>0.0</v>
      </c>
      <c r="CY60" s="19">
        <v>2</v>
      </c>
      <c r="CZ60" s="68">
        <v>2</v>
      </c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</row>
    <row r="61" spans="1:180" s="4" customFormat="1" ht="18">
      <c r="A61" s="2">
        <v>20</v>
      </c>
      <c r="B61" s="5" t="s">
        <v>758</v>
      </c>
      <c r="C61" s="6" t="s">
        <v>879</v>
      </c>
      <c r="D61" s="7" t="s">
        <v>278</v>
      </c>
      <c r="E61" s="8" t="s">
        <v>158</v>
      </c>
      <c r="F61" s="3"/>
      <c r="G61" s="10" t="s">
        <v>312</v>
      </c>
      <c r="H61" s="36" t="s">
        <v>89</v>
      </c>
      <c r="I61" s="36" t="s">
        <v>199</v>
      </c>
      <c r="J61" s="25"/>
      <c r="K61" s="21" t="str">
        <f>TEXT(J61,"0.0")</f>
        <v>0.0</v>
      </c>
      <c r="L61" s="13" t="str">
        <f>IF(J61&gt;=8.5,"A",IF(J61&gt;=8,"B+",IF(J61&gt;=7,"B",IF(J61&gt;=6.5,"C+",IF(J61&gt;=5.5,"C",IF(J61&gt;=5,"D+",IF(J61&gt;=4,"D","F")))))))</f>
        <v>F</v>
      </c>
      <c r="M61" s="14">
        <f>IF(L61="A",4,IF(L61="B+",3.5,IF(L61="B",3,IF(L61="C+",2.5,IF(L61="C",2,IF(L61="D+",1.5,IF(L61="D",1,0)))))))</f>
        <v>0</v>
      </c>
      <c r="N61" s="15" t="str">
        <f>TEXT(M61,"0.0")</f>
        <v>0.0</v>
      </c>
      <c r="O61" s="19">
        <v>2</v>
      </c>
      <c r="P61" s="12"/>
      <c r="Q61" s="21" t="str">
        <f>TEXT(P61,"0.0")</f>
        <v>0.0</v>
      </c>
      <c r="R61" s="13" t="str">
        <f>IF(P61&gt;=8.5,"A",IF(P61&gt;=8,"B+",IF(P61&gt;=7,"B",IF(P61&gt;=6.5,"C+",IF(P61&gt;=5.5,"C",IF(P61&gt;=5,"D+",IF(P61&gt;=4,"D","F")))))))</f>
        <v>F</v>
      </c>
      <c r="S61" s="14">
        <f>IF(R61="A",4,IF(R61="B+",3.5,IF(R61="B",3,IF(R61="C+",2.5,IF(R61="C",2,IF(R61="D+",1.5,IF(R61="D",1,0)))))))</f>
        <v>0</v>
      </c>
      <c r="T61" s="15" t="str">
        <f>TEXT(S61,"0.0")</f>
        <v>0.0</v>
      </c>
      <c r="U61" s="19">
        <v>3</v>
      </c>
      <c r="V61" s="42">
        <v>0</v>
      </c>
      <c r="W61" s="99"/>
      <c r="X61" s="30"/>
      <c r="Y61" s="30"/>
      <c r="Z61" s="30"/>
      <c r="AA61" s="21">
        <f>ROUND(MAX((V61*0.4+W61*0.6),(V61*0.4+X61*0.6),(V61*0.4+Y61*0.6)),1)</f>
        <v>0</v>
      </c>
      <c r="AB61" s="21" t="str">
        <f>TEXT(AA61,"0.0")</f>
        <v>0.0</v>
      </c>
      <c r="AC61" s="13" t="str">
        <f>IF(AA61&gt;=8.5,"A",IF(AA61&gt;=8,"B+",IF(AA61&gt;=7,"B",IF(AA61&gt;=6.5,"C+",IF(AA61&gt;=5.5,"C",IF(AA61&gt;=5,"D+",IF(AA61&gt;=4,"D","F")))))))</f>
        <v>F</v>
      </c>
      <c r="AD61" s="18">
        <f>IF(AC61="A",4,IF(AC61="B+",3.5,IF(AC61="B",3,IF(AC61="C+",2.5,IF(AC61="C",2,IF(AC61="D+",1.5,IF(AC61="D",1,0)))))))</f>
        <v>0</v>
      </c>
      <c r="AE61" s="15" t="str">
        <f>TEXT(AD61,"0.0")</f>
        <v>0.0</v>
      </c>
      <c r="AF61" s="19">
        <v>4</v>
      </c>
      <c r="AG61" s="68">
        <v>4</v>
      </c>
      <c r="AH61" s="42">
        <v>0</v>
      </c>
      <c r="AI61" s="99"/>
      <c r="AJ61" s="30"/>
      <c r="AK61" s="30"/>
      <c r="AL61" s="30"/>
      <c r="AM61" s="21">
        <f>ROUND(MAX((AH61*0.4+AI61*0.6),(AH61*0.4+AJ61*0.6),(AH61*0.4+AK61*0.6)),1)</f>
        <v>0</v>
      </c>
      <c r="AN61" s="21" t="str">
        <f>TEXT(AM61,"0.0")</f>
        <v>0.0</v>
      </c>
      <c r="AO61" s="13" t="str">
        <f>IF(AM61&gt;=8.5,"A",IF(AM61&gt;=8,"B+",IF(AM61&gt;=7,"B",IF(AM61&gt;=6.5,"C+",IF(AM61&gt;=5.5,"C",IF(AM61&gt;=5,"D+",IF(AM61&gt;=4,"D","F")))))))</f>
        <v>F</v>
      </c>
      <c r="AP61" s="18">
        <f>IF(AO61="A",4,IF(AO61="B+",3.5,IF(AO61="B",3,IF(AO61="C+",2.5,IF(AO61="C",2,IF(AO61="D+",1.5,IF(AO61="D",1,0)))))))</f>
        <v>0</v>
      </c>
      <c r="AQ61" s="15" t="str">
        <f>TEXT(AP61,"0.0")</f>
        <v>0.0</v>
      </c>
      <c r="AR61" s="19">
        <v>3</v>
      </c>
      <c r="AS61" s="68">
        <v>3</v>
      </c>
      <c r="AT61" s="42">
        <v>0</v>
      </c>
      <c r="AU61" s="99"/>
      <c r="AV61" s="30"/>
      <c r="AW61" s="30"/>
      <c r="AX61" s="30"/>
      <c r="AY61" s="21">
        <f>ROUND(MAX((AT61*0.4+AU61*0.6),(AT61*0.4+AV61*0.6),(AT61*0.4+AW61*0.6)),1)</f>
        <v>0</v>
      </c>
      <c r="AZ61" s="21" t="str">
        <f>TEXT(AY61,"0.0")</f>
        <v>0.0</v>
      </c>
      <c r="BA61" s="13" t="str">
        <f>IF(AY61&gt;=8.5,"A",IF(AY61&gt;=8,"B+",IF(AY61&gt;=7,"B",IF(AY61&gt;=6.5,"C+",IF(AY61&gt;=5.5,"C",IF(AY61&gt;=5,"D+",IF(AY61&gt;=4,"D","F")))))))</f>
        <v>F</v>
      </c>
      <c r="BB61" s="18">
        <f>IF(BA61="A",4,IF(BA61="B+",3.5,IF(BA61="B",3,IF(BA61="C+",2.5,IF(BA61="C",2,IF(BA61="D+",1.5,IF(BA61="D",1,0)))))))</f>
        <v>0</v>
      </c>
      <c r="BC61" s="15" t="str">
        <f>TEXT(BB61,"0.0")</f>
        <v>0.0</v>
      </c>
      <c r="BD61" s="19">
        <v>3</v>
      </c>
      <c r="BE61" s="68">
        <v>3</v>
      </c>
      <c r="BF61" s="42">
        <v>0</v>
      </c>
      <c r="BG61" s="99"/>
      <c r="BH61" s="30"/>
      <c r="BI61" s="30"/>
      <c r="BJ61" s="30"/>
      <c r="BK61" s="21">
        <f>ROUND(MAX((BF61*0.4+BG61*0.6),(BF61*0.4+BH61*0.6),(BF61*0.4+BI61*0.6)),1)</f>
        <v>0</v>
      </c>
      <c r="BL61" s="21" t="str">
        <f>TEXT(BK61,"0.0")</f>
        <v>0.0</v>
      </c>
      <c r="BM61" s="13" t="str">
        <f>IF(BK61&gt;=8.5,"A",IF(BK61&gt;=8,"B+",IF(BK61&gt;=7,"B",IF(BK61&gt;=6.5,"C+",IF(BK61&gt;=5.5,"C",IF(BK61&gt;=5,"D+",IF(BK61&gt;=4,"D","F")))))))</f>
        <v>F</v>
      </c>
      <c r="BN61" s="18">
        <f>IF(BM61="A",4,IF(BM61="B+",3.5,IF(BM61="B",3,IF(BM61="C+",2.5,IF(BM61="C",2,IF(BM61="D+",1.5,IF(BM61="D",1,0)))))))</f>
        <v>0</v>
      </c>
      <c r="BO61" s="15" t="str">
        <f>TEXT(BN61,"0.0")</f>
        <v>0.0</v>
      </c>
      <c r="BP61" s="19">
        <v>3</v>
      </c>
      <c r="BQ61" s="68">
        <v>3</v>
      </c>
      <c r="BR61" s="42"/>
      <c r="BS61" s="99"/>
      <c r="BT61" s="30"/>
      <c r="BU61" s="30"/>
      <c r="BV61" s="30"/>
      <c r="BW61" s="21">
        <f>ROUND(MAX((BR61*0.4+BS61*0.6),(BR61*0.4+BT61*0.6),(BR61*0.4+BU61*0.6)),1)</f>
        <v>0</v>
      </c>
      <c r="BX61" s="21" t="str">
        <f>TEXT(BW61,"0.0")</f>
        <v>0.0</v>
      </c>
      <c r="BY61" s="13" t="str">
        <f>IF(BW61&gt;=8.5,"A",IF(BW61&gt;=8,"B+",IF(BW61&gt;=7,"B",IF(BW61&gt;=6.5,"C+",IF(BW61&gt;=5.5,"C",IF(BW61&gt;=5,"D+",IF(BW61&gt;=4,"D","F")))))))</f>
        <v>F</v>
      </c>
      <c r="BZ61" s="18">
        <f>IF(BY61="A",4,IF(BY61="B+",3.5,IF(BY61="B",3,IF(BY61="C+",2.5,IF(BY61="C",2,IF(BY61="D+",1.5,IF(BY61="D",1,0)))))))</f>
        <v>0</v>
      </c>
      <c r="CA61" s="15" t="str">
        <f>TEXT(BZ61,"0.0")</f>
        <v>0.0</v>
      </c>
      <c r="CB61" s="19">
        <v>3</v>
      </c>
      <c r="CC61" s="68">
        <v>3</v>
      </c>
      <c r="CD61" s="69">
        <f t="shared" si="149"/>
        <v>18</v>
      </c>
      <c r="CE61" s="22">
        <f t="shared" si="150"/>
        <v>0</v>
      </c>
      <c r="CF61" s="24" t="str">
        <f>TEXT(CE61,"0.00")</f>
        <v>0.00</v>
      </c>
      <c r="CG61" s="22">
        <f t="shared" si="152"/>
        <v>0</v>
      </c>
      <c r="CH61" s="24" t="str">
        <f>TEXT(CG61,"0.00")</f>
        <v>0.00</v>
      </c>
      <c r="CI61" s="77" t="str">
        <f>IF(OR(CJ61&lt;CD61/2,CG61&lt;1.2),"Cảnh báo KQHT","Lên lớp")</f>
        <v>Cảnh báo KQHT</v>
      </c>
      <c r="CJ61" s="77">
        <f t="shared" si="155"/>
        <v>18</v>
      </c>
      <c r="CK61" s="22">
        <f t="shared" si="156"/>
        <v>0</v>
      </c>
      <c r="CL61" s="77" t="str">
        <f>TEXT(CK61,"0.00")</f>
        <v>0.00</v>
      </c>
      <c r="CM61" s="22">
        <f t="shared" si="158"/>
        <v>0</v>
      </c>
      <c r="CN61" s="77" t="str">
        <f>TEXT(CM61,"0.00")</f>
        <v>0.00</v>
      </c>
      <c r="CO61" s="28"/>
      <c r="CP61" s="26"/>
      <c r="CQ61" s="27"/>
      <c r="CR61" s="82"/>
      <c r="CS61" s="82"/>
      <c r="CT61" s="21">
        <f>ROUND(MAX((CO61*0.4+CP61*0.6),(CO61*0.4+CQ61*0.6),(CO61*0.4+CR61*0.6)),1)</f>
        <v>0</v>
      </c>
      <c r="CU61" s="21" t="str">
        <f>TEXT(CT61,"0.0")</f>
        <v>0.0</v>
      </c>
      <c r="CV61" s="13" t="str">
        <f>IF(CT61&gt;=8.5,"A",IF(CT61&gt;=8,"B+",IF(CT61&gt;=7,"B",IF(CT61&gt;=6.5,"C+",IF(CT61&gt;=5.5,"C",IF(CT61&gt;=5,"D+",IF(CT61&gt;=4,"D","F")))))))</f>
        <v>F</v>
      </c>
      <c r="CW61" s="18">
        <f>IF(CV61="A",4,IF(CV61="B+",3.5,IF(CV61="B",3,IF(CV61="C+",2.5,IF(CV61="C",2,IF(CV61="D+",1.5,IF(CV61="D",1,0)))))))</f>
        <v>0</v>
      </c>
      <c r="CX61" s="15" t="str">
        <f>TEXT(CW61,"0.0")</f>
        <v>0.0</v>
      </c>
      <c r="CY61" s="19">
        <v>2</v>
      </c>
      <c r="CZ61" s="68">
        <v>2</v>
      </c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</row>
    <row r="62" spans="1:180" s="4" customFormat="1" ht="18">
      <c r="A62" s="2">
        <v>20</v>
      </c>
      <c r="B62" s="5" t="s">
        <v>758</v>
      </c>
      <c r="C62" s="6" t="s">
        <v>880</v>
      </c>
      <c r="D62" s="7" t="s">
        <v>165</v>
      </c>
      <c r="E62" s="8" t="s">
        <v>104</v>
      </c>
      <c r="F62" s="3" t="s">
        <v>1131</v>
      </c>
      <c r="G62" s="10" t="s">
        <v>757</v>
      </c>
      <c r="H62" s="36" t="s">
        <v>89</v>
      </c>
      <c r="I62" s="36" t="s">
        <v>314</v>
      </c>
      <c r="J62" s="25"/>
      <c r="K62" s="21" t="str">
        <f>TEXT(J62,"0.0")</f>
        <v>0.0</v>
      </c>
      <c r="L62" s="13" t="str">
        <f>IF(J62&gt;=8.5,"A",IF(J62&gt;=8,"B+",IF(J62&gt;=7,"B",IF(J62&gt;=6.5,"C+",IF(J62&gt;=5.5,"C",IF(J62&gt;=5,"D+",IF(J62&gt;=4,"D","F")))))))</f>
        <v>F</v>
      </c>
      <c r="M62" s="14">
        <f>IF(L62="A",4,IF(L62="B+",3.5,IF(L62="B",3,IF(L62="C+",2.5,IF(L62="C",2,IF(L62="D+",1.5,IF(L62="D",1,0)))))))</f>
        <v>0</v>
      </c>
      <c r="N62" s="15" t="str">
        <f>TEXT(M62,"0.0")</f>
        <v>0.0</v>
      </c>
      <c r="O62" s="19">
        <v>2</v>
      </c>
      <c r="P62" s="12">
        <v>6</v>
      </c>
      <c r="Q62" s="21" t="str">
        <f>TEXT(P62,"0.0")</f>
        <v>6.0</v>
      </c>
      <c r="R62" s="13" t="str">
        <f>IF(P62&gt;=8.5,"A",IF(P62&gt;=8,"B+",IF(P62&gt;=7,"B",IF(P62&gt;=6.5,"C+",IF(P62&gt;=5.5,"C",IF(P62&gt;=5,"D+",IF(P62&gt;=4,"D","F")))))))</f>
        <v>C</v>
      </c>
      <c r="S62" s="14">
        <f>IF(R62="A",4,IF(R62="B+",3.5,IF(R62="B",3,IF(R62="C+",2.5,IF(R62="C",2,IF(R62="D+",1.5,IF(R62="D",1,0)))))))</f>
        <v>2</v>
      </c>
      <c r="T62" s="15" t="str">
        <f>TEXT(S62,"0.0")</f>
        <v>2.0</v>
      </c>
      <c r="U62" s="19">
        <v>3</v>
      </c>
      <c r="V62" s="28">
        <v>6.2</v>
      </c>
      <c r="W62" s="26">
        <v>7</v>
      </c>
      <c r="X62" s="27"/>
      <c r="Y62" s="82"/>
      <c r="Z62" s="82">
        <f>MAX(W62:Y62)</f>
        <v>7</v>
      </c>
      <c r="AA62" s="21">
        <f>ROUND(MAX((V62*0.4+W62*0.6),(V62*0.4+X62*0.6),(V62*0.4+Y62*0.6)),1)</f>
        <v>6.7</v>
      </c>
      <c r="AB62" s="21" t="str">
        <f>TEXT(AA62,"0.0")</f>
        <v>6.7</v>
      </c>
      <c r="AC62" s="13" t="str">
        <f>IF(AA62&gt;=8.5,"A",IF(AA62&gt;=8,"B+",IF(AA62&gt;=7,"B",IF(AA62&gt;=6.5,"C+",IF(AA62&gt;=5.5,"C",IF(AA62&gt;=5,"D+",IF(AA62&gt;=4,"D","F")))))))</f>
        <v>C+</v>
      </c>
      <c r="AD62" s="18">
        <f>IF(AC62="A",4,IF(AC62="B+",3.5,IF(AC62="B",3,IF(AC62="C+",2.5,IF(AC62="C",2,IF(AC62="D+",1.5,IF(AC62="D",1,0)))))))</f>
        <v>2.5</v>
      </c>
      <c r="AE62" s="15" t="str">
        <f>TEXT(AD62,"0.0")</f>
        <v>2.5</v>
      </c>
      <c r="AF62" s="19">
        <v>4</v>
      </c>
      <c r="AG62" s="68">
        <v>4</v>
      </c>
      <c r="AH62" s="42">
        <v>1.2</v>
      </c>
      <c r="AI62" s="99"/>
      <c r="AJ62" s="30"/>
      <c r="AK62" s="30"/>
      <c r="AL62" s="82">
        <f>MAX(AI62:AK62)</f>
        <v>0</v>
      </c>
      <c r="AM62" s="21">
        <f>ROUND(MAX((AH62*0.4+AI62*0.6),(AH62*0.4+AJ62*0.6),(AH62*0.4+AK62*0.6)),1)</f>
        <v>0.5</v>
      </c>
      <c r="AN62" s="21" t="str">
        <f>TEXT(AM62,"0.0")</f>
        <v>0.5</v>
      </c>
      <c r="AO62" s="13" t="str">
        <f>IF(AM62&gt;=8.5,"A",IF(AM62&gt;=8,"B+",IF(AM62&gt;=7,"B",IF(AM62&gt;=6.5,"C+",IF(AM62&gt;=5.5,"C",IF(AM62&gt;=5,"D+",IF(AM62&gt;=4,"D","F")))))))</f>
        <v>F</v>
      </c>
      <c r="AP62" s="18">
        <f>IF(AO62="A",4,IF(AO62="B+",3.5,IF(AO62="B",3,IF(AO62="C+",2.5,IF(AO62="C",2,IF(AO62="D+",1.5,IF(AO62="D",1,0)))))))</f>
        <v>0</v>
      </c>
      <c r="AQ62" s="15" t="str">
        <f>TEXT(AP62,"0.0")</f>
        <v>0.0</v>
      </c>
      <c r="AR62" s="19">
        <v>3</v>
      </c>
      <c r="AS62" s="68"/>
      <c r="AT62" s="42">
        <v>0</v>
      </c>
      <c r="AU62" s="99"/>
      <c r="AV62" s="30"/>
      <c r="AW62" s="30"/>
      <c r="AX62" s="82">
        <f>MAX(AU62:AW62)</f>
        <v>0</v>
      </c>
      <c r="AY62" s="21">
        <f>ROUND(MAX((AT62*0.4+AU62*0.6),(AT62*0.4+AV62*0.6),(AT62*0.4+AW62*0.6)),1)</f>
        <v>0</v>
      </c>
      <c r="AZ62" s="21" t="str">
        <f>TEXT(AY62,"0.0")</f>
        <v>0.0</v>
      </c>
      <c r="BA62" s="13" t="str">
        <f>IF(AY62&gt;=8.5,"A",IF(AY62&gt;=8,"B+",IF(AY62&gt;=7,"B",IF(AY62&gt;=6.5,"C+",IF(AY62&gt;=5.5,"C",IF(AY62&gt;=5,"D+",IF(AY62&gt;=4,"D","F")))))))</f>
        <v>F</v>
      </c>
      <c r="BB62" s="18">
        <f>IF(BA62="A",4,IF(BA62="B+",3.5,IF(BA62="B",3,IF(BA62="C+",2.5,IF(BA62="C",2,IF(BA62="D+",1.5,IF(BA62="D",1,0)))))))</f>
        <v>0</v>
      </c>
      <c r="BC62" s="15" t="str">
        <f>TEXT(BB62,"0.0")</f>
        <v>0.0</v>
      </c>
      <c r="BD62" s="19">
        <v>3</v>
      </c>
      <c r="BE62" s="68"/>
      <c r="BF62" s="42">
        <v>0</v>
      </c>
      <c r="BG62" s="99"/>
      <c r="BH62" s="30"/>
      <c r="BI62" s="30"/>
      <c r="BJ62" s="27">
        <f>MAX(BG62:BI62)</f>
        <v>0</v>
      </c>
      <c r="BK62" s="21">
        <f>ROUND(MAX((BF62*0.4+BG62*0.6),(BF62*0.4+BH62*0.6),(BF62*0.4+BI62*0.6)),1)</f>
        <v>0</v>
      </c>
      <c r="BL62" s="21" t="str">
        <f>TEXT(BK62,"0.0")</f>
        <v>0.0</v>
      </c>
      <c r="BM62" s="13" t="str">
        <f>IF(BK62&gt;=8.5,"A",IF(BK62&gt;=8,"B+",IF(BK62&gt;=7,"B",IF(BK62&gt;=6.5,"C+",IF(BK62&gt;=5.5,"C",IF(BK62&gt;=5,"D+",IF(BK62&gt;=4,"D","F")))))))</f>
        <v>F</v>
      </c>
      <c r="BN62" s="18">
        <f>IF(BM62="A",4,IF(BM62="B+",3.5,IF(BM62="B",3,IF(BM62="C+",2.5,IF(BM62="C",2,IF(BM62="D+",1.5,IF(BM62="D",1,0)))))))</f>
        <v>0</v>
      </c>
      <c r="BO62" s="15" t="str">
        <f>TEXT(BN62,"0.0")</f>
        <v>0.0</v>
      </c>
      <c r="BP62" s="19">
        <v>3</v>
      </c>
      <c r="BQ62" s="68"/>
      <c r="BR62" s="28">
        <v>6.8</v>
      </c>
      <c r="BS62" s="26">
        <v>5</v>
      </c>
      <c r="BT62" s="27"/>
      <c r="BU62" s="27"/>
      <c r="BV62" s="82">
        <f>MAX(BS62:BU62)</f>
        <v>5</v>
      </c>
      <c r="BW62" s="21">
        <f>ROUND(MAX((BR62*0.4+BS62*0.6),(BR62*0.4+BT62*0.6),(BR62*0.4+BU62*0.6)),1)</f>
        <v>5.7</v>
      </c>
      <c r="BX62" s="21" t="str">
        <f>TEXT(BW62,"0.0")</f>
        <v>5.7</v>
      </c>
      <c r="BY62" s="13" t="str">
        <f>IF(BW62&gt;=8.5,"A",IF(BW62&gt;=8,"B+",IF(BW62&gt;=7,"B",IF(BW62&gt;=6.5,"C+",IF(BW62&gt;=5.5,"C",IF(BW62&gt;=5,"D+",IF(BW62&gt;=4,"D","F")))))))</f>
        <v>C</v>
      </c>
      <c r="BZ62" s="18">
        <f>IF(BY62="A",4,IF(BY62="B+",3.5,IF(BY62="B",3,IF(BY62="C+",2.5,IF(BY62="C",2,IF(BY62="D+",1.5,IF(BY62="D",1,0)))))))</f>
        <v>2</v>
      </c>
      <c r="CA62" s="15" t="str">
        <f>TEXT(BZ62,"0.0")</f>
        <v>2.0</v>
      </c>
      <c r="CB62" s="19">
        <v>3</v>
      </c>
      <c r="CC62" s="68">
        <v>3</v>
      </c>
      <c r="CD62" s="69">
        <f t="shared" si="149"/>
        <v>18</v>
      </c>
      <c r="CE62" s="22">
        <f t="shared" si="150"/>
        <v>2.5222222222222226</v>
      </c>
      <c r="CF62" s="24" t="str">
        <f>TEXT(CE62,"0.00")</f>
        <v>2.52</v>
      </c>
      <c r="CG62" s="22">
        <f t="shared" si="152"/>
        <v>0.88888888888888884</v>
      </c>
      <c r="CH62" s="24" t="str">
        <f>TEXT(CG62,"0.00")</f>
        <v>0.89</v>
      </c>
      <c r="CI62" s="77" t="str">
        <f>IF(OR(CJ62&lt;CD62/2,CG62&lt;1.2),"Cảnh báo KQHT","Lên lớp")</f>
        <v>Cảnh báo KQHT</v>
      </c>
      <c r="CJ62" s="77">
        <f t="shared" si="155"/>
        <v>9</v>
      </c>
      <c r="CK62" s="22">
        <f t="shared" si="156"/>
        <v>4.8777777777777782</v>
      </c>
      <c r="CL62" s="77" t="str">
        <f>TEXT(CK62,"0.00")</f>
        <v>4.88</v>
      </c>
      <c r="CM62" s="22">
        <f t="shared" si="158"/>
        <v>1.7777777777777777</v>
      </c>
      <c r="CN62" s="77" t="str">
        <f>TEXT(CM62,"0.00")</f>
        <v>1.78</v>
      </c>
      <c r="CO62" s="42">
        <v>0</v>
      </c>
      <c r="CP62" s="99"/>
      <c r="CQ62" s="30"/>
      <c r="CR62" s="30"/>
      <c r="CS62" s="30">
        <f>MAX(CP62:CR62)</f>
        <v>0</v>
      </c>
      <c r="CT62" s="21">
        <f>ROUND(MAX((CO62*0.4+CP62*0.6),(CO62*0.4+CQ62*0.6),(CO62*0.4+CR62*0.6)),1)</f>
        <v>0</v>
      </c>
      <c r="CU62" s="21" t="str">
        <f>TEXT(CT62,"0.0")</f>
        <v>0.0</v>
      </c>
      <c r="CV62" s="13" t="str">
        <f>IF(CT62&gt;=8.5,"A",IF(CT62&gt;=8,"B+",IF(CT62&gt;=7,"B",IF(CT62&gt;=6.5,"C+",IF(CT62&gt;=5.5,"C",IF(CT62&gt;=5,"D+",IF(CT62&gt;=4,"D","F")))))))</f>
        <v>F</v>
      </c>
      <c r="CW62" s="18">
        <f>IF(CV62="A",4,IF(CV62="B+",3.5,IF(CV62="B",3,IF(CV62="C+",2.5,IF(CV62="C",2,IF(CV62="D+",1.5,IF(CV62="D",1,0)))))))</f>
        <v>0</v>
      </c>
      <c r="CX62" s="15" t="str">
        <f>TEXT(CW62,"0.0")</f>
        <v>0.0</v>
      </c>
      <c r="CY62" s="19">
        <v>2</v>
      </c>
      <c r="CZ62" s="68">
        <v>2</v>
      </c>
      <c r="DA62" s="42"/>
      <c r="DB62" s="99"/>
      <c r="DC62" s="30"/>
      <c r="DD62" s="30"/>
      <c r="DE62" s="30">
        <f>MAX(DB62:DD62)</f>
        <v>0</v>
      </c>
      <c r="DF62" s="21">
        <f>ROUND(MAX((DA62*0.4+DB62*0.6),(DA62*0.4+DC62*0.6),(DA62*0.4+DD62*0.6)),1)</f>
        <v>0</v>
      </c>
      <c r="DG62" s="21" t="str">
        <f>TEXT(DF62,"0.0")</f>
        <v>0.0</v>
      </c>
      <c r="DH62" s="13" t="str">
        <f>IF(DF62&gt;=8.5,"A",IF(DF62&gt;=8,"B+",IF(DF62&gt;=7,"B",IF(DF62&gt;=6.5,"C+",IF(DF62&gt;=5.5,"C",IF(DF62&gt;=5,"D+",IF(DF62&gt;=4,"D","F")))))))</f>
        <v>F</v>
      </c>
      <c r="DI62" s="18">
        <f>IF(DH62="A",4,IF(DH62="B+",3.5,IF(DH62="B",3,IF(DH62="C+",2.5,IF(DH62="C",2,IF(DH62="D+",1.5,IF(DH62="D",1,0)))))))</f>
        <v>0</v>
      </c>
      <c r="DJ62" s="15" t="str">
        <f>TEXT(DI62,"0.0")</f>
        <v>0.0</v>
      </c>
      <c r="DK62" s="19">
        <v>2</v>
      </c>
      <c r="DL62" s="68">
        <v>2</v>
      </c>
      <c r="DM62" s="159">
        <v>0</v>
      </c>
      <c r="DN62" s="160"/>
      <c r="DO62" s="30"/>
      <c r="DP62" s="30"/>
      <c r="DQ62" s="30">
        <f>MAX(DN62:DP62)</f>
        <v>0</v>
      </c>
      <c r="DR62" s="21">
        <f>ROUND(MAX((DM62*0.4+DN62*0.6),(DM62*0.4+DO62*0.6),(DM62*0.4+DP62*0.6)),1)</f>
        <v>0</v>
      </c>
      <c r="DS62" s="21" t="str">
        <f>TEXT(DR62,"0.0")</f>
        <v>0.0</v>
      </c>
      <c r="DT62" s="13" t="str">
        <f>IF(DR62&gt;=8.5,"A",IF(DR62&gt;=8,"B+",IF(DR62&gt;=7,"B",IF(DR62&gt;=6.5,"C+",IF(DR62&gt;=5.5,"C",IF(DR62&gt;=5,"D+",IF(DR62&gt;=4,"D","F")))))))</f>
        <v>F</v>
      </c>
      <c r="DU62" s="18">
        <f>IF(DT62="A",4,IF(DT62="B+",3.5,IF(DT62="B",3,IF(DT62="C+",2.5,IF(DT62="C",2,IF(DT62="D+",1.5,IF(DT62="D",1,0)))))))</f>
        <v>0</v>
      </c>
      <c r="DV62" s="15" t="str">
        <f>TEXT(DU62,"0.0")</f>
        <v>0.0</v>
      </c>
      <c r="DW62" s="19">
        <v>2</v>
      </c>
      <c r="DX62" s="68">
        <v>2</v>
      </c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</row>
    <row r="63" spans="1:180" s="4" customFormat="1" ht="18">
      <c r="A63" s="2">
        <v>8</v>
      </c>
      <c r="B63" s="5" t="s">
        <v>758</v>
      </c>
      <c r="C63" s="6" t="s">
        <v>770</v>
      </c>
      <c r="D63" s="7" t="s">
        <v>165</v>
      </c>
      <c r="E63" s="8" t="s">
        <v>52</v>
      </c>
      <c r="F63" s="3" t="s">
        <v>1131</v>
      </c>
      <c r="G63" s="10" t="s">
        <v>738</v>
      </c>
      <c r="H63" s="36" t="s">
        <v>89</v>
      </c>
      <c r="I63" s="36" t="s">
        <v>452</v>
      </c>
      <c r="J63" s="25"/>
      <c r="K63" s="21" t="str">
        <f>TEXT(J63,"0.0")</f>
        <v>0.0</v>
      </c>
      <c r="L63" s="13" t="str">
        <f>IF(J63&gt;=8.5,"A",IF(J63&gt;=8,"B+",IF(J63&gt;=7,"B",IF(J63&gt;=6.5,"C+",IF(J63&gt;=5.5,"C",IF(J63&gt;=5,"D+",IF(J63&gt;=4,"D","F")))))))</f>
        <v>F</v>
      </c>
      <c r="M63" s="14">
        <f>IF(L63="A",4,IF(L63="B+",3.5,IF(L63="B",3,IF(L63="C+",2.5,IF(L63="C",2,IF(L63="D+",1.5,IF(L63="D",1,0)))))))</f>
        <v>0</v>
      </c>
      <c r="N63" s="15" t="str">
        <f>TEXT(M63,"0.0")</f>
        <v>0.0</v>
      </c>
      <c r="O63" s="19">
        <v>2</v>
      </c>
      <c r="P63" s="12">
        <v>5</v>
      </c>
      <c r="Q63" s="21" t="str">
        <f>TEXT(P63,"0.0")</f>
        <v>5.0</v>
      </c>
      <c r="R63" s="13" t="str">
        <f>IF(P63&gt;=8.5,"A",IF(P63&gt;=8,"B+",IF(P63&gt;=7,"B",IF(P63&gt;=6.5,"C+",IF(P63&gt;=5.5,"C",IF(P63&gt;=5,"D+",IF(P63&gt;=4,"D","F")))))))</f>
        <v>D+</v>
      </c>
      <c r="S63" s="14">
        <f>IF(R63="A",4,IF(R63="B+",3.5,IF(R63="B",3,IF(R63="C+",2.5,IF(R63="C",2,IF(R63="D+",1.5,IF(R63="D",1,0)))))))</f>
        <v>1.5</v>
      </c>
      <c r="T63" s="15" t="str">
        <f>TEXT(S63,"0.0")</f>
        <v>1.5</v>
      </c>
      <c r="U63" s="19">
        <v>3</v>
      </c>
      <c r="V63" s="28">
        <v>7.3</v>
      </c>
      <c r="W63" s="26">
        <v>5</v>
      </c>
      <c r="X63" s="27"/>
      <c r="Y63" s="82"/>
      <c r="Z63" s="82">
        <f>MAX(W63:Y63)</f>
        <v>5</v>
      </c>
      <c r="AA63" s="21">
        <f>ROUND(MAX((V63*0.4+W63*0.6),(V63*0.4+X63*0.6),(V63*0.4+Y63*0.6)),1)</f>
        <v>5.9</v>
      </c>
      <c r="AB63" s="21" t="str">
        <f>TEXT(AA63,"0.0")</f>
        <v>5.9</v>
      </c>
      <c r="AC63" s="13" t="str">
        <f>IF(AA63&gt;=8.5,"A",IF(AA63&gt;=8,"B+",IF(AA63&gt;=7,"B",IF(AA63&gt;=6.5,"C+",IF(AA63&gt;=5.5,"C",IF(AA63&gt;=5,"D+",IF(AA63&gt;=4,"D","F")))))))</f>
        <v>C</v>
      </c>
      <c r="AD63" s="18">
        <f>IF(AC63="A",4,IF(AC63="B+",3.5,IF(AC63="B",3,IF(AC63="C+",2.5,IF(AC63="C",2,IF(AC63="D+",1.5,IF(AC63="D",1,0)))))))</f>
        <v>2</v>
      </c>
      <c r="AE63" s="15" t="str">
        <f>TEXT(AD63,"0.0")</f>
        <v>2.0</v>
      </c>
      <c r="AF63" s="19">
        <v>4</v>
      </c>
      <c r="AG63" s="68">
        <v>4</v>
      </c>
      <c r="AH63" s="42">
        <v>3.6</v>
      </c>
      <c r="AI63" s="99"/>
      <c r="AJ63" s="30"/>
      <c r="AK63" s="30"/>
      <c r="AL63" s="82">
        <f>MAX(AI63:AK63)</f>
        <v>0</v>
      </c>
      <c r="AM63" s="21">
        <f>ROUND(MAX((AH63*0.4+AI63*0.6),(AH63*0.4+AJ63*0.6),(AH63*0.4+AK63*0.6)),1)</f>
        <v>1.4</v>
      </c>
      <c r="AN63" s="21" t="str">
        <f>TEXT(AM63,"0.0")</f>
        <v>1.4</v>
      </c>
      <c r="AO63" s="13" t="str">
        <f>IF(AM63&gt;=8.5,"A",IF(AM63&gt;=8,"B+",IF(AM63&gt;=7,"B",IF(AM63&gt;=6.5,"C+",IF(AM63&gt;=5.5,"C",IF(AM63&gt;=5,"D+",IF(AM63&gt;=4,"D","F")))))))</f>
        <v>F</v>
      </c>
      <c r="AP63" s="18">
        <f>IF(AO63="A",4,IF(AO63="B+",3.5,IF(AO63="B",3,IF(AO63="C+",2.5,IF(AO63="C",2,IF(AO63="D+",1.5,IF(AO63="D",1,0)))))))</f>
        <v>0</v>
      </c>
      <c r="AQ63" s="15" t="str">
        <f>TEXT(AP63,"0.0")</f>
        <v>0.0</v>
      </c>
      <c r="AR63" s="19">
        <v>3</v>
      </c>
      <c r="AS63" s="68"/>
      <c r="AT63" s="28">
        <v>6.8</v>
      </c>
      <c r="AU63" s="26">
        <v>6</v>
      </c>
      <c r="AV63" s="27"/>
      <c r="AW63" s="82"/>
      <c r="AX63" s="82">
        <f>MAX(AU63:AW63)</f>
        <v>6</v>
      </c>
      <c r="AY63" s="21">
        <f>ROUND(MAX((AT63*0.4+AU63*0.6),(AT63*0.4+AV63*0.6),(AT63*0.4+AW63*0.6)),1)</f>
        <v>6.3</v>
      </c>
      <c r="AZ63" s="21" t="str">
        <f>TEXT(AY63,"0.0")</f>
        <v>6.3</v>
      </c>
      <c r="BA63" s="13" t="str">
        <f>IF(AY63&gt;=8.5,"A",IF(AY63&gt;=8,"B+",IF(AY63&gt;=7,"B",IF(AY63&gt;=6.5,"C+",IF(AY63&gt;=5.5,"C",IF(AY63&gt;=5,"D+",IF(AY63&gt;=4,"D","F")))))))</f>
        <v>C</v>
      </c>
      <c r="BB63" s="18">
        <f>IF(BA63="A",4,IF(BA63="B+",3.5,IF(BA63="B",3,IF(BA63="C+",2.5,IF(BA63="C",2,IF(BA63="D+",1.5,IF(BA63="D",1,0)))))))</f>
        <v>2</v>
      </c>
      <c r="BC63" s="15" t="str">
        <f>TEXT(BB63,"0.0")</f>
        <v>2.0</v>
      </c>
      <c r="BD63" s="19">
        <v>3</v>
      </c>
      <c r="BE63" s="68">
        <v>3</v>
      </c>
      <c r="BF63" s="100">
        <v>6.1</v>
      </c>
      <c r="BG63" s="101">
        <v>3</v>
      </c>
      <c r="BH63" s="102">
        <v>4</v>
      </c>
      <c r="BI63" s="102"/>
      <c r="BJ63" s="27">
        <f>MAX(BG63:BI63)</f>
        <v>4</v>
      </c>
      <c r="BK63" s="21">
        <f>ROUND(MAX((BF63*0.4+BG63*0.6),(BF63*0.4+BH63*0.6),(BF63*0.4+BI63*0.6)),1)</f>
        <v>4.8</v>
      </c>
      <c r="BL63" s="21" t="str">
        <f>TEXT(BK63,"0.0")</f>
        <v>4.8</v>
      </c>
      <c r="BM63" s="13" t="str">
        <f>IF(BK63&gt;=8.5,"A",IF(BK63&gt;=8,"B+",IF(BK63&gt;=7,"B",IF(BK63&gt;=6.5,"C+",IF(BK63&gt;=5.5,"C",IF(BK63&gt;=5,"D+",IF(BK63&gt;=4,"D","F")))))))</f>
        <v>D</v>
      </c>
      <c r="BN63" s="18">
        <f>IF(BM63="A",4,IF(BM63="B+",3.5,IF(BM63="B",3,IF(BM63="C+",2.5,IF(BM63="C",2,IF(BM63="D+",1.5,IF(BM63="D",1,0)))))))</f>
        <v>1</v>
      </c>
      <c r="BO63" s="15" t="str">
        <f>TEXT(BN63,"0.0")</f>
        <v>1.0</v>
      </c>
      <c r="BP63" s="19">
        <v>3</v>
      </c>
      <c r="BQ63" s="68"/>
      <c r="BR63" s="28">
        <v>7.5</v>
      </c>
      <c r="BS63" s="26">
        <v>6</v>
      </c>
      <c r="BT63" s="27"/>
      <c r="BU63" s="82"/>
      <c r="BV63" s="82">
        <f>MAX(BS63:BU63)</f>
        <v>6</v>
      </c>
      <c r="BW63" s="21">
        <f>ROUND(MAX((BR63*0.4+BS63*0.6),(BR63*0.4+BT63*0.6),(BR63*0.4+BU63*0.6)),1)</f>
        <v>6.6</v>
      </c>
      <c r="BX63" s="21" t="str">
        <f>TEXT(BW63,"0.0")</f>
        <v>6.6</v>
      </c>
      <c r="BY63" s="13" t="str">
        <f>IF(BW63&gt;=8.5,"A",IF(BW63&gt;=8,"B+",IF(BW63&gt;=7,"B",IF(BW63&gt;=6.5,"C+",IF(BW63&gt;=5.5,"C",IF(BW63&gt;=5,"D+",IF(BW63&gt;=4,"D","F")))))))</f>
        <v>C+</v>
      </c>
      <c r="BZ63" s="18">
        <f>IF(BY63="A",4,IF(BY63="B+",3.5,IF(BY63="B",3,IF(BY63="C+",2.5,IF(BY63="C",2,IF(BY63="D+",1.5,IF(BY63="D",1,0)))))))</f>
        <v>2.5</v>
      </c>
      <c r="CA63" s="15" t="str">
        <f>TEXT(BZ63,"0.0")</f>
        <v>2.5</v>
      </c>
      <c r="CB63" s="19">
        <v>3</v>
      </c>
      <c r="CC63" s="68">
        <v>3</v>
      </c>
      <c r="CD63" s="69">
        <f t="shared" si="149"/>
        <v>18</v>
      </c>
      <c r="CE63" s="22">
        <f t="shared" si="150"/>
        <v>4.4944444444444445</v>
      </c>
      <c r="CF63" s="24" t="str">
        <f>TEXT(CE63,"0.00")</f>
        <v>4.49</v>
      </c>
      <c r="CG63" s="22">
        <f t="shared" si="152"/>
        <v>1.3611111111111112</v>
      </c>
      <c r="CH63" s="24" t="str">
        <f>TEXT(CG63,"0.00")</f>
        <v>1.36</v>
      </c>
      <c r="CI63" s="77" t="str">
        <f>IF(OR(CJ63&lt;CD63/2,CG63&lt;1.2),"Cảnh báo KQHT","Lên lớp")</f>
        <v>Lên lớp</v>
      </c>
      <c r="CJ63" s="77">
        <f t="shared" si="155"/>
        <v>12</v>
      </c>
      <c r="CK63" s="22">
        <f t="shared" si="156"/>
        <v>5.1916666666666664</v>
      </c>
      <c r="CL63" s="77" t="str">
        <f>TEXT(CK63,"0.00")</f>
        <v>5.19</v>
      </c>
      <c r="CM63" s="22">
        <f t="shared" si="158"/>
        <v>1.7916666666666667</v>
      </c>
      <c r="CN63" s="77" t="str">
        <f>TEXT(CM63,"0.00")</f>
        <v>1.79</v>
      </c>
      <c r="CO63" s="42">
        <v>0</v>
      </c>
      <c r="CP63" s="99"/>
      <c r="CQ63" s="30"/>
      <c r="CR63" s="30"/>
      <c r="CS63" s="30">
        <f>MAX(CP63:CR63)</f>
        <v>0</v>
      </c>
      <c r="CT63" s="21">
        <f>ROUND(MAX((CO63*0.4+CP63*0.6),(CO63*0.4+CQ63*0.6),(CO63*0.4+CR63*0.6)),1)</f>
        <v>0</v>
      </c>
      <c r="CU63" s="21" t="str">
        <f>TEXT(CT63,"0.0")</f>
        <v>0.0</v>
      </c>
      <c r="CV63" s="13" t="str">
        <f>IF(CT63&gt;=8.5,"A",IF(CT63&gt;=8,"B+",IF(CT63&gt;=7,"B",IF(CT63&gt;=6.5,"C+",IF(CT63&gt;=5.5,"C",IF(CT63&gt;=5,"D+",IF(CT63&gt;=4,"D","F")))))))</f>
        <v>F</v>
      </c>
      <c r="CW63" s="18">
        <f>IF(CV63="A",4,IF(CV63="B+",3.5,IF(CV63="B",3,IF(CV63="C+",2.5,IF(CV63="C",2,IF(CV63="D+",1.5,IF(CV63="D",1,0)))))))</f>
        <v>0</v>
      </c>
      <c r="CX63" s="15" t="str">
        <f>TEXT(CW63,"0.0")</f>
        <v>0.0</v>
      </c>
      <c r="CY63" s="19">
        <v>2</v>
      </c>
      <c r="CZ63" s="68">
        <v>2</v>
      </c>
      <c r="DA63" s="42"/>
      <c r="DB63" s="99"/>
      <c r="DC63" s="30"/>
      <c r="DD63" s="30"/>
      <c r="DE63" s="30">
        <f>MAX(DB63:DD63)</f>
        <v>0</v>
      </c>
      <c r="DF63" s="21">
        <f>ROUND(MAX((DA63*0.4+DB63*0.6),(DA63*0.4+DC63*0.6),(DA63*0.4+DD63*0.6)),1)</f>
        <v>0</v>
      </c>
      <c r="DG63" s="21" t="str">
        <f>TEXT(DF63,"0.0")</f>
        <v>0.0</v>
      </c>
      <c r="DH63" s="13" t="str">
        <f>IF(DF63&gt;=8.5,"A",IF(DF63&gt;=8,"B+",IF(DF63&gt;=7,"B",IF(DF63&gt;=6.5,"C+",IF(DF63&gt;=5.5,"C",IF(DF63&gt;=5,"D+",IF(DF63&gt;=4,"D","F")))))))</f>
        <v>F</v>
      </c>
      <c r="DI63" s="18">
        <f>IF(DH63="A",4,IF(DH63="B+",3.5,IF(DH63="B",3,IF(DH63="C+",2.5,IF(DH63="C",2,IF(DH63="D+",1.5,IF(DH63="D",1,0)))))))</f>
        <v>0</v>
      </c>
      <c r="DJ63" s="15" t="str">
        <f>TEXT(DI63,"0.0")</f>
        <v>0.0</v>
      </c>
      <c r="DK63" s="19">
        <v>2</v>
      </c>
      <c r="DL63" s="68">
        <v>2</v>
      </c>
      <c r="DM63" s="159">
        <v>0</v>
      </c>
      <c r="DN63" s="160"/>
      <c r="DO63" s="30"/>
      <c r="DP63" s="30"/>
      <c r="DQ63" s="30">
        <f>MAX(DN63:DP63)</f>
        <v>0</v>
      </c>
      <c r="DR63" s="21">
        <f>ROUND(MAX((DM63*0.4+DN63*0.6),(DM63*0.4+DO63*0.6),(DM63*0.4+DP63*0.6)),1)</f>
        <v>0</v>
      </c>
      <c r="DS63" s="21" t="str">
        <f>TEXT(DR63,"0.0")</f>
        <v>0.0</v>
      </c>
      <c r="DT63" s="13" t="str">
        <f>IF(DR63&gt;=8.5,"A",IF(DR63&gt;=8,"B+",IF(DR63&gt;=7,"B",IF(DR63&gt;=6.5,"C+",IF(DR63&gt;=5.5,"C",IF(DR63&gt;=5,"D+",IF(DR63&gt;=4,"D","F")))))))</f>
        <v>F</v>
      </c>
      <c r="DU63" s="18">
        <f>IF(DT63="A",4,IF(DT63="B+",3.5,IF(DT63="B",3,IF(DT63="C+",2.5,IF(DT63="C",2,IF(DT63="D+",1.5,IF(DT63="D",1,0)))))))</f>
        <v>0</v>
      </c>
      <c r="DV63" s="15" t="str">
        <f>TEXT(DU63,"0.0")</f>
        <v>0.0</v>
      </c>
      <c r="DW63" s="19">
        <v>2</v>
      </c>
      <c r="DX63" s="68">
        <v>2</v>
      </c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</row>
    <row r="64" spans="1:180"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</row>
    <row r="65" spans="34:104"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</row>
    <row r="66" spans="34:104"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</row>
    <row r="67" spans="34:104"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</row>
    <row r="68" spans="34:104"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</row>
    <row r="69" spans="34:104"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</row>
    <row r="70" spans="34:104"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</row>
    <row r="71" spans="34:104"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</row>
    <row r="72" spans="34:104"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</row>
    <row r="73" spans="34:104"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</row>
    <row r="74" spans="34:104"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</row>
    <row r="75" spans="34:104"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</row>
    <row r="76" spans="34:104"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</row>
    <row r="77" spans="34:104"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</row>
    <row r="78" spans="34:104"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</row>
    <row r="79" spans="34:104"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</row>
    <row r="80" spans="34:104"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</row>
    <row r="81" spans="34:104"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</row>
    <row r="82" spans="34:104"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</row>
    <row r="83" spans="34:104"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</row>
    <row r="84" spans="34:104"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</row>
    <row r="85" spans="34:104"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</row>
    <row r="86" spans="34:104"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</row>
    <row r="87" spans="34:104"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</row>
    <row r="88" spans="34:104"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</row>
    <row r="89" spans="34:104"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</row>
    <row r="90" spans="34:104"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</row>
  </sheetData>
  <autoFilter ref="A1:GK36">
    <filterColumn colId="25"/>
    <filterColumn colId="37"/>
    <filterColumn colId="49"/>
    <filterColumn colId="58"/>
    <filterColumn colId="59"/>
    <filterColumn colId="61"/>
    <filterColumn colId="73"/>
    <filterColumn colId="92"/>
    <filterColumn colId="93"/>
    <filterColumn colId="94"/>
    <filterColumn colId="95"/>
    <filterColumn colId="96"/>
    <filterColumn colId="97"/>
    <filterColumn colId="98"/>
    <filterColumn colId="99"/>
    <filterColumn colId="100"/>
    <filterColumn colId="101"/>
    <filterColumn colId="102"/>
    <filterColumn colId="103"/>
    <filterColumn colId="108"/>
  </autoFilter>
  <conditionalFormatting sqref="L50:M63 R50:S63 L1:M36 T1 N1 R1:S36">
    <cfRule type="cellIs" dxfId="68" priority="41" stopIfTrue="1" operator="lessThan">
      <formula>4.95</formula>
    </cfRule>
    <cfRule type="cellIs" dxfId="67" priority="42" stopIfTrue="1" operator="lessThan">
      <formula>4.95</formula>
    </cfRule>
    <cfRule type="cellIs" dxfId="66" priority="43" stopIfTrue="1" operator="lessThan">
      <formula>4.95</formula>
    </cfRule>
  </conditionalFormatting>
  <conditionalFormatting sqref="P50:T63 J50:K63 P1:T36 J1:K36">
    <cfRule type="cellIs" dxfId="65" priority="40" stopIfTrue="1" operator="lessThan">
      <formula>4.95</formula>
    </cfRule>
  </conditionalFormatting>
  <conditionalFormatting sqref="DB24:DC26 DM24:DN26 DX24:DY26 DJ25:DK26 DU25:DV26 EF25:EG26 FQ25:FR26 FF25:FG26 DR1:DU1 DR62:DS63 DF62:DG63 DR2:DS36 DF1:DI1 DF2:DG36 ED1:EG1 ED2:EE36 EP1:ES1 EP2:EQ36 FB1:FE1 FB2:FC36 FN1:FQ1 FN2:FO36 FZ1:GC1 FZ2:GA36 CP24:CQ26 CT50:CU63 CT1:CW1 CT2:CU36 AU24:AV26 BG24:BH26 BS24:BT26 AI24:AJ26 BP25:BQ26 CB25:CC26 AM50:AN63 BW50:BX63 AY50:AZ63 BK50:BL63 AM1:AP1 AM2:AN36 BK1:BN1 BK2:BL36 BW1:BZ1 BW2:BX36 AY1:BB1 AY2:AZ36 Q50:Q63 K50:K63 AA50:AB63 Q2:Q36 K2:K36 AA2:AB36 R1:T1 AA1:AD1 L1:N1">
    <cfRule type="cellIs" dxfId="64" priority="39" operator="lessThan">
      <formula>3.95</formula>
    </cfRule>
  </conditionalFormatting>
  <conditionalFormatting sqref="DU62:DU63 DI62:DI63 DU1:DU36 DI1:DI36 EG1:EG36 ES1:ES36 FE1:FE36 FQ1:FQ36 GC1:GC36 CW50:CW63 CW1:CW36 BB50:BB63 AP50:AP63 BN50:BN63 BZ50:BZ63 BB1:BB36 AP1:AP36 BN1:BN36 BZ1:BZ36 AD1:AD1048576">
    <cfRule type="cellIs" dxfId="63" priority="38" operator="lessThan">
      <formula>1</formula>
    </cfRule>
  </conditionalFormatting>
  <conditionalFormatting sqref="DR62:DS63 DF62:DG63 DR1:DS36 DF1:DG36 ED1:EE36 EP1:EQ36 FB1:FC36 FN1:FO36 FZ1:GA36 CT50:CU63 CT1:CU36 AY50:AZ63 AM50:AN63 BK50:BL63 BW50:BX63 AY1:AZ36 AM1:AN36 BK1:BL36 BW1:BX36 Q50:Q63 K50:K63 K2:K36 Q2:Q36 AA1:AB1048576">
    <cfRule type="cellIs" dxfId="62" priority="37" operator="lessThan">
      <formula>4</formula>
    </cfRule>
  </conditionalFormatting>
  <conditionalFormatting sqref="DB24:DC26 DM24:DN26 DY24:DY26 DG2:DG36 FF25:FG26 DJ25:DK26 DU25:DV26 EG25:EG26 FQ25:FR26 DS62:DS63 DG62:DG63 DS2:DS36 EE2:EE36 EQ2:EQ36 FC2:FC36 FO2:FO36 GA2:GA36 CP24:CQ26 CU50:CU63 CU2:CU36 AU24:AV26 BG24:BH26 BS24:BT26 AI24:AJ26 BP25:BQ26 CB25:CC26 AN50:AN63 BL50:BL63 BX50:BX63 AZ50:AZ63 AN2:AN36 BL2:BL36 BX2:BX36 AZ2:AZ36 AB50:AB63 Q50:Q63 K50:K63 K2:K36 AB2:AB36 Q2:Q36">
    <cfRule type="cellIs" dxfId="61" priority="36" operator="lessThan">
      <formula>4</formula>
    </cfRule>
  </conditionalFormatting>
  <conditionalFormatting sqref="GB25:GB26 DE24:DE26 DP24:DP26 EA24:EA26 FT25:FT26 FI25:FI26 DB25:DB26 DM25:DM26 DX25:DX26 EI25:EI26 CT24:CT26 AY24:AY26 BK24:BK26 BW24:BW26 AU25:AU26 AM24:AM26 BG25:BG26 BS25:BS26">
    <cfRule type="cellIs" dxfId="60" priority="31" operator="lessThan">
      <formula>0</formula>
    </cfRule>
    <cfRule type="cellIs" dxfId="59" priority="32" operator="lessThan">
      <formula>0</formula>
    </cfRule>
    <cfRule type="cellIs" dxfId="58" priority="33" operator="greaterThan">
      <formula>0</formula>
    </cfRule>
    <cfRule type="cellIs" dxfId="57" priority="34" operator="lessThan">
      <formula>0</formula>
    </cfRule>
    <cfRule type="cellIs" dxfId="56" priority="35" operator="greaterThan">
      <formula>0</formula>
    </cfRule>
  </conditionalFormatting>
  <conditionalFormatting sqref="GB25:GB26 DE24:DE26 DP24:DP26 EA24:EA26 FI25:FI26 FT25:FT26 DB25:DB26 DM25:DM26 DX25:DX26 EI25:EI26 CT24:CT26 AY24:AY26 BK24:BK26 BW24:BW26 AU25:AU26 AM24:AM26 BG25:BG26 BS25:BS26">
    <cfRule type="cellIs" dxfId="55" priority="28" operator="equal">
      <formula>0</formula>
    </cfRule>
    <cfRule type="cellIs" dxfId="54" priority="29" operator="equal">
      <formula>0</formula>
    </cfRule>
    <cfRule type="cellIs" dxfId="53" priority="30" operator="lessThan">
      <formula>0</formula>
    </cfRule>
  </conditionalFormatting>
  <conditionalFormatting sqref="EA24:EA26 EI25:EI26">
    <cfRule type="cellIs" dxfId="52" priority="23" operator="lessThan">
      <formula>1</formula>
    </cfRule>
    <cfRule type="cellIs" dxfId="51" priority="24" operator="greaterThan">
      <formula>0</formula>
    </cfRule>
    <cfRule type="cellIs" dxfId="50" priority="25" operator="equal">
      <formula>0</formula>
    </cfRule>
    <cfRule type="cellIs" dxfId="49" priority="26" operator="equal">
      <formula>0</formula>
    </cfRule>
    <cfRule type="cellIs" dxfId="48" priority="27" operator="lessThan">
      <formula>0</formula>
    </cfRule>
  </conditionalFormatting>
  <conditionalFormatting sqref="EA24:EA26 EI25:EI26">
    <cfRule type="cellIs" dxfId="47" priority="22" operator="greaterThan">
      <formula>1</formula>
    </cfRule>
  </conditionalFormatting>
  <conditionalFormatting sqref="GB25:GB26 AU25:AU26">
    <cfRule type="cellIs" dxfId="46" priority="21" stopIfTrue="1" operator="lessThan">
      <formula>5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W90"/>
  <sheetViews>
    <sheetView zoomScale="85" zoomScaleNormal="85" workbookViewId="0">
      <pane xSplit="5" ySplit="1" topLeftCell="GU2" activePane="bottomRight" state="frozen"/>
      <selection activeCell="CY18" activeCellId="2" sqref="CT18:CT25 CV18:CV25 CY18:CY25"/>
      <selection pane="topRight" activeCell="CY18" activeCellId="2" sqref="CT18:CT25 CV18:CV25 CY18:CY25"/>
      <selection pane="bottomLeft" activeCell="CY18" activeCellId="2" sqref="CT18:CT25 CV18:CV25 CY18:CY25"/>
      <selection pane="bottomRight" activeCell="GX1" sqref="GX1:HJ1048576"/>
    </sheetView>
  </sheetViews>
  <sheetFormatPr defaultRowHeight="17.25"/>
  <cols>
    <col min="1" max="1" width="7.5703125" style="1" customWidth="1"/>
    <col min="2" max="2" width="10.28515625" style="1" customWidth="1"/>
    <col min="3" max="3" width="14.85546875" style="1" customWidth="1"/>
    <col min="4" max="4" width="23.28515625" style="1" customWidth="1"/>
    <col min="5" max="5" width="14.85546875" style="1" customWidth="1"/>
    <col min="6" max="6" width="10.7109375" style="1" customWidth="1"/>
    <col min="7" max="7" width="14.28515625" style="1" customWidth="1"/>
    <col min="8" max="8" width="9.85546875" style="1" customWidth="1"/>
    <col min="9" max="9" width="29.42578125" style="1" customWidth="1"/>
    <col min="10" max="11" width="5.7109375" style="1" customWidth="1"/>
    <col min="12" max="12" width="5" style="1" customWidth="1"/>
    <col min="13" max="13" width="6" style="1" customWidth="1"/>
    <col min="14" max="14" width="5.7109375" style="1" customWidth="1"/>
    <col min="15" max="16" width="5.140625" style="1" customWidth="1"/>
    <col min="17" max="17" width="5.140625" style="79" customWidth="1"/>
    <col min="18" max="18" width="4.85546875" style="1" customWidth="1"/>
    <col min="19" max="19" width="5.5703125" style="1" customWidth="1"/>
    <col min="20" max="20" width="6.42578125" style="1" customWidth="1"/>
    <col min="21" max="21" width="5.140625" style="1" customWidth="1"/>
    <col min="22" max="22" width="5.85546875" style="1" customWidth="1"/>
    <col min="23" max="26" width="5.85546875" style="83" customWidth="1"/>
    <col min="27" max="82" width="5.85546875" style="1" customWidth="1"/>
    <col min="83" max="83" width="5.85546875" style="105" customWidth="1"/>
    <col min="84" max="105" width="5.85546875" style="1" customWidth="1"/>
    <col min="106" max="110" width="7.140625" style="1" customWidth="1"/>
    <col min="111" max="111" width="15.7109375" style="1" customWidth="1"/>
    <col min="112" max="116" width="7.140625" style="1" customWidth="1"/>
    <col min="117" max="128" width="6.85546875" style="40" customWidth="1"/>
    <col min="129" max="140" width="6.42578125" style="40" customWidth="1"/>
    <col min="141" max="152" width="5.42578125" style="40" customWidth="1"/>
    <col min="153" max="164" width="6.85546875" style="40" customWidth="1"/>
    <col min="165" max="176" width="9.140625" style="40"/>
    <col min="177" max="188" width="6.42578125" style="40" customWidth="1"/>
    <col min="189" max="192" width="5.42578125" style="40" customWidth="1"/>
    <col min="193" max="200" width="5.42578125" style="1" customWidth="1"/>
    <col min="201" max="16384" width="9.140625" style="1"/>
  </cols>
  <sheetData>
    <row r="1" spans="1:205" s="66" customFormat="1" ht="171.75" customHeight="1">
      <c r="A1" s="51" t="s">
        <v>0</v>
      </c>
      <c r="B1" s="51" t="s">
        <v>2</v>
      </c>
      <c r="C1" s="51" t="s">
        <v>1</v>
      </c>
      <c r="D1" s="75" t="s">
        <v>3</v>
      </c>
      <c r="E1" s="76" t="s">
        <v>4</v>
      </c>
      <c r="F1" s="51" t="s">
        <v>5</v>
      </c>
      <c r="G1" s="51" t="s">
        <v>6</v>
      </c>
      <c r="H1" s="51" t="s">
        <v>7</v>
      </c>
      <c r="I1" s="51" t="s">
        <v>10</v>
      </c>
      <c r="J1" s="52" t="s">
        <v>11</v>
      </c>
      <c r="K1" s="78" t="s">
        <v>12</v>
      </c>
      <c r="L1" s="53" t="s">
        <v>13</v>
      </c>
      <c r="M1" s="54" t="s">
        <v>14</v>
      </c>
      <c r="N1" s="54" t="s">
        <v>15</v>
      </c>
      <c r="O1" s="9" t="s">
        <v>16</v>
      </c>
      <c r="P1" s="52" t="s">
        <v>17</v>
      </c>
      <c r="Q1" s="78" t="s">
        <v>18</v>
      </c>
      <c r="R1" s="53" t="s">
        <v>19</v>
      </c>
      <c r="S1" s="54" t="s">
        <v>20</v>
      </c>
      <c r="T1" s="54" t="s">
        <v>21</v>
      </c>
      <c r="U1" s="9" t="s">
        <v>22</v>
      </c>
      <c r="V1" s="55" t="s">
        <v>23</v>
      </c>
      <c r="W1" s="80" t="s">
        <v>24</v>
      </c>
      <c r="X1" s="80" t="s">
        <v>25</v>
      </c>
      <c r="Y1" s="81" t="s">
        <v>123</v>
      </c>
      <c r="Z1" s="81" t="s">
        <v>954</v>
      </c>
      <c r="AA1" s="56" t="s">
        <v>112</v>
      </c>
      <c r="AB1" s="57" t="s">
        <v>113</v>
      </c>
      <c r="AC1" s="53" t="s">
        <v>26</v>
      </c>
      <c r="AD1" s="54" t="s">
        <v>27</v>
      </c>
      <c r="AE1" s="58" t="s">
        <v>28</v>
      </c>
      <c r="AF1" s="9" t="s">
        <v>110</v>
      </c>
      <c r="AG1" s="59" t="s">
        <v>111</v>
      </c>
      <c r="AH1" s="55" t="s">
        <v>23</v>
      </c>
      <c r="AI1" s="80" t="s">
        <v>892</v>
      </c>
      <c r="AJ1" s="80" t="s">
        <v>893</v>
      </c>
      <c r="AK1" s="81" t="s">
        <v>894</v>
      </c>
      <c r="AL1" s="81" t="s">
        <v>954</v>
      </c>
      <c r="AM1" s="56" t="s">
        <v>895</v>
      </c>
      <c r="AN1" s="57" t="s">
        <v>895</v>
      </c>
      <c r="AO1" s="53" t="s">
        <v>896</v>
      </c>
      <c r="AP1" s="54" t="s">
        <v>897</v>
      </c>
      <c r="AQ1" s="58" t="s">
        <v>898</v>
      </c>
      <c r="AR1" s="9" t="s">
        <v>899</v>
      </c>
      <c r="AS1" s="59" t="s">
        <v>900</v>
      </c>
      <c r="AT1" s="55" t="s">
        <v>23</v>
      </c>
      <c r="AU1" s="80" t="s">
        <v>820</v>
      </c>
      <c r="AV1" s="80" t="s">
        <v>821</v>
      </c>
      <c r="AW1" s="81" t="s">
        <v>822</v>
      </c>
      <c r="AX1" s="81" t="s">
        <v>961</v>
      </c>
      <c r="AY1" s="56" t="s">
        <v>823</v>
      </c>
      <c r="AZ1" s="57" t="s">
        <v>824</v>
      </c>
      <c r="BA1" s="53" t="s">
        <v>825</v>
      </c>
      <c r="BB1" s="54" t="s">
        <v>826</v>
      </c>
      <c r="BC1" s="58" t="s">
        <v>827</v>
      </c>
      <c r="BD1" s="9" t="s">
        <v>828</v>
      </c>
      <c r="BE1" s="59" t="s">
        <v>829</v>
      </c>
      <c r="BF1" s="55" t="s">
        <v>23</v>
      </c>
      <c r="BG1" s="80" t="s">
        <v>846</v>
      </c>
      <c r="BH1" s="80" t="s">
        <v>847</v>
      </c>
      <c r="BI1" s="81" t="s">
        <v>848</v>
      </c>
      <c r="BJ1" s="81" t="s">
        <v>962</v>
      </c>
      <c r="BK1" s="56" t="s">
        <v>849</v>
      </c>
      <c r="BL1" s="57" t="s">
        <v>850</v>
      </c>
      <c r="BM1" s="53" t="s">
        <v>851</v>
      </c>
      <c r="BN1" s="54" t="s">
        <v>852</v>
      </c>
      <c r="BO1" s="58" t="s">
        <v>853</v>
      </c>
      <c r="BP1" s="9" t="s">
        <v>854</v>
      </c>
      <c r="BQ1" s="59" t="s">
        <v>855</v>
      </c>
      <c r="BR1" s="55" t="s">
        <v>23</v>
      </c>
      <c r="BS1" s="103" t="s">
        <v>901</v>
      </c>
      <c r="BT1" s="80" t="s">
        <v>902</v>
      </c>
      <c r="BU1" s="81" t="s">
        <v>903</v>
      </c>
      <c r="BV1" s="81" t="s">
        <v>963</v>
      </c>
      <c r="BW1" s="56" t="s">
        <v>904</v>
      </c>
      <c r="BX1" s="57" t="s">
        <v>905</v>
      </c>
      <c r="BY1" s="53" t="s">
        <v>906</v>
      </c>
      <c r="BZ1" s="54" t="s">
        <v>907</v>
      </c>
      <c r="CA1" s="58" t="s">
        <v>908</v>
      </c>
      <c r="CB1" s="9" t="s">
        <v>909</v>
      </c>
      <c r="CC1" s="59" t="s">
        <v>910</v>
      </c>
      <c r="CD1" s="55" t="s">
        <v>23</v>
      </c>
      <c r="CE1" s="103" t="s">
        <v>836</v>
      </c>
      <c r="CF1" s="80" t="s">
        <v>837</v>
      </c>
      <c r="CG1" s="81" t="s">
        <v>838</v>
      </c>
      <c r="CH1" s="81" t="s">
        <v>960</v>
      </c>
      <c r="CI1" s="56" t="s">
        <v>839</v>
      </c>
      <c r="CJ1" s="57" t="s">
        <v>840</v>
      </c>
      <c r="CK1" s="53" t="s">
        <v>841</v>
      </c>
      <c r="CL1" s="54" t="s">
        <v>890</v>
      </c>
      <c r="CM1" s="58" t="s">
        <v>891</v>
      </c>
      <c r="CN1" s="9" t="s">
        <v>844</v>
      </c>
      <c r="CO1" s="59" t="s">
        <v>845</v>
      </c>
      <c r="CP1" s="55" t="s">
        <v>23</v>
      </c>
      <c r="CQ1" s="80" t="s">
        <v>143</v>
      </c>
      <c r="CR1" s="80" t="s">
        <v>144</v>
      </c>
      <c r="CS1" s="81" t="s">
        <v>145</v>
      </c>
      <c r="CT1" s="81" t="s">
        <v>959</v>
      </c>
      <c r="CU1" s="56" t="s">
        <v>33</v>
      </c>
      <c r="CV1" s="57" t="s">
        <v>34</v>
      </c>
      <c r="CW1" s="53" t="s">
        <v>146</v>
      </c>
      <c r="CX1" s="54" t="s">
        <v>147</v>
      </c>
      <c r="CY1" s="58" t="s">
        <v>148</v>
      </c>
      <c r="CZ1" s="9" t="s">
        <v>149</v>
      </c>
      <c r="DA1" s="59" t="s">
        <v>35</v>
      </c>
      <c r="DB1" s="61" t="s">
        <v>36</v>
      </c>
      <c r="DC1" s="62" t="s">
        <v>37</v>
      </c>
      <c r="DD1" s="62" t="s">
        <v>38</v>
      </c>
      <c r="DE1" s="62" t="s">
        <v>39</v>
      </c>
      <c r="DF1" s="58" t="s">
        <v>40</v>
      </c>
      <c r="DG1" s="63" t="s">
        <v>41</v>
      </c>
      <c r="DH1" s="64" t="s">
        <v>42</v>
      </c>
      <c r="DI1" s="64" t="s">
        <v>43</v>
      </c>
      <c r="DJ1" s="64" t="s">
        <v>44</v>
      </c>
      <c r="DK1" s="64" t="s">
        <v>45</v>
      </c>
      <c r="DL1" s="64" t="s">
        <v>46</v>
      </c>
      <c r="DM1" s="55" t="s">
        <v>23</v>
      </c>
      <c r="DN1" s="80" t="s">
        <v>1034</v>
      </c>
      <c r="DO1" s="80" t="s">
        <v>1035</v>
      </c>
      <c r="DP1" s="81" t="s">
        <v>1036</v>
      </c>
      <c r="DQ1" s="81" t="s">
        <v>1037</v>
      </c>
      <c r="DR1" s="56" t="s">
        <v>1038</v>
      </c>
      <c r="DS1" s="57" t="s">
        <v>1039</v>
      </c>
      <c r="DT1" s="53" t="s">
        <v>1040</v>
      </c>
      <c r="DU1" s="54" t="s">
        <v>1041</v>
      </c>
      <c r="DV1" s="58" t="s">
        <v>1042</v>
      </c>
      <c r="DW1" s="9" t="s">
        <v>1043</v>
      </c>
      <c r="DX1" s="59" t="s">
        <v>1044</v>
      </c>
      <c r="DY1" s="55" t="s">
        <v>23</v>
      </c>
      <c r="DZ1" s="80" t="s">
        <v>29</v>
      </c>
      <c r="EA1" s="80" t="s">
        <v>30</v>
      </c>
      <c r="EB1" s="81" t="s">
        <v>150</v>
      </c>
      <c r="EC1" s="81" t="s">
        <v>955</v>
      </c>
      <c r="ED1" s="56" t="s">
        <v>114</v>
      </c>
      <c r="EE1" s="57" t="s">
        <v>114</v>
      </c>
      <c r="EF1" s="53" t="s">
        <v>115</v>
      </c>
      <c r="EG1" s="54" t="s">
        <v>116</v>
      </c>
      <c r="EH1" s="58" t="s">
        <v>117</v>
      </c>
      <c r="EI1" s="9" t="s">
        <v>118</v>
      </c>
      <c r="EJ1" s="59" t="s">
        <v>119</v>
      </c>
      <c r="EK1" s="55" t="s">
        <v>23</v>
      </c>
      <c r="EL1" s="80" t="s">
        <v>1083</v>
      </c>
      <c r="EM1" s="80" t="s">
        <v>1084</v>
      </c>
      <c r="EN1" s="81" t="s">
        <v>1085</v>
      </c>
      <c r="EO1" s="81" t="s">
        <v>1302</v>
      </c>
      <c r="EP1" s="56" t="s">
        <v>1086</v>
      </c>
      <c r="EQ1" s="57" t="s">
        <v>1086</v>
      </c>
      <c r="ER1" s="53" t="s">
        <v>1087</v>
      </c>
      <c r="ES1" s="54" t="s">
        <v>1088</v>
      </c>
      <c r="ET1" s="58" t="s">
        <v>1089</v>
      </c>
      <c r="EU1" s="9" t="s">
        <v>1090</v>
      </c>
      <c r="EV1" s="59" t="s">
        <v>1091</v>
      </c>
      <c r="EW1" s="55" t="s">
        <v>23</v>
      </c>
      <c r="EX1" s="80" t="s">
        <v>1114</v>
      </c>
      <c r="EY1" s="80" t="s">
        <v>1115</v>
      </c>
      <c r="EZ1" s="81" t="s">
        <v>1116</v>
      </c>
      <c r="FA1" s="81" t="s">
        <v>1117</v>
      </c>
      <c r="FB1" s="56" t="s">
        <v>1298</v>
      </c>
      <c r="FC1" s="57" t="s">
        <v>1298</v>
      </c>
      <c r="FD1" s="53" t="s">
        <v>1299</v>
      </c>
      <c r="FE1" s="54" t="s">
        <v>1118</v>
      </c>
      <c r="FF1" s="58" t="s">
        <v>1119</v>
      </c>
      <c r="FG1" s="9" t="s">
        <v>1300</v>
      </c>
      <c r="FH1" s="59" t="s">
        <v>1301</v>
      </c>
      <c r="FI1" s="55" t="s">
        <v>23</v>
      </c>
      <c r="FJ1" s="80" t="s">
        <v>1189</v>
      </c>
      <c r="FK1" s="80" t="s">
        <v>1190</v>
      </c>
      <c r="FL1" s="81" t="s">
        <v>1191</v>
      </c>
      <c r="FM1" s="81" t="s">
        <v>1192</v>
      </c>
      <c r="FN1" s="56" t="s">
        <v>1193</v>
      </c>
      <c r="FO1" s="57" t="s">
        <v>1193</v>
      </c>
      <c r="FP1" s="53" t="s">
        <v>1194</v>
      </c>
      <c r="FQ1" s="54" t="s">
        <v>1195</v>
      </c>
      <c r="FR1" s="58" t="s">
        <v>1196</v>
      </c>
      <c r="FS1" s="9" t="s">
        <v>1197</v>
      </c>
      <c r="FT1" s="59" t="s">
        <v>1198</v>
      </c>
      <c r="FU1" s="55" t="s">
        <v>23</v>
      </c>
      <c r="FV1" s="80" t="s">
        <v>1210</v>
      </c>
      <c r="FW1" s="80" t="s">
        <v>1211</v>
      </c>
      <c r="FX1" s="81" t="s">
        <v>1212</v>
      </c>
      <c r="FY1" s="81" t="s">
        <v>1213</v>
      </c>
      <c r="FZ1" s="56" t="s">
        <v>1214</v>
      </c>
      <c r="GA1" s="57" t="s">
        <v>1214</v>
      </c>
      <c r="GB1" s="53" t="s">
        <v>1215</v>
      </c>
      <c r="GC1" s="54" t="s">
        <v>1216</v>
      </c>
      <c r="GD1" s="58" t="s">
        <v>1217</v>
      </c>
      <c r="GE1" s="9" t="s">
        <v>1218</v>
      </c>
      <c r="GF1" s="59" t="s">
        <v>1219</v>
      </c>
      <c r="GG1" s="55" t="s">
        <v>23</v>
      </c>
      <c r="GH1" s="80" t="s">
        <v>1273</v>
      </c>
      <c r="GI1" s="80" t="s">
        <v>1274</v>
      </c>
      <c r="GJ1" s="81" t="s">
        <v>1275</v>
      </c>
      <c r="GK1" s="81" t="s">
        <v>1276</v>
      </c>
      <c r="GL1" s="56" t="s">
        <v>1277</v>
      </c>
      <c r="GM1" s="57" t="s">
        <v>1278</v>
      </c>
      <c r="GN1" s="53" t="s">
        <v>1279</v>
      </c>
      <c r="GO1" s="54" t="s">
        <v>1280</v>
      </c>
      <c r="GP1" s="58" t="s">
        <v>1281</v>
      </c>
      <c r="GQ1" s="9" t="s">
        <v>1282</v>
      </c>
      <c r="GR1" s="59" t="s">
        <v>1283</v>
      </c>
      <c r="GS1" s="65" t="s">
        <v>47</v>
      </c>
      <c r="GT1" s="62" t="s">
        <v>1294</v>
      </c>
      <c r="GU1" s="62" t="s">
        <v>1295</v>
      </c>
      <c r="GV1" s="62" t="s">
        <v>1296</v>
      </c>
      <c r="GW1" s="58" t="s">
        <v>1297</v>
      </c>
    </row>
    <row r="2" spans="1:205" s="4" customFormat="1" ht="18">
      <c r="A2" s="2">
        <v>1</v>
      </c>
      <c r="B2" s="5" t="s">
        <v>204</v>
      </c>
      <c r="C2" s="6" t="s">
        <v>205</v>
      </c>
      <c r="D2" s="7" t="s">
        <v>206</v>
      </c>
      <c r="E2" s="8" t="s">
        <v>92</v>
      </c>
      <c r="F2" s="23"/>
      <c r="G2" s="10" t="s">
        <v>279</v>
      </c>
      <c r="H2" s="36" t="s">
        <v>319</v>
      </c>
      <c r="I2" s="36" t="s">
        <v>313</v>
      </c>
      <c r="J2" s="25"/>
      <c r="K2" s="21" t="str">
        <f>TEXT(J2,"0.0")</f>
        <v>0.0</v>
      </c>
      <c r="L2" s="13" t="str">
        <f t="shared" ref="L2" si="0">IF(J2&gt;=8.5,"A",IF(J2&gt;=8,"B+",IF(J2&gt;=7,"B",IF(J2&gt;=6.5,"C+",IF(J2&gt;=5.5,"C",IF(J2&gt;=5,"D+",IF(J2&gt;=4,"D","F")))))))</f>
        <v>F</v>
      </c>
      <c r="M2" s="14">
        <f t="shared" ref="M2:M3" si="1">IF(L2="A",4,IF(L2="B+",3.5,IF(L2="B",3,IF(L2="C+",2.5,IF(L2="C",2,IF(L2="D+",1.5,IF(L2="D",1,0)))))))</f>
        <v>0</v>
      </c>
      <c r="N2" s="15" t="str">
        <f>TEXT(M2,"0.0")</f>
        <v>0.0</v>
      </c>
      <c r="O2" s="19">
        <v>2</v>
      </c>
      <c r="P2" s="67">
        <v>5</v>
      </c>
      <c r="Q2" s="21" t="str">
        <f>TEXT(P2,"0.0")</f>
        <v>5.0</v>
      </c>
      <c r="R2" s="13" t="str">
        <f t="shared" ref="R2" si="2">IF(P2&gt;=8.5,"A",IF(P2&gt;=8,"B+",IF(P2&gt;=7,"B",IF(P2&gt;=6.5,"C+",IF(P2&gt;=5.5,"C",IF(P2&gt;=5,"D+",IF(P2&gt;=4,"D","F")))))))</f>
        <v>D+</v>
      </c>
      <c r="S2" s="14">
        <f t="shared" ref="S2:S3" si="3">IF(R2="A",4,IF(R2="B+",3.5,IF(R2="B",3,IF(R2="C+",2.5,IF(R2="C",2,IF(R2="D+",1.5,IF(R2="D",1,0)))))))</f>
        <v>1.5</v>
      </c>
      <c r="T2" s="15" t="str">
        <f>TEXT(S2,"0.0")</f>
        <v>1.5</v>
      </c>
      <c r="U2" s="19">
        <v>3</v>
      </c>
      <c r="V2" s="28">
        <v>8.6999999999999993</v>
      </c>
      <c r="W2" s="26">
        <v>8</v>
      </c>
      <c r="X2" s="27"/>
      <c r="Y2" s="82"/>
      <c r="Z2" s="82">
        <f>MAX(W2:Y2)</f>
        <v>8</v>
      </c>
      <c r="AA2" s="21">
        <f>ROUND(MAX((V2*0.4+W2*0.6),(V2*0.4+X2*0.6),(V2*0.4+Y2*0.6)),1)</f>
        <v>8.3000000000000007</v>
      </c>
      <c r="AB2" s="21" t="str">
        <f>TEXT(AA2,"0.0")</f>
        <v>8.3</v>
      </c>
      <c r="AC2" s="13" t="str">
        <f t="shared" ref="AC2:AC33" si="4">IF(AA2&gt;=8.5,"A",IF(AA2&gt;=8,"B+",IF(AA2&gt;=7,"B",IF(AA2&gt;=6.5,"C+",IF(AA2&gt;=5.5,"C",IF(AA2&gt;=5,"D+",IF(AA2&gt;=4,"D","F")))))))</f>
        <v>B+</v>
      </c>
      <c r="AD2" s="18">
        <f t="shared" ref="AD2:AD3" si="5">IF(AC2="A",4,IF(AC2="B+",3.5,IF(AC2="B",3,IF(AC2="C+",2.5,IF(AC2="C",2,IF(AC2="D+",1.5,IF(AC2="D",1,0)))))))</f>
        <v>3.5</v>
      </c>
      <c r="AE2" s="15" t="str">
        <f>TEXT(AD2,"0.0")</f>
        <v>3.5</v>
      </c>
      <c r="AF2" s="19">
        <v>4</v>
      </c>
      <c r="AG2" s="68">
        <v>4</v>
      </c>
      <c r="AH2" s="28">
        <v>7.4</v>
      </c>
      <c r="AI2" s="26">
        <v>8</v>
      </c>
      <c r="AJ2" s="27"/>
      <c r="AK2" s="82"/>
      <c r="AL2" s="82">
        <f>MAX(AI2:AK2)</f>
        <v>8</v>
      </c>
      <c r="AM2" s="21">
        <f>ROUND(MAX((AH2*0.4+AI2*0.6),(AH2*0.4+AJ2*0.6),(AH2*0.4+AK2*0.6)),1)</f>
        <v>7.8</v>
      </c>
      <c r="AN2" s="21" t="str">
        <f>TEXT(AM2,"0.0")</f>
        <v>7.8</v>
      </c>
      <c r="AO2" s="13" t="str">
        <f t="shared" ref="AO2:AO46" si="6">IF(AM2&gt;=8.5,"A",IF(AM2&gt;=8,"B+",IF(AM2&gt;=7,"B",IF(AM2&gt;=6.5,"C+",IF(AM2&gt;=5.5,"C",IF(AM2&gt;=5,"D+",IF(AM2&gt;=4,"D","F")))))))</f>
        <v>B</v>
      </c>
      <c r="AP2" s="18">
        <f t="shared" ref="AP2:AP46" si="7">IF(AO2="A",4,IF(AO2="B+",3.5,IF(AO2="B",3,IF(AO2="C+",2.5,IF(AO2="C",2,IF(AO2="D+",1.5,IF(AO2="D",1,0)))))))</f>
        <v>3</v>
      </c>
      <c r="AQ2" s="15" t="str">
        <f>TEXT(AP2,"0.0")</f>
        <v>3.0</v>
      </c>
      <c r="AR2" s="19">
        <v>2</v>
      </c>
      <c r="AS2" s="68">
        <v>2</v>
      </c>
      <c r="AT2" s="28">
        <v>5.8</v>
      </c>
      <c r="AU2" s="26">
        <v>4</v>
      </c>
      <c r="AV2" s="27">
        <v>6</v>
      </c>
      <c r="AW2" s="27"/>
      <c r="AX2" s="27">
        <f>MAX(AU2:AW2)</f>
        <v>6</v>
      </c>
      <c r="AY2" s="21">
        <f>ROUND(MAX((AT2*0.4+AU2*0.6),(AT2*0.4+AV2*0.6),(AT2*0.4+AW2*0.6)),1)</f>
        <v>5.9</v>
      </c>
      <c r="AZ2" s="21" t="str">
        <f>TEXT(AY2,"0.0")</f>
        <v>5.9</v>
      </c>
      <c r="BA2" s="13" t="str">
        <f t="shared" ref="BA2:BA46" si="8">IF(AY2&gt;=8.5,"A",IF(AY2&gt;=8,"B+",IF(AY2&gt;=7,"B",IF(AY2&gt;=6.5,"C+",IF(AY2&gt;=5.5,"C",IF(AY2&gt;=5,"D+",IF(AY2&gt;=4,"D","F")))))))</f>
        <v>C</v>
      </c>
      <c r="BB2" s="18">
        <f t="shared" ref="BB2:BB46" si="9">IF(BA2="A",4,IF(BA2="B+",3.5,IF(BA2="B",3,IF(BA2="C+",2.5,IF(BA2="C",2,IF(BA2="D+",1.5,IF(BA2="D",1,0)))))))</f>
        <v>2</v>
      </c>
      <c r="BC2" s="15" t="str">
        <f>TEXT(BB2,"0.0")</f>
        <v>2.0</v>
      </c>
      <c r="BD2" s="19">
        <v>2</v>
      </c>
      <c r="BE2" s="68">
        <v>2</v>
      </c>
      <c r="BF2" s="28">
        <v>7</v>
      </c>
      <c r="BG2" s="26">
        <v>5</v>
      </c>
      <c r="BH2" s="27"/>
      <c r="BI2" s="82"/>
      <c r="BJ2" s="82">
        <f>MAX(BG2:BI2)</f>
        <v>5</v>
      </c>
      <c r="BK2" s="21">
        <f>ROUND(MAX((BF2*0.4+BG2*0.6),(BF2*0.4+BH2*0.6),(BF2*0.4+BI2*0.6)),1)</f>
        <v>5.8</v>
      </c>
      <c r="BL2" s="21" t="str">
        <f>TEXT(BK2,"0.0")</f>
        <v>5.8</v>
      </c>
      <c r="BM2" s="13" t="str">
        <f t="shared" ref="BM2:BM46" si="10">IF(BK2&gt;=8.5,"A",IF(BK2&gt;=8,"B+",IF(BK2&gt;=7,"B",IF(BK2&gt;=6.5,"C+",IF(BK2&gt;=5.5,"C",IF(BK2&gt;=5,"D+",IF(BK2&gt;=4,"D","F")))))))</f>
        <v>C</v>
      </c>
      <c r="BN2" s="18">
        <f t="shared" ref="BN2:BN46" si="11">IF(BM2="A",4,IF(BM2="B+",3.5,IF(BM2="B",3,IF(BM2="C+",2.5,IF(BM2="C",2,IF(BM2="D+",1.5,IF(BM2="D",1,0)))))))</f>
        <v>2</v>
      </c>
      <c r="BO2" s="15" t="str">
        <f>TEXT(BN2,"0.0")</f>
        <v>2.0</v>
      </c>
      <c r="BP2" s="19">
        <v>2</v>
      </c>
      <c r="BQ2" s="68">
        <v>2</v>
      </c>
      <c r="BR2" s="28">
        <v>7</v>
      </c>
      <c r="BS2" s="39">
        <v>5</v>
      </c>
      <c r="BT2" s="27"/>
      <c r="BU2" s="27"/>
      <c r="BV2" s="27">
        <f>MAX(BS2:BU2)</f>
        <v>5</v>
      </c>
      <c r="BW2" s="21">
        <f>ROUND(MAX((BR2*0.4+BS2*0.6),(BR2*0.4+BT2*0.6),(BR2*0.4+BU2*0.6)),1)</f>
        <v>5.8</v>
      </c>
      <c r="BX2" s="21" t="str">
        <f>TEXT(BW2,"0.0")</f>
        <v>5.8</v>
      </c>
      <c r="BY2" s="13" t="str">
        <f t="shared" ref="BY2" si="12">IF(BW2&gt;=8.5,"A",IF(BW2&gt;=8,"B+",IF(BW2&gt;=7,"B",IF(BW2&gt;=6.5,"C+",IF(BW2&gt;=5.5,"C",IF(BW2&gt;=5,"D+",IF(BW2&gt;=4,"D","F")))))))</f>
        <v>C</v>
      </c>
      <c r="BZ2" s="18">
        <f t="shared" ref="BZ2" si="13">IF(BY2="A",4,IF(BY2="B+",3.5,IF(BY2="B",3,IF(BY2="C+",2.5,IF(BY2="C",2,IF(BY2="D+",1.5,IF(BY2="D",1,0)))))))</f>
        <v>2</v>
      </c>
      <c r="CA2" s="15" t="str">
        <f>TEXT(BZ2,"0.0")</f>
        <v>2.0</v>
      </c>
      <c r="CB2" s="68">
        <v>3</v>
      </c>
      <c r="CC2" s="68">
        <v>3</v>
      </c>
      <c r="CD2" s="28">
        <v>5.7</v>
      </c>
      <c r="CE2" s="39">
        <v>3</v>
      </c>
      <c r="CF2" s="27">
        <v>6</v>
      </c>
      <c r="CG2" s="27"/>
      <c r="CH2" s="27">
        <f>MAX(CE2:CG2)</f>
        <v>6</v>
      </c>
      <c r="CI2" s="21">
        <f>ROUND(MAX((CD2*0.4+CE2*0.6),(CD2*0.4+CF2*0.6),(CD2*0.4+CG2*0.6)),1)</f>
        <v>5.9</v>
      </c>
      <c r="CJ2" s="21" t="str">
        <f>TEXT(CI2,"0.0")</f>
        <v>5.9</v>
      </c>
      <c r="CK2" s="13" t="str">
        <f t="shared" ref="CK2" si="14">IF(CI2&gt;=8.5,"A",IF(CI2&gt;=8,"B+",IF(CI2&gt;=7,"B",IF(CI2&gt;=6.5,"C+",IF(CI2&gt;=5.5,"C",IF(CI2&gt;=5,"D+",IF(CI2&gt;=4,"D","F")))))))</f>
        <v>C</v>
      </c>
      <c r="CL2" s="18">
        <f t="shared" ref="CL2" si="15">IF(CK2="A",4,IF(CK2="B+",3.5,IF(CK2="B",3,IF(CK2="C+",2.5,IF(CK2="C",2,IF(CK2="D+",1.5,IF(CK2="D",1,0)))))))</f>
        <v>2</v>
      </c>
      <c r="CM2" s="15" t="str">
        <f>TEXT(CL2,"0.0")</f>
        <v>2.0</v>
      </c>
      <c r="CN2" s="19">
        <v>3</v>
      </c>
      <c r="CO2" s="68">
        <v>3</v>
      </c>
      <c r="CP2" s="28">
        <v>7.3</v>
      </c>
      <c r="CQ2" s="26">
        <v>7</v>
      </c>
      <c r="CR2" s="27"/>
      <c r="CS2" s="82"/>
      <c r="CT2" s="82">
        <f>MAX(CQ2:CS2)</f>
        <v>7</v>
      </c>
      <c r="CU2" s="21">
        <f>ROUND(MAX((CP2*0.4+CQ2*0.6),(CP2*0.4+CR2*0.6),(CP2*0.4+CS2*0.6)),1)</f>
        <v>7.1</v>
      </c>
      <c r="CV2" s="21" t="str">
        <f>TEXT(CU2,"0.0")</f>
        <v>7.1</v>
      </c>
      <c r="CW2" s="13" t="str">
        <f t="shared" ref="CW2:CW46" si="16">IF(CU2&gt;=8.5,"A",IF(CU2&gt;=8,"B+",IF(CU2&gt;=7,"B",IF(CU2&gt;=6.5,"C+",IF(CU2&gt;=5.5,"C",IF(CU2&gt;=5,"D+",IF(CU2&gt;=4,"D","F")))))))</f>
        <v>B</v>
      </c>
      <c r="CX2" s="18">
        <f t="shared" ref="CX2:CX46" si="17">IF(CW2="A",4,IF(CW2="B+",3.5,IF(CW2="B",3,IF(CW2="C+",2.5,IF(CW2="C",2,IF(CW2="D+",1.5,IF(CW2="D",1,0)))))))</f>
        <v>3</v>
      </c>
      <c r="CY2" s="15" t="str">
        <f>TEXT(CX2,"0.0")</f>
        <v>3.0</v>
      </c>
      <c r="CZ2" s="19">
        <v>3</v>
      </c>
      <c r="DA2" s="68">
        <v>3</v>
      </c>
      <c r="DB2" s="69">
        <f t="shared" ref="DB2" si="18">AR2+AF2+BD2+BP2+CN2+CZ2+CB2</f>
        <v>19</v>
      </c>
      <c r="DC2" s="22">
        <f>(AM2*AR2+AA2*AF2+AY2*BD2+BK2*BP2+CI2*CN2+CU2*CZ2+BW2*CB2)/DB2</f>
        <v>6.7684210526315782</v>
      </c>
      <c r="DD2" s="24" t="str">
        <f>TEXT(DC2,"0.00")</f>
        <v>6.77</v>
      </c>
      <c r="DE2" s="22">
        <f>(AP2*AR2+AD2*AF2+BB2*BD2+BN2*BP2+CL2*CN2+CX2*CZ2+BZ2*CB2)/DB2</f>
        <v>2.5789473684210527</v>
      </c>
      <c r="DF2" s="24" t="str">
        <f>TEXT(DE2,"0.00")</f>
        <v>2.58</v>
      </c>
      <c r="DG2" s="77" t="str">
        <f>IF(OR(DH2&lt;DB2/2,DE2&lt;1.2),"Cảnh báo KQHT","Lên lớp")</f>
        <v>Lên lớp</v>
      </c>
      <c r="DH2" s="77">
        <f>DA2+CO2+BQ2+BE2+AG2+AS2+CC2</f>
        <v>19</v>
      </c>
      <c r="DI2" s="22">
        <f>(AM2*AS2+AA2*AG2+AY2*BE2+BK2*BQ2+CI2*CO2+CU2*DA2+BW2*CC2)/DH2</f>
        <v>6.7684210526315782</v>
      </c>
      <c r="DJ2" s="77" t="str">
        <f>TEXT(DI2,"0.00")</f>
        <v>6.77</v>
      </c>
      <c r="DK2" s="22">
        <f>(AP2*AS2+AD2*AG2+BB2*BE2+BN2*BQ2+CL2*CO2+CX2*DA2+BZ2*CC2)/DH2</f>
        <v>2.5789473684210527</v>
      </c>
      <c r="DL2" s="77" t="str">
        <f>TEXT(DK2,"0.00")</f>
        <v>2.58</v>
      </c>
      <c r="DM2" s="28">
        <v>7.4</v>
      </c>
      <c r="DN2" s="26">
        <v>7</v>
      </c>
      <c r="DO2" s="27"/>
      <c r="DP2" s="82"/>
      <c r="DQ2" s="82">
        <f>MAX(DN2:DP2)</f>
        <v>7</v>
      </c>
      <c r="DR2" s="21">
        <f>ROUND(MAX((DM2*0.4+DN2*0.6),(DM2*0.4+DO2*0.6),(DM2*0.4+DP2*0.6)),1)</f>
        <v>7.2</v>
      </c>
      <c r="DS2" s="21" t="str">
        <f>TEXT(DR2,"0.0")</f>
        <v>7.2</v>
      </c>
      <c r="DT2" s="13" t="str">
        <f t="shared" ref="DT2" si="19">IF(DR2&gt;=8.5,"A",IF(DR2&gt;=8,"B+",IF(DR2&gt;=7,"B",IF(DR2&gt;=6.5,"C+",IF(DR2&gt;=5.5,"C",IF(DR2&gt;=5,"D+",IF(DR2&gt;=4,"D","F")))))))</f>
        <v>B</v>
      </c>
      <c r="DU2" s="18">
        <f t="shared" ref="DU2" si="20">IF(DT2="A",4,IF(DT2="B+",3.5,IF(DT2="B",3,IF(DT2="C+",2.5,IF(DT2="C",2,IF(DT2="D+",1.5,IF(DT2="D",1,0)))))))</f>
        <v>3</v>
      </c>
      <c r="DV2" s="15" t="str">
        <f>TEXT(DU2,"0.0")</f>
        <v>3.0</v>
      </c>
      <c r="DW2" s="19">
        <v>2</v>
      </c>
      <c r="DX2" s="68">
        <v>2</v>
      </c>
      <c r="DY2" s="28">
        <v>7.3</v>
      </c>
      <c r="DZ2" s="26">
        <v>9</v>
      </c>
      <c r="EA2" s="27"/>
      <c r="EB2" s="82"/>
      <c r="EC2" s="82">
        <f>MAX(DZ2:EB2)</f>
        <v>9</v>
      </c>
      <c r="ED2" s="21">
        <f>ROUND(MAX((DY2*0.4+DZ2*0.6),(DY2*0.4+EA2*0.6),(DY2*0.4+EB2*0.6)),1)</f>
        <v>8.3000000000000007</v>
      </c>
      <c r="EE2" s="21" t="str">
        <f>TEXT(ED2,"0.0")</f>
        <v>8.3</v>
      </c>
      <c r="EF2" s="13" t="str">
        <f t="shared" ref="EF2" si="21">IF(ED2&gt;=8.5,"A",IF(ED2&gt;=8,"B+",IF(ED2&gt;=7,"B",IF(ED2&gt;=6.5,"C+",IF(ED2&gt;=5.5,"C",IF(ED2&gt;=5,"D+",IF(ED2&gt;=4,"D","F")))))))</f>
        <v>B+</v>
      </c>
      <c r="EG2" s="18">
        <f t="shared" ref="EG2" si="22">IF(EF2="A",4,IF(EF2="B+",3.5,IF(EF2="B",3,IF(EF2="C+",2.5,IF(EF2="C",2,IF(EF2="D+",1.5,IF(EF2="D",1,0)))))))</f>
        <v>3.5</v>
      </c>
      <c r="EH2" s="15" t="str">
        <f>TEXT(EG2,"0.0")</f>
        <v>3.5</v>
      </c>
      <c r="EI2" s="19">
        <v>2</v>
      </c>
      <c r="EJ2" s="68">
        <v>2</v>
      </c>
      <c r="EK2" s="28">
        <v>7.4</v>
      </c>
      <c r="EL2" s="26">
        <v>6</v>
      </c>
      <c r="EM2" s="27"/>
      <c r="EN2" s="82"/>
      <c r="EO2" s="82">
        <f>MAX(EL2:EN2)</f>
        <v>6</v>
      </c>
      <c r="EP2" s="21">
        <f>ROUND(MAX((EK2*0.4+EL2*0.6),(EK2*0.4+EM2*0.6),(EK2*0.4+EN2*0.6)),1)</f>
        <v>6.6</v>
      </c>
      <c r="EQ2" s="21" t="str">
        <f>TEXT(EP2,"0.0")</f>
        <v>6.6</v>
      </c>
      <c r="ER2" s="13" t="str">
        <f t="shared" ref="ER2" si="23">IF(EP2&gt;=8.5,"A",IF(EP2&gt;=8,"B+",IF(EP2&gt;=7,"B",IF(EP2&gt;=6.5,"C+",IF(EP2&gt;=5.5,"C",IF(EP2&gt;=5,"D+",IF(EP2&gt;=4,"D","F")))))))</f>
        <v>C+</v>
      </c>
      <c r="ES2" s="18">
        <f t="shared" ref="ES2" si="24">IF(ER2="A",4,IF(ER2="B+",3.5,IF(ER2="B",3,IF(ER2="C+",2.5,IF(ER2="C",2,IF(ER2="D+",1.5,IF(ER2="D",1,0)))))))</f>
        <v>2.5</v>
      </c>
      <c r="ET2" s="15" t="str">
        <f>TEXT(ES2,"0.0")</f>
        <v>2.5</v>
      </c>
      <c r="EU2" s="19">
        <v>2</v>
      </c>
      <c r="EV2" s="68">
        <v>2</v>
      </c>
      <c r="EW2" s="28">
        <v>7</v>
      </c>
      <c r="EX2" s="26">
        <v>7</v>
      </c>
      <c r="EY2" s="27"/>
      <c r="EZ2" s="82"/>
      <c r="FA2" s="82">
        <f>MAX(EX2:EZ2)</f>
        <v>7</v>
      </c>
      <c r="FB2" s="21">
        <f>ROUND(MAX((EW2*0.4+EX2*0.6),(EW2*0.4+EY2*0.6),(EW2*0.4+EZ2*0.6)),1)</f>
        <v>7</v>
      </c>
      <c r="FC2" s="21" t="str">
        <f>TEXT(FB2,"0.0")</f>
        <v>7.0</v>
      </c>
      <c r="FD2" s="13" t="str">
        <f t="shared" ref="FD2" si="25">IF(FB2&gt;=8.5,"A",IF(FB2&gt;=8,"B+",IF(FB2&gt;=7,"B",IF(FB2&gt;=6.5,"C+",IF(FB2&gt;=5.5,"C",IF(FB2&gt;=5,"D+",IF(FB2&gt;=4,"D","F")))))))</f>
        <v>B</v>
      </c>
      <c r="FE2" s="18">
        <f t="shared" ref="FE2" si="26">IF(FD2="A",4,IF(FD2="B+",3.5,IF(FD2="B",3,IF(FD2="C+",2.5,IF(FD2="C",2,IF(FD2="D+",1.5,IF(FD2="D",1,0)))))))</f>
        <v>3</v>
      </c>
      <c r="FF2" s="15" t="str">
        <f>TEXT(FE2,"0.0")</f>
        <v>3.0</v>
      </c>
      <c r="FG2" s="19">
        <v>4</v>
      </c>
      <c r="FH2" s="68">
        <v>4</v>
      </c>
      <c r="FI2" s="95">
        <v>6.4</v>
      </c>
      <c r="FJ2" s="96"/>
      <c r="FK2" s="97"/>
      <c r="FL2" s="97"/>
      <c r="FM2" s="97">
        <f>MAX(FJ2:FL2)</f>
        <v>0</v>
      </c>
      <c r="FN2" s="21">
        <f>ROUND(MAX((FI2*0.4+FJ2*0.6),(FI2*0.4+FK2*0.6),(FI2*0.4+FL2*0.6)),1)</f>
        <v>2.6</v>
      </c>
      <c r="FO2" s="21" t="str">
        <f>TEXT(FN2,"0.0")</f>
        <v>2.6</v>
      </c>
      <c r="FP2" s="13" t="str">
        <f t="shared" ref="FP2" si="27">IF(FN2&gt;=8.5,"A",IF(FN2&gt;=8,"B+",IF(FN2&gt;=7,"B",IF(FN2&gt;=6.5,"C+",IF(FN2&gt;=5.5,"C",IF(FN2&gt;=5,"D+",IF(FN2&gt;=4,"D","F")))))))</f>
        <v>F</v>
      </c>
      <c r="FQ2" s="18">
        <f t="shared" ref="FQ2" si="28">IF(FP2="A",4,IF(FP2="B+",3.5,IF(FP2="B",3,IF(FP2="C+",2.5,IF(FP2="C",2,IF(FP2="D+",1.5,IF(FP2="D",1,0)))))))</f>
        <v>0</v>
      </c>
      <c r="FR2" s="15" t="str">
        <f>TEXT(FQ2,"0.0")</f>
        <v>0.0</v>
      </c>
      <c r="FS2" s="19">
        <v>2</v>
      </c>
      <c r="FT2" s="68">
        <v>2</v>
      </c>
      <c r="FU2" s="95">
        <v>6.2</v>
      </c>
      <c r="FV2" s="96"/>
      <c r="FW2" s="97"/>
      <c r="FX2" s="97"/>
      <c r="FY2" s="82">
        <f>MAX(FV2:FX2)</f>
        <v>0</v>
      </c>
      <c r="FZ2" s="21">
        <f>ROUND(MAX((FU2*0.4+FV2*0.6),(FU2*0.4+FW2*0.6),(FU2*0.4+FX2*0.6)),1)</f>
        <v>2.5</v>
      </c>
      <c r="GA2" s="21" t="str">
        <f>TEXT(FZ2,"0.0")</f>
        <v>2.5</v>
      </c>
      <c r="GB2" s="13" t="str">
        <f t="shared" ref="GB2" si="29">IF(FZ2&gt;=8.5,"A",IF(FZ2&gt;=8,"B+",IF(FZ2&gt;=7,"B",IF(FZ2&gt;=6.5,"C+",IF(FZ2&gt;=5.5,"C",IF(FZ2&gt;=5,"D+",IF(FZ2&gt;=4,"D","F")))))))</f>
        <v>F</v>
      </c>
      <c r="GC2" s="18">
        <f t="shared" ref="GC2" si="30">IF(GB2="A",4,IF(GB2="B+",3.5,IF(GB2="B",3,IF(GB2="C+",2.5,IF(GB2="C",2,IF(GB2="D+",1.5,IF(GB2="D",1,0)))))))</f>
        <v>0</v>
      </c>
      <c r="GD2" s="15" t="str">
        <f>TEXT(GC2,"0.0")</f>
        <v>0.0</v>
      </c>
      <c r="GE2" s="19">
        <v>2</v>
      </c>
      <c r="GF2" s="68">
        <v>2</v>
      </c>
      <c r="GG2" s="28">
        <v>5.4</v>
      </c>
      <c r="GH2" s="26">
        <v>5</v>
      </c>
      <c r="GI2" s="27"/>
      <c r="GJ2" s="27"/>
      <c r="GK2" s="82">
        <f>MAX(GH2:GJ2)</f>
        <v>5</v>
      </c>
      <c r="GL2" s="21">
        <f>ROUND(MAX((GG2*0.4+GH2*0.6),(GG2*0.4+GI2*0.6),(GG2*0.4+GJ2*0.6)),1)</f>
        <v>5.2</v>
      </c>
      <c r="GM2" s="21" t="str">
        <f>TEXT(GL2,"0.0")</f>
        <v>5.2</v>
      </c>
      <c r="GN2" s="13" t="str">
        <f t="shared" ref="GN2" si="31">IF(GL2&gt;=8.5,"A",IF(GL2&gt;=8,"B+",IF(GL2&gt;=7,"B",IF(GL2&gt;=6.5,"C+",IF(GL2&gt;=5.5,"C",IF(GL2&gt;=5,"D+",IF(GL2&gt;=4,"D","F")))))))</f>
        <v>D+</v>
      </c>
      <c r="GO2" s="18">
        <f t="shared" ref="GO2" si="32">IF(GN2="A",4,IF(GN2="B+",3.5,IF(GN2="B",3,IF(GN2="C+",2.5,IF(GN2="C",2,IF(GN2="D+",1.5,IF(GN2="D",1,0)))))))</f>
        <v>1.5</v>
      </c>
      <c r="GP2" s="15" t="str">
        <f>TEXT(GO2,"0.0")</f>
        <v>1.5</v>
      </c>
      <c r="GQ2" s="19">
        <v>4</v>
      </c>
      <c r="GR2" s="68">
        <v>4</v>
      </c>
      <c r="GS2" s="69">
        <f>EU2+EI2+FG2+FS2+GE2+GQ2+DW2</f>
        <v>18</v>
      </c>
      <c r="GT2" s="22">
        <f>(EP2*EU2+ED2*EI2+FB2*FG2+FN2*FS2+FZ2*GE2+GL2*GQ2+DW2*DR2)/GS2</f>
        <v>5.7333333333333334</v>
      </c>
      <c r="GU2" s="24" t="str">
        <f t="shared" ref="GU2" si="33">TEXT(GT2,"0.00")</f>
        <v>5.73</v>
      </c>
      <c r="GV2" s="22">
        <f>(ES2*EU2+EG2*EI2+FE2*FG2+FQ2*FS2+GC2*GE2+GO2*GQ2+DW2*DU2)/GS2</f>
        <v>2</v>
      </c>
      <c r="GW2" s="24" t="str">
        <f t="shared" ref="GW2" si="34">TEXT(GV2,"0.00")</f>
        <v>2.00</v>
      </c>
    </row>
    <row r="3" spans="1:205" s="4" customFormat="1" ht="18">
      <c r="A3" s="2">
        <v>2</v>
      </c>
      <c r="B3" s="5" t="s">
        <v>204</v>
      </c>
      <c r="C3" s="6" t="s">
        <v>207</v>
      </c>
      <c r="D3" s="7" t="s">
        <v>208</v>
      </c>
      <c r="E3" s="8" t="s">
        <v>209</v>
      </c>
      <c r="F3" s="23"/>
      <c r="G3" s="10" t="s">
        <v>280</v>
      </c>
      <c r="H3" s="36" t="s">
        <v>319</v>
      </c>
      <c r="I3" s="36" t="s">
        <v>314</v>
      </c>
      <c r="J3" s="25" t="s">
        <v>1303</v>
      </c>
      <c r="K3" s="21" t="str">
        <f t="shared" ref="K3:K33" si="35">TEXT(J3,"0.0")</f>
        <v>R</v>
      </c>
      <c r="L3" s="13" t="s">
        <v>1303</v>
      </c>
      <c r="M3" s="14">
        <f t="shared" si="1"/>
        <v>0</v>
      </c>
      <c r="N3" s="15" t="str">
        <f t="shared" ref="N3:N33" si="36">TEXT(M3,"0.0")</f>
        <v>0.0</v>
      </c>
      <c r="O3" s="19">
        <v>2</v>
      </c>
      <c r="P3" s="67" t="s">
        <v>1303</v>
      </c>
      <c r="Q3" s="21" t="str">
        <f t="shared" ref="Q3:Q33" si="37">TEXT(P3,"0.0")</f>
        <v>R</v>
      </c>
      <c r="R3" s="13" t="s">
        <v>1303</v>
      </c>
      <c r="S3" s="14">
        <f t="shared" si="3"/>
        <v>0</v>
      </c>
      <c r="T3" s="15" t="str">
        <f t="shared" ref="T3:T33" si="38">TEXT(S3,"0.0")</f>
        <v>0.0</v>
      </c>
      <c r="U3" s="19">
        <v>3</v>
      </c>
      <c r="V3" s="182"/>
      <c r="W3" s="183"/>
      <c r="X3" s="184"/>
      <c r="Y3" s="184"/>
      <c r="Z3" s="184">
        <f t="shared" ref="Z3:Z46" si="39">MAX(W3:Y3)</f>
        <v>0</v>
      </c>
      <c r="AA3" s="185">
        <v>7.6</v>
      </c>
      <c r="AB3" s="185" t="str">
        <f t="shared" ref="AB3:AB33" si="40">TEXT(AA3,"0.0")</f>
        <v>7.6</v>
      </c>
      <c r="AC3" s="186" t="str">
        <f t="shared" si="4"/>
        <v>B</v>
      </c>
      <c r="AD3" s="185">
        <f t="shared" si="5"/>
        <v>3</v>
      </c>
      <c r="AE3" s="187" t="str">
        <f t="shared" ref="AE3:AE33" si="41">TEXT(AD3,"0.0")</f>
        <v>3.0</v>
      </c>
      <c r="AF3" s="19"/>
      <c r="AG3" s="68"/>
      <c r="AH3" s="28">
        <v>8</v>
      </c>
      <c r="AI3" s="26">
        <v>8</v>
      </c>
      <c r="AJ3" s="27"/>
      <c r="AK3" s="82"/>
      <c r="AL3" s="82">
        <f t="shared" ref="AL3:AL46" si="42">MAX(AI3:AK3)</f>
        <v>8</v>
      </c>
      <c r="AM3" s="21">
        <f t="shared" ref="AM3:AM46" si="43">ROUND(MAX((AH3*0.4+AI3*0.6),(AH3*0.4+AJ3*0.6),(AH3*0.4+AK3*0.6)),1)</f>
        <v>8</v>
      </c>
      <c r="AN3" s="21" t="str">
        <f t="shared" ref="AN3:AN46" si="44">TEXT(AM3,"0.0")</f>
        <v>8.0</v>
      </c>
      <c r="AO3" s="13" t="str">
        <f t="shared" si="6"/>
        <v>B+</v>
      </c>
      <c r="AP3" s="18">
        <f t="shared" si="7"/>
        <v>3.5</v>
      </c>
      <c r="AQ3" s="15" t="str">
        <f t="shared" ref="AQ3:AQ46" si="45">TEXT(AP3,"0.0")</f>
        <v>3.5</v>
      </c>
      <c r="AR3" s="19">
        <v>2</v>
      </c>
      <c r="AS3" s="68">
        <v>2</v>
      </c>
      <c r="AT3" s="182"/>
      <c r="AU3" s="183"/>
      <c r="AV3" s="184"/>
      <c r="AW3" s="184"/>
      <c r="AX3" s="184">
        <f t="shared" ref="AX3:AX46" si="46">MAX(AU3:AW3)</f>
        <v>0</v>
      </c>
      <c r="AY3" s="185">
        <v>6</v>
      </c>
      <c r="AZ3" s="185" t="str">
        <f t="shared" ref="AZ3:AZ46" si="47">TEXT(AY3,"0.0")</f>
        <v>6.0</v>
      </c>
      <c r="BA3" s="186" t="str">
        <f t="shared" si="8"/>
        <v>C</v>
      </c>
      <c r="BB3" s="185">
        <f t="shared" si="9"/>
        <v>2</v>
      </c>
      <c r="BC3" s="187" t="str">
        <f t="shared" ref="BC3:BC46" si="48">TEXT(BB3,"0.0")</f>
        <v>2.0</v>
      </c>
      <c r="BD3" s="19"/>
      <c r="BE3" s="68"/>
      <c r="BF3" s="28">
        <v>8</v>
      </c>
      <c r="BG3" s="26">
        <v>8</v>
      </c>
      <c r="BH3" s="27"/>
      <c r="BI3" s="82"/>
      <c r="BJ3" s="82">
        <f t="shared" ref="BJ3:BJ46" si="49">MAX(BG3:BI3)</f>
        <v>8</v>
      </c>
      <c r="BK3" s="21">
        <f t="shared" ref="BK3:BK46" si="50">ROUND(MAX((BF3*0.4+BG3*0.6),(BF3*0.4+BH3*0.6),(BF3*0.4+BI3*0.6)),1)</f>
        <v>8</v>
      </c>
      <c r="BL3" s="21" t="str">
        <f t="shared" ref="BL3:BL46" si="51">TEXT(BK3,"0.0")</f>
        <v>8.0</v>
      </c>
      <c r="BM3" s="13" t="str">
        <f t="shared" si="10"/>
        <v>B+</v>
      </c>
      <c r="BN3" s="18">
        <f t="shared" si="11"/>
        <v>3.5</v>
      </c>
      <c r="BO3" s="15" t="str">
        <f t="shared" ref="BO3:BO46" si="52">TEXT(BN3,"0.0")</f>
        <v>3.5</v>
      </c>
      <c r="BP3" s="19">
        <v>2</v>
      </c>
      <c r="BQ3" s="68">
        <v>2</v>
      </c>
      <c r="BR3" s="28">
        <v>6.7</v>
      </c>
      <c r="BS3" s="39">
        <v>9</v>
      </c>
      <c r="BT3" s="27"/>
      <c r="BU3" s="27"/>
      <c r="BV3" s="27">
        <f t="shared" ref="BV3:BV46" si="53">MAX(BS3:BU3)</f>
        <v>9</v>
      </c>
      <c r="BW3" s="21">
        <f t="shared" ref="BW3:BW46" si="54">ROUND(MAX((BR3*0.4+BS3*0.6),(BR3*0.4+BT3*0.6),(BR3*0.4+BU3*0.6)),1)</f>
        <v>8.1</v>
      </c>
      <c r="BX3" s="21" t="str">
        <f t="shared" ref="BX3:BX46" si="55">TEXT(BW3,"0.0")</f>
        <v>8.1</v>
      </c>
      <c r="BY3" s="13" t="str">
        <f t="shared" ref="BY3:BY46" si="56">IF(BW3&gt;=8.5,"A",IF(BW3&gt;=8,"B+",IF(BW3&gt;=7,"B",IF(BW3&gt;=6.5,"C+",IF(BW3&gt;=5.5,"C",IF(BW3&gt;=5,"D+",IF(BW3&gt;=4,"D","F")))))))</f>
        <v>B+</v>
      </c>
      <c r="BZ3" s="18">
        <f t="shared" ref="BZ3:BZ46" si="57">IF(BY3="A",4,IF(BY3="B+",3.5,IF(BY3="B",3,IF(BY3="C+",2.5,IF(BY3="C",2,IF(BY3="D+",1.5,IF(BY3="D",1,0)))))))</f>
        <v>3.5</v>
      </c>
      <c r="CA3" s="15" t="str">
        <f t="shared" ref="CA3:CA46" si="58">TEXT(BZ3,"0.0")</f>
        <v>3.5</v>
      </c>
      <c r="CB3" s="68">
        <v>3</v>
      </c>
      <c r="CC3" s="68">
        <v>3</v>
      </c>
      <c r="CD3" s="182"/>
      <c r="CE3" s="183"/>
      <c r="CF3" s="184"/>
      <c r="CG3" s="184"/>
      <c r="CH3" s="184">
        <f t="shared" ref="CH3:CH46" si="59">MAX(CE3:CG3)</f>
        <v>0</v>
      </c>
      <c r="CI3" s="185">
        <v>5</v>
      </c>
      <c r="CJ3" s="185" t="str">
        <f t="shared" ref="CJ3:CJ46" si="60">TEXT(CI3,"0.0")</f>
        <v>5.0</v>
      </c>
      <c r="CK3" s="186" t="str">
        <f t="shared" ref="CK3:CK46" si="61">IF(CI3&gt;=8.5,"A",IF(CI3&gt;=8,"B+",IF(CI3&gt;=7,"B",IF(CI3&gt;=6.5,"C+",IF(CI3&gt;=5.5,"C",IF(CI3&gt;=5,"D+",IF(CI3&gt;=4,"D","F")))))))</f>
        <v>D+</v>
      </c>
      <c r="CL3" s="185">
        <f t="shared" ref="CL3:CL46" si="62">IF(CK3="A",4,IF(CK3="B+",3.5,IF(CK3="B",3,IF(CK3="C+",2.5,IF(CK3="C",2,IF(CK3="D+",1.5,IF(CK3="D",1,0)))))))</f>
        <v>1.5</v>
      </c>
      <c r="CM3" s="187" t="str">
        <f t="shared" ref="CM3:CM46" si="63">TEXT(CL3,"0.0")</f>
        <v>1.5</v>
      </c>
      <c r="CN3" s="19"/>
      <c r="CO3" s="68"/>
      <c r="CP3" s="182"/>
      <c r="CQ3" s="183"/>
      <c r="CR3" s="184"/>
      <c r="CS3" s="184"/>
      <c r="CT3" s="184">
        <f t="shared" ref="CT3:CT46" si="64">MAX(CQ3:CS3)</f>
        <v>0</v>
      </c>
      <c r="CU3" s="185">
        <v>6</v>
      </c>
      <c r="CV3" s="185" t="str">
        <f t="shared" ref="CV3:CV46" si="65">TEXT(CU3,"0.0")</f>
        <v>6.0</v>
      </c>
      <c r="CW3" s="186" t="str">
        <f t="shared" si="16"/>
        <v>C</v>
      </c>
      <c r="CX3" s="185">
        <f t="shared" si="17"/>
        <v>2</v>
      </c>
      <c r="CY3" s="187" t="str">
        <f t="shared" ref="CY3:CY46" si="66">TEXT(CX3,"0.0")</f>
        <v>2.0</v>
      </c>
      <c r="CZ3" s="19"/>
      <c r="DA3" s="68"/>
      <c r="DB3" s="69">
        <f t="shared" ref="DB3:DB46" si="67">AR3+AF3+BD3+BP3+CN3+CZ3+CB3</f>
        <v>7</v>
      </c>
      <c r="DC3" s="22">
        <f t="shared" ref="DC3:DC46" si="68">(AM3*AR3+AA3*AF3+AY3*BD3+BK3*BP3+CI3*CN3+CU3*CZ3+BW3*CB3)/DB3</f>
        <v>8.0428571428571427</v>
      </c>
      <c r="DD3" s="24" t="str">
        <f t="shared" ref="DD3:DD46" si="69">TEXT(DC3,"0.00")</f>
        <v>8.04</v>
      </c>
      <c r="DE3" s="22">
        <f t="shared" ref="DE3:DE46" si="70">(AP3*AR3+AD3*AF3+BB3*BD3+BN3*BP3+CL3*CN3+CX3*CZ3+BZ3*CB3)/DB3</f>
        <v>3.5</v>
      </c>
      <c r="DF3" s="24" t="str">
        <f t="shared" ref="DF3:DF46" si="71">TEXT(DE3,"0.00")</f>
        <v>3.50</v>
      </c>
      <c r="DG3" s="77" t="str">
        <f t="shared" ref="DG3:DG46" si="72">IF(OR(DH3&lt;DB3/2,DE3&lt;1.2),"Cảnh báo KQHT","Lên lớp")</f>
        <v>Lên lớp</v>
      </c>
      <c r="DH3" s="77">
        <f t="shared" ref="DH3:DH46" si="73">DA3+CO3+BQ3+BE3+AG3+AS3+CC3</f>
        <v>7</v>
      </c>
      <c r="DI3" s="22">
        <f t="shared" ref="DI3:DI46" si="74">(AM3*AS3+AA3*AG3+AY3*BE3+BK3*BQ3+CI3*CO3+CU3*DA3+BW3*CC3)/DH3</f>
        <v>8.0428571428571427</v>
      </c>
      <c r="DJ3" s="77" t="str">
        <f t="shared" ref="DJ3:DJ46" si="75">TEXT(DI3,"0.00")</f>
        <v>8.04</v>
      </c>
      <c r="DK3" s="22">
        <f t="shared" ref="DK3:DK46" si="76">(AP3*AS3+AD3*AG3+BB3*BE3+BN3*BQ3+CL3*CO3+CX3*DA3+BZ3*CC3)/DH3</f>
        <v>3.5</v>
      </c>
      <c r="DL3" s="77" t="str">
        <f t="shared" ref="DL3:DL46" si="77">TEXT(DK3,"0.00")</f>
        <v>3.50</v>
      </c>
      <c r="DM3" s="28">
        <v>7.6</v>
      </c>
      <c r="DN3" s="26">
        <v>7</v>
      </c>
      <c r="DO3" s="27"/>
      <c r="DP3" s="82"/>
      <c r="DQ3" s="82">
        <f t="shared" ref="DQ3:DQ46" si="78">MAX(DN3:DP3)</f>
        <v>7</v>
      </c>
      <c r="DR3" s="21">
        <f t="shared" ref="DR3:DR46" si="79">ROUND(MAX((DM3*0.4+DN3*0.6),(DM3*0.4+DO3*0.6),(DM3*0.4+DP3*0.6)),1)</f>
        <v>7.2</v>
      </c>
      <c r="DS3" s="21" t="str">
        <f t="shared" ref="DS3:DS46" si="80">TEXT(DR3,"0.0")</f>
        <v>7.2</v>
      </c>
      <c r="DT3" s="13" t="str">
        <f t="shared" ref="DT3:DT46" si="81">IF(DR3&gt;=8.5,"A",IF(DR3&gt;=8,"B+",IF(DR3&gt;=7,"B",IF(DR3&gt;=6.5,"C+",IF(DR3&gt;=5.5,"C",IF(DR3&gt;=5,"D+",IF(DR3&gt;=4,"D","F")))))))</f>
        <v>B</v>
      </c>
      <c r="DU3" s="18">
        <f t="shared" ref="DU3:DU46" si="82">IF(DT3="A",4,IF(DT3="B+",3.5,IF(DT3="B",3,IF(DT3="C+",2.5,IF(DT3="C",2,IF(DT3="D+",1.5,IF(DT3="D",1,0)))))))</f>
        <v>3</v>
      </c>
      <c r="DV3" s="15" t="str">
        <f t="shared" ref="DV3:DV46" si="83">TEXT(DU3,"0.0")</f>
        <v>3.0</v>
      </c>
      <c r="DW3" s="19">
        <v>2</v>
      </c>
      <c r="DX3" s="68">
        <v>2</v>
      </c>
      <c r="DY3" s="182"/>
      <c r="DZ3" s="183"/>
      <c r="EA3" s="184"/>
      <c r="EB3" s="184"/>
      <c r="EC3" s="184">
        <f t="shared" ref="EC3:EC46" si="84">MAX(DZ3:EB3)</f>
        <v>0</v>
      </c>
      <c r="ED3" s="185">
        <v>8</v>
      </c>
      <c r="EE3" s="185" t="str">
        <f t="shared" ref="EE3:EE46" si="85">TEXT(ED3,"0.0")</f>
        <v>8.0</v>
      </c>
      <c r="EF3" s="186" t="str">
        <f t="shared" ref="EF3:EF46" si="86">IF(ED3&gt;=8.5,"A",IF(ED3&gt;=8,"B+",IF(ED3&gt;=7,"B",IF(ED3&gt;=6.5,"C+",IF(ED3&gt;=5.5,"C",IF(ED3&gt;=5,"D+",IF(ED3&gt;=4,"D","F")))))))</f>
        <v>B+</v>
      </c>
      <c r="EG3" s="185">
        <f t="shared" ref="EG3:EG46" si="87">IF(EF3="A",4,IF(EF3="B+",3.5,IF(EF3="B",3,IF(EF3="C+",2.5,IF(EF3="C",2,IF(EF3="D+",1.5,IF(EF3="D",1,0)))))))</f>
        <v>3.5</v>
      </c>
      <c r="EH3" s="187" t="str">
        <f t="shared" ref="EH3:EH46" si="88">TEXT(EG3,"0.0")</f>
        <v>3.5</v>
      </c>
      <c r="EI3" s="19"/>
      <c r="EJ3" s="68"/>
      <c r="EK3" s="28">
        <v>7.8</v>
      </c>
      <c r="EL3" s="26">
        <v>3</v>
      </c>
      <c r="EM3" s="27">
        <v>5</v>
      </c>
      <c r="EN3" s="27"/>
      <c r="EO3" s="27">
        <f t="shared" ref="EO3:EO46" si="89">MAX(EL3:EN3)</f>
        <v>5</v>
      </c>
      <c r="EP3" s="29">
        <f t="shared" ref="EP3:EP46" si="90">ROUND(MAX((EK3*0.4+EL3*0.6),(EK3*0.4+EM3*0.6),(EK3*0.4+EN3*0.6)),1)</f>
        <v>6.1</v>
      </c>
      <c r="EQ3" s="21" t="str">
        <f t="shared" ref="EQ3:EQ46" si="91">TEXT(EP3,"0.0")</f>
        <v>6.1</v>
      </c>
      <c r="ER3" s="13" t="str">
        <f t="shared" ref="ER3:ER46" si="92">IF(EP3&gt;=8.5,"A",IF(EP3&gt;=8,"B+",IF(EP3&gt;=7,"B",IF(EP3&gt;=6.5,"C+",IF(EP3&gt;=5.5,"C",IF(EP3&gt;=5,"D+",IF(EP3&gt;=4,"D","F")))))))</f>
        <v>C</v>
      </c>
      <c r="ES3" s="18">
        <f t="shared" ref="ES3:ES46" si="93">IF(ER3="A",4,IF(ER3="B+",3.5,IF(ER3="B",3,IF(ER3="C+",2.5,IF(ER3="C",2,IF(ER3="D+",1.5,IF(ER3="D",1,0)))))))</f>
        <v>2</v>
      </c>
      <c r="ET3" s="15" t="str">
        <f t="shared" ref="ET3:ET46" si="94">TEXT(ES3,"0.0")</f>
        <v>2.0</v>
      </c>
      <c r="EU3" s="19">
        <v>2</v>
      </c>
      <c r="EV3" s="68">
        <v>2</v>
      </c>
      <c r="EW3" s="28">
        <v>7</v>
      </c>
      <c r="EX3" s="26">
        <v>9</v>
      </c>
      <c r="EY3" s="27"/>
      <c r="EZ3" s="82"/>
      <c r="FA3" s="82">
        <f t="shared" ref="FA3:FA46" si="95">MAX(EX3:EZ3)</f>
        <v>9</v>
      </c>
      <c r="FB3" s="21">
        <f t="shared" ref="FB3:FB46" si="96">ROUND(MAX((EW3*0.4+EX3*0.6),(EW3*0.4+EY3*0.6),(EW3*0.4+EZ3*0.6)),1)</f>
        <v>8.1999999999999993</v>
      </c>
      <c r="FC3" s="21" t="str">
        <f t="shared" ref="FC3:FC46" si="97">TEXT(FB3,"0.0")</f>
        <v>8.2</v>
      </c>
      <c r="FD3" s="13" t="str">
        <f t="shared" ref="FD3:FD46" si="98">IF(FB3&gt;=8.5,"A",IF(FB3&gt;=8,"B+",IF(FB3&gt;=7,"B",IF(FB3&gt;=6.5,"C+",IF(FB3&gt;=5.5,"C",IF(FB3&gt;=5,"D+",IF(FB3&gt;=4,"D","F")))))))</f>
        <v>B+</v>
      </c>
      <c r="FE3" s="18">
        <f t="shared" ref="FE3:FE46" si="99">IF(FD3="A",4,IF(FD3="B+",3.5,IF(FD3="B",3,IF(FD3="C+",2.5,IF(FD3="C",2,IF(FD3="D+",1.5,IF(FD3="D",1,0)))))))</f>
        <v>3.5</v>
      </c>
      <c r="FF3" s="15" t="str">
        <f t="shared" ref="FF3:FF46" si="100">TEXT(FE3,"0.0")</f>
        <v>3.5</v>
      </c>
      <c r="FG3" s="19">
        <v>4</v>
      </c>
      <c r="FH3" s="68">
        <v>4</v>
      </c>
      <c r="FI3" s="28">
        <v>7.2</v>
      </c>
      <c r="FJ3" s="26">
        <v>9</v>
      </c>
      <c r="FK3" s="27"/>
      <c r="FL3" s="82"/>
      <c r="FM3" s="82">
        <f t="shared" ref="FM3:FM46" si="101">MAX(FJ3:FL3)</f>
        <v>9</v>
      </c>
      <c r="FN3" s="21">
        <f t="shared" ref="FN3:FN46" si="102">ROUND(MAX((FI3*0.4+FJ3*0.6),(FI3*0.4+FK3*0.6),(FI3*0.4+FL3*0.6)),1)</f>
        <v>8.3000000000000007</v>
      </c>
      <c r="FO3" s="21" t="str">
        <f t="shared" ref="FO3:FO46" si="103">TEXT(FN3,"0.0")</f>
        <v>8.3</v>
      </c>
      <c r="FP3" s="13" t="str">
        <f t="shared" ref="FP3:FP46" si="104">IF(FN3&gt;=8.5,"A",IF(FN3&gt;=8,"B+",IF(FN3&gt;=7,"B",IF(FN3&gt;=6.5,"C+",IF(FN3&gt;=5.5,"C",IF(FN3&gt;=5,"D+",IF(FN3&gt;=4,"D","F")))))))</f>
        <v>B+</v>
      </c>
      <c r="FQ3" s="18">
        <f t="shared" ref="FQ3:FQ46" si="105">IF(FP3="A",4,IF(FP3="B+",3.5,IF(FP3="B",3,IF(FP3="C+",2.5,IF(FP3="C",2,IF(FP3="D+",1.5,IF(FP3="D",1,0)))))))</f>
        <v>3.5</v>
      </c>
      <c r="FR3" s="15" t="str">
        <f t="shared" ref="FR3:FR46" si="106">TEXT(FQ3,"0.0")</f>
        <v>3.5</v>
      </c>
      <c r="FS3" s="19">
        <v>2</v>
      </c>
      <c r="FT3" s="68">
        <v>2</v>
      </c>
      <c r="FU3" s="28">
        <v>7</v>
      </c>
      <c r="FV3" s="26">
        <v>9</v>
      </c>
      <c r="FW3" s="27"/>
      <c r="FX3" s="82"/>
      <c r="FY3" s="82">
        <f t="shared" ref="FY3:FY46" si="107">MAX(FV3:FX3)</f>
        <v>9</v>
      </c>
      <c r="FZ3" s="21">
        <f t="shared" ref="FZ3:FZ46" si="108">ROUND(MAX((FU3*0.4+FV3*0.6),(FU3*0.4+FW3*0.6),(FU3*0.4+FX3*0.6)),1)</f>
        <v>8.1999999999999993</v>
      </c>
      <c r="GA3" s="21" t="str">
        <f t="shared" ref="GA3:GA46" si="109">TEXT(FZ3,"0.0")</f>
        <v>8.2</v>
      </c>
      <c r="GB3" s="13" t="str">
        <f t="shared" ref="GB3:GB46" si="110">IF(FZ3&gt;=8.5,"A",IF(FZ3&gt;=8,"B+",IF(FZ3&gt;=7,"B",IF(FZ3&gt;=6.5,"C+",IF(FZ3&gt;=5.5,"C",IF(FZ3&gt;=5,"D+",IF(FZ3&gt;=4,"D","F")))))))</f>
        <v>B+</v>
      </c>
      <c r="GC3" s="18">
        <f t="shared" ref="GC3:GC46" si="111">IF(GB3="A",4,IF(GB3="B+",3.5,IF(GB3="B",3,IF(GB3="C+",2.5,IF(GB3="C",2,IF(GB3="D+",1.5,IF(GB3="D",1,0)))))))</f>
        <v>3.5</v>
      </c>
      <c r="GD3" s="15" t="str">
        <f t="shared" ref="GD3:GD46" si="112">TEXT(GC3,"0.0")</f>
        <v>3.5</v>
      </c>
      <c r="GE3" s="19">
        <v>2</v>
      </c>
      <c r="GF3" s="68">
        <v>2</v>
      </c>
      <c r="GG3" s="28">
        <v>7.9</v>
      </c>
      <c r="GH3" s="26">
        <v>9</v>
      </c>
      <c r="GI3" s="27"/>
      <c r="GJ3" s="27"/>
      <c r="GK3" s="82">
        <f t="shared" ref="GK3:GK46" si="113">MAX(GH3:GJ3)</f>
        <v>9</v>
      </c>
      <c r="GL3" s="21">
        <f t="shared" ref="GL3:GL46" si="114">ROUND(MAX((GG3*0.4+GH3*0.6),(GG3*0.4+GI3*0.6),(GG3*0.4+GJ3*0.6)),1)</f>
        <v>8.6</v>
      </c>
      <c r="GM3" s="21" t="str">
        <f t="shared" ref="GM3:GM46" si="115">TEXT(GL3,"0.0")</f>
        <v>8.6</v>
      </c>
      <c r="GN3" s="13" t="str">
        <f t="shared" ref="GN3:GN46" si="116">IF(GL3&gt;=8.5,"A",IF(GL3&gt;=8,"B+",IF(GL3&gt;=7,"B",IF(GL3&gt;=6.5,"C+",IF(GL3&gt;=5.5,"C",IF(GL3&gt;=5,"D+",IF(GL3&gt;=4,"D","F")))))))</f>
        <v>A</v>
      </c>
      <c r="GO3" s="18">
        <f t="shared" ref="GO3:GO46" si="117">IF(GN3="A",4,IF(GN3="B+",3.5,IF(GN3="B",3,IF(GN3="C+",2.5,IF(GN3="C",2,IF(GN3="D+",1.5,IF(GN3="D",1,0)))))))</f>
        <v>4</v>
      </c>
      <c r="GP3" s="15" t="str">
        <f t="shared" ref="GP3:GP46" si="118">TEXT(GO3,"0.0")</f>
        <v>4.0</v>
      </c>
      <c r="GQ3" s="19">
        <v>4</v>
      </c>
      <c r="GR3" s="68">
        <v>4</v>
      </c>
      <c r="GS3" s="69">
        <f t="shared" ref="GS3:GS33" si="119">EU3+EI3+FG3+FS3+GE3+GQ3+DW3</f>
        <v>16</v>
      </c>
      <c r="GT3" s="22">
        <f>(EP3*EU3+ED3*EI3+FB3*FG3+FN3*FS3+FZ3*GE3+GL3*GQ3+DW3*DR3)/GS3</f>
        <v>7.9250000000000007</v>
      </c>
      <c r="GU3" s="24" t="str">
        <f t="shared" ref="GU3" si="120">TEXT(GT3,"0.00")</f>
        <v>7.93</v>
      </c>
      <c r="GV3" s="22">
        <f>(ES3*EU3+EG3*EI3+FE3*FG3+FQ3*FS3+GC3*GE3+GO3*GQ3+DW3*DU3)/GS3</f>
        <v>3.375</v>
      </c>
      <c r="GW3" s="24" t="str">
        <f t="shared" ref="GW3" si="121">TEXT(GV3,"0.00")</f>
        <v>3.38</v>
      </c>
    </row>
    <row r="4" spans="1:205" s="4" customFormat="1" ht="18">
      <c r="A4" s="2">
        <v>3</v>
      </c>
      <c r="B4" s="5" t="s">
        <v>204</v>
      </c>
      <c r="C4" s="6" t="s">
        <v>210</v>
      </c>
      <c r="D4" s="7" t="s">
        <v>211</v>
      </c>
      <c r="E4" s="8" t="s">
        <v>212</v>
      </c>
      <c r="F4" s="23"/>
      <c r="G4" s="10" t="s">
        <v>281</v>
      </c>
      <c r="H4" s="36" t="s">
        <v>319</v>
      </c>
      <c r="I4" s="36" t="s">
        <v>199</v>
      </c>
      <c r="J4" s="25"/>
      <c r="K4" s="21" t="str">
        <f t="shared" si="35"/>
        <v>0.0</v>
      </c>
      <c r="L4" s="13" t="str">
        <f>IF(J4&gt;=8.5,"A",IF(J4&gt;=8,"B+",IF(J4&gt;=7,"B",IF(J4&gt;=6.5,"C+",IF(J4&gt;=5.5,"C",IF(J4&gt;=5,"D+",IF(J4&gt;=4,"D","F")))))))</f>
        <v>F</v>
      </c>
      <c r="M4" s="14">
        <f>IF(L4="A",4,IF(L4="B+",3.5,IF(L4="B",3,IF(L4="C+",2.5,IF(L4="C",2,IF(L4="D+",1.5,IF(L4="D",1,0)))))))</f>
        <v>0</v>
      </c>
      <c r="N4" s="15" t="str">
        <f t="shared" si="36"/>
        <v>0.0</v>
      </c>
      <c r="O4" s="19">
        <v>2</v>
      </c>
      <c r="P4" s="12">
        <v>5</v>
      </c>
      <c r="Q4" s="21" t="str">
        <f t="shared" si="37"/>
        <v>5.0</v>
      </c>
      <c r="R4" s="13" t="str">
        <f>IF(P4&gt;=8.5,"A",IF(P4&gt;=8,"B+",IF(P4&gt;=7,"B",IF(P4&gt;=6.5,"C+",IF(P4&gt;=5.5,"C",IF(P4&gt;=5,"D+",IF(P4&gt;=4,"D","F")))))))</f>
        <v>D+</v>
      </c>
      <c r="S4" s="14">
        <f>IF(R4="A",4,IF(R4="B+",3.5,IF(R4="B",3,IF(R4="C+",2.5,IF(R4="C",2,IF(R4="D+",1.5,IF(R4="D",1,0)))))))</f>
        <v>1.5</v>
      </c>
      <c r="T4" s="15" t="str">
        <f t="shared" si="38"/>
        <v>1.5</v>
      </c>
      <c r="U4" s="19">
        <v>3</v>
      </c>
      <c r="V4" s="28">
        <v>7</v>
      </c>
      <c r="W4" s="26">
        <v>3</v>
      </c>
      <c r="X4" s="27">
        <v>7</v>
      </c>
      <c r="Y4" s="27"/>
      <c r="Z4" s="82">
        <f t="shared" si="39"/>
        <v>7</v>
      </c>
      <c r="AA4" s="21">
        <f t="shared" ref="AA4:AA46" si="122">ROUND(MAX((V4*0.4+W4*0.6),(V4*0.4+X4*0.6),(V4*0.4+Y4*0.6)),1)</f>
        <v>7</v>
      </c>
      <c r="AB4" s="21" t="str">
        <f t="shared" si="40"/>
        <v>7.0</v>
      </c>
      <c r="AC4" s="13" t="str">
        <f t="shared" si="4"/>
        <v>B</v>
      </c>
      <c r="AD4" s="18">
        <f>IF(AC4="A",4,IF(AC4="B+",3.5,IF(AC4="B",3,IF(AC4="C+",2.5,IF(AC4="C",2,IF(AC4="D+",1.5,IF(AC4="D",1,0)))))))</f>
        <v>3</v>
      </c>
      <c r="AE4" s="15" t="str">
        <f t="shared" si="41"/>
        <v>3.0</v>
      </c>
      <c r="AF4" s="19">
        <v>4</v>
      </c>
      <c r="AG4" s="68">
        <v>4</v>
      </c>
      <c r="AH4" s="100">
        <v>7.4</v>
      </c>
      <c r="AI4" s="101">
        <v>4</v>
      </c>
      <c r="AJ4" s="102">
        <v>0</v>
      </c>
      <c r="AK4" s="102">
        <v>0</v>
      </c>
      <c r="AL4" s="82">
        <f t="shared" si="42"/>
        <v>4</v>
      </c>
      <c r="AM4" s="21">
        <f t="shared" si="43"/>
        <v>5.4</v>
      </c>
      <c r="AN4" s="21" t="str">
        <f t="shared" si="44"/>
        <v>5.4</v>
      </c>
      <c r="AO4" s="13" t="str">
        <f t="shared" si="6"/>
        <v>D+</v>
      </c>
      <c r="AP4" s="18">
        <f t="shared" si="7"/>
        <v>1.5</v>
      </c>
      <c r="AQ4" s="15" t="str">
        <f t="shared" si="45"/>
        <v>1.5</v>
      </c>
      <c r="AR4" s="19">
        <v>2</v>
      </c>
      <c r="AS4" s="68"/>
      <c r="AT4" s="28">
        <v>5</v>
      </c>
      <c r="AU4" s="26">
        <v>5</v>
      </c>
      <c r="AV4" s="27"/>
      <c r="AW4" s="82"/>
      <c r="AX4" s="27">
        <f t="shared" si="46"/>
        <v>5</v>
      </c>
      <c r="AY4" s="21">
        <f t="shared" ref="AY4:AY46" si="123">ROUND(MAX((AT4*0.4+AU4*0.6),(AT4*0.4+AV4*0.6),(AT4*0.4+AW4*0.6)),1)</f>
        <v>5</v>
      </c>
      <c r="AZ4" s="21" t="str">
        <f t="shared" si="47"/>
        <v>5.0</v>
      </c>
      <c r="BA4" s="13" t="str">
        <f t="shared" si="8"/>
        <v>D+</v>
      </c>
      <c r="BB4" s="18">
        <f t="shared" si="9"/>
        <v>1.5</v>
      </c>
      <c r="BC4" s="15" t="str">
        <f t="shared" si="48"/>
        <v>1.5</v>
      </c>
      <c r="BD4" s="19">
        <v>2</v>
      </c>
      <c r="BE4" s="68">
        <v>2</v>
      </c>
      <c r="BF4" s="28">
        <v>6.6</v>
      </c>
      <c r="BG4" s="26">
        <v>6</v>
      </c>
      <c r="BH4" s="27"/>
      <c r="BI4" s="82"/>
      <c r="BJ4" s="82">
        <f t="shared" si="49"/>
        <v>6</v>
      </c>
      <c r="BK4" s="21">
        <f t="shared" si="50"/>
        <v>6.2</v>
      </c>
      <c r="BL4" s="21" t="str">
        <f t="shared" si="51"/>
        <v>6.2</v>
      </c>
      <c r="BM4" s="13" t="str">
        <f t="shared" si="10"/>
        <v>C</v>
      </c>
      <c r="BN4" s="18">
        <f t="shared" si="11"/>
        <v>2</v>
      </c>
      <c r="BO4" s="15" t="str">
        <f t="shared" si="52"/>
        <v>2.0</v>
      </c>
      <c r="BP4" s="19">
        <v>2</v>
      </c>
      <c r="BQ4" s="68">
        <v>2</v>
      </c>
      <c r="BR4" s="28">
        <v>5.6</v>
      </c>
      <c r="BS4" s="39">
        <v>7</v>
      </c>
      <c r="BT4" s="27"/>
      <c r="BU4" s="27"/>
      <c r="BV4" s="27">
        <f t="shared" si="53"/>
        <v>7</v>
      </c>
      <c r="BW4" s="21">
        <f t="shared" si="54"/>
        <v>6.4</v>
      </c>
      <c r="BX4" s="21" t="str">
        <f t="shared" si="55"/>
        <v>6.4</v>
      </c>
      <c r="BY4" s="13" t="str">
        <f t="shared" si="56"/>
        <v>C</v>
      </c>
      <c r="BZ4" s="18">
        <f t="shared" si="57"/>
        <v>2</v>
      </c>
      <c r="CA4" s="15" t="str">
        <f t="shared" si="58"/>
        <v>2.0</v>
      </c>
      <c r="CB4" s="68">
        <v>3</v>
      </c>
      <c r="CC4" s="68">
        <v>3</v>
      </c>
      <c r="CD4" s="28">
        <v>5</v>
      </c>
      <c r="CE4" s="39">
        <v>2</v>
      </c>
      <c r="CF4" s="27">
        <v>5</v>
      </c>
      <c r="CG4" s="27"/>
      <c r="CH4" s="27">
        <f t="shared" si="59"/>
        <v>5</v>
      </c>
      <c r="CI4" s="21">
        <f t="shared" ref="CI4:CI46" si="124">ROUND(MAX((CD4*0.4+CE4*0.6),(CD4*0.4+CF4*0.6),(CD4*0.4+CG4*0.6)),1)</f>
        <v>5</v>
      </c>
      <c r="CJ4" s="21" t="str">
        <f t="shared" si="60"/>
        <v>5.0</v>
      </c>
      <c r="CK4" s="13" t="str">
        <f t="shared" si="61"/>
        <v>D+</v>
      </c>
      <c r="CL4" s="18">
        <f t="shared" si="62"/>
        <v>1.5</v>
      </c>
      <c r="CM4" s="15" t="str">
        <f t="shared" si="63"/>
        <v>1.5</v>
      </c>
      <c r="CN4" s="19">
        <v>3</v>
      </c>
      <c r="CO4" s="68">
        <v>3</v>
      </c>
      <c r="CP4" s="28">
        <v>6.8</v>
      </c>
      <c r="CQ4" s="26">
        <v>4</v>
      </c>
      <c r="CR4" s="27">
        <v>7</v>
      </c>
      <c r="CS4" s="82"/>
      <c r="CT4" s="82">
        <f t="shared" si="64"/>
        <v>7</v>
      </c>
      <c r="CU4" s="21">
        <f t="shared" ref="CU4:CU46" si="125">ROUND(MAX((CP4*0.4+CQ4*0.6),(CP4*0.4+CR4*0.6),(CP4*0.4+CS4*0.6)),1)</f>
        <v>6.9</v>
      </c>
      <c r="CV4" s="21" t="str">
        <f t="shared" si="65"/>
        <v>6.9</v>
      </c>
      <c r="CW4" s="13" t="str">
        <f t="shared" si="16"/>
        <v>C+</v>
      </c>
      <c r="CX4" s="18">
        <f t="shared" si="17"/>
        <v>2.5</v>
      </c>
      <c r="CY4" s="15" t="str">
        <f t="shared" si="66"/>
        <v>2.5</v>
      </c>
      <c r="CZ4" s="19">
        <v>3</v>
      </c>
      <c r="DA4" s="68">
        <v>3</v>
      </c>
      <c r="DB4" s="69">
        <f t="shared" si="67"/>
        <v>19</v>
      </c>
      <c r="DC4" s="22">
        <f t="shared" si="68"/>
        <v>6.1105263157894738</v>
      </c>
      <c r="DD4" s="24" t="str">
        <f t="shared" si="69"/>
        <v>6.11</v>
      </c>
      <c r="DE4" s="22">
        <f t="shared" si="70"/>
        <v>2.1052631578947367</v>
      </c>
      <c r="DF4" s="24" t="str">
        <f t="shared" si="71"/>
        <v>2.11</v>
      </c>
      <c r="DG4" s="77" t="str">
        <f t="shared" si="72"/>
        <v>Lên lớp</v>
      </c>
      <c r="DH4" s="77">
        <f t="shared" si="73"/>
        <v>17</v>
      </c>
      <c r="DI4" s="22">
        <f t="shared" si="74"/>
        <v>6.1941176470588246</v>
      </c>
      <c r="DJ4" s="77" t="str">
        <f t="shared" si="75"/>
        <v>6.19</v>
      </c>
      <c r="DK4" s="22">
        <f t="shared" si="76"/>
        <v>2.1764705882352939</v>
      </c>
      <c r="DL4" s="77" t="str">
        <f t="shared" si="77"/>
        <v>2.18</v>
      </c>
      <c r="DM4" s="28">
        <v>7.8</v>
      </c>
      <c r="DN4" s="26">
        <v>6</v>
      </c>
      <c r="DO4" s="27"/>
      <c r="DP4" s="82"/>
      <c r="DQ4" s="82">
        <f t="shared" si="78"/>
        <v>6</v>
      </c>
      <c r="DR4" s="21">
        <f t="shared" si="79"/>
        <v>6.7</v>
      </c>
      <c r="DS4" s="21" t="str">
        <f t="shared" si="80"/>
        <v>6.7</v>
      </c>
      <c r="DT4" s="13" t="str">
        <f t="shared" si="81"/>
        <v>C+</v>
      </c>
      <c r="DU4" s="18">
        <f t="shared" si="82"/>
        <v>2.5</v>
      </c>
      <c r="DV4" s="15" t="str">
        <f t="shared" si="83"/>
        <v>2.5</v>
      </c>
      <c r="DW4" s="19">
        <v>2</v>
      </c>
      <c r="DX4" s="68">
        <v>2</v>
      </c>
      <c r="DY4" s="28">
        <v>6</v>
      </c>
      <c r="DZ4" s="26">
        <v>7</v>
      </c>
      <c r="EA4" s="27"/>
      <c r="EB4" s="82"/>
      <c r="EC4" s="82">
        <f t="shared" si="84"/>
        <v>7</v>
      </c>
      <c r="ED4" s="21">
        <f t="shared" ref="ED4:ED46" si="126">ROUND(MAX((DY4*0.4+DZ4*0.6),(DY4*0.4+EA4*0.6),(DY4*0.4+EB4*0.6)),1)</f>
        <v>6.6</v>
      </c>
      <c r="EE4" s="21" t="str">
        <f t="shared" si="85"/>
        <v>6.6</v>
      </c>
      <c r="EF4" s="13" t="str">
        <f t="shared" si="86"/>
        <v>C+</v>
      </c>
      <c r="EG4" s="18">
        <f t="shared" si="87"/>
        <v>2.5</v>
      </c>
      <c r="EH4" s="15" t="str">
        <f t="shared" si="88"/>
        <v>2.5</v>
      </c>
      <c r="EI4" s="19">
        <v>2</v>
      </c>
      <c r="EJ4" s="68">
        <v>2</v>
      </c>
      <c r="EK4" s="28">
        <v>6.8</v>
      </c>
      <c r="EL4" s="26">
        <v>5</v>
      </c>
      <c r="EM4" s="27"/>
      <c r="EN4" s="82"/>
      <c r="EO4" s="82">
        <f t="shared" si="89"/>
        <v>5</v>
      </c>
      <c r="EP4" s="21">
        <f t="shared" si="90"/>
        <v>5.7</v>
      </c>
      <c r="EQ4" s="21" t="str">
        <f t="shared" si="91"/>
        <v>5.7</v>
      </c>
      <c r="ER4" s="13" t="str">
        <f t="shared" si="92"/>
        <v>C</v>
      </c>
      <c r="ES4" s="18">
        <f t="shared" si="93"/>
        <v>2</v>
      </c>
      <c r="ET4" s="15" t="str">
        <f t="shared" si="94"/>
        <v>2.0</v>
      </c>
      <c r="EU4" s="19">
        <v>2</v>
      </c>
      <c r="EV4" s="68">
        <v>2</v>
      </c>
      <c r="EW4" s="28">
        <v>6.6</v>
      </c>
      <c r="EX4" s="26">
        <v>7</v>
      </c>
      <c r="EY4" s="27"/>
      <c r="EZ4" s="82"/>
      <c r="FA4" s="82">
        <f t="shared" si="95"/>
        <v>7</v>
      </c>
      <c r="FB4" s="21">
        <f t="shared" si="96"/>
        <v>6.8</v>
      </c>
      <c r="FC4" s="21" t="str">
        <f t="shared" si="97"/>
        <v>6.8</v>
      </c>
      <c r="FD4" s="13" t="str">
        <f t="shared" si="98"/>
        <v>C+</v>
      </c>
      <c r="FE4" s="18">
        <f t="shared" si="99"/>
        <v>2.5</v>
      </c>
      <c r="FF4" s="15" t="str">
        <f t="shared" si="100"/>
        <v>2.5</v>
      </c>
      <c r="FG4" s="19">
        <v>4</v>
      </c>
      <c r="FH4" s="68">
        <v>4</v>
      </c>
      <c r="FI4" s="95">
        <v>6.2</v>
      </c>
      <c r="FJ4" s="96"/>
      <c r="FK4" s="97"/>
      <c r="FL4" s="97"/>
      <c r="FM4" s="97">
        <f t="shared" si="101"/>
        <v>0</v>
      </c>
      <c r="FN4" s="21">
        <f t="shared" si="102"/>
        <v>2.5</v>
      </c>
      <c r="FO4" s="21" t="str">
        <f t="shared" si="103"/>
        <v>2.5</v>
      </c>
      <c r="FP4" s="13" t="str">
        <f t="shared" si="104"/>
        <v>F</v>
      </c>
      <c r="FQ4" s="18">
        <f t="shared" si="105"/>
        <v>0</v>
      </c>
      <c r="FR4" s="15" t="str">
        <f t="shared" si="106"/>
        <v>0.0</v>
      </c>
      <c r="FS4" s="19">
        <v>2</v>
      </c>
      <c r="FT4" s="68">
        <v>2</v>
      </c>
      <c r="FU4" s="95">
        <v>7</v>
      </c>
      <c r="FV4" s="96"/>
      <c r="FW4" s="97"/>
      <c r="FX4" s="97"/>
      <c r="FY4" s="82">
        <f t="shared" si="107"/>
        <v>0</v>
      </c>
      <c r="FZ4" s="21">
        <f t="shared" si="108"/>
        <v>2.8</v>
      </c>
      <c r="GA4" s="21" t="str">
        <f t="shared" si="109"/>
        <v>2.8</v>
      </c>
      <c r="GB4" s="13" t="str">
        <f t="shared" si="110"/>
        <v>F</v>
      </c>
      <c r="GC4" s="18">
        <f t="shared" si="111"/>
        <v>0</v>
      </c>
      <c r="GD4" s="15" t="str">
        <f t="shared" si="112"/>
        <v>0.0</v>
      </c>
      <c r="GE4" s="19">
        <v>2</v>
      </c>
      <c r="GF4" s="68">
        <v>2</v>
      </c>
      <c r="GG4" s="42">
        <v>3.4</v>
      </c>
      <c r="GH4" s="99"/>
      <c r="GI4" s="30"/>
      <c r="GJ4" s="30"/>
      <c r="GK4" s="30">
        <f t="shared" si="113"/>
        <v>0</v>
      </c>
      <c r="GL4" s="21">
        <f t="shared" si="114"/>
        <v>1.4</v>
      </c>
      <c r="GM4" s="21" t="str">
        <f t="shared" si="115"/>
        <v>1.4</v>
      </c>
      <c r="GN4" s="13" t="str">
        <f t="shared" si="116"/>
        <v>F</v>
      </c>
      <c r="GO4" s="18">
        <f t="shared" si="117"/>
        <v>0</v>
      </c>
      <c r="GP4" s="15" t="str">
        <f t="shared" si="118"/>
        <v>0.0</v>
      </c>
      <c r="GQ4" s="19">
        <v>4</v>
      </c>
      <c r="GR4" s="68">
        <v>4</v>
      </c>
      <c r="GS4" s="69">
        <f t="shared" si="119"/>
        <v>18</v>
      </c>
      <c r="GT4" s="22">
        <f t="shared" ref="GT4:GT33" si="127">(EP4*EU4+ED4*EI4+FB4*FG4+FN4*FS4+FZ4*GE4+GL4*GQ4+DW4*DR4)/GS4</f>
        <v>4.5222222222222221</v>
      </c>
      <c r="GU4" s="24" t="str">
        <f t="shared" ref="GU4:GU33" si="128">TEXT(GT4,"0.00")</f>
        <v>4.52</v>
      </c>
      <c r="GV4" s="22">
        <f t="shared" ref="GV4:GV33" si="129">(ES4*EU4+EG4*EI4+FE4*FG4+FQ4*FS4+GC4*GE4+GO4*GQ4+DW4*DU4)/GS4</f>
        <v>1.3333333333333333</v>
      </c>
      <c r="GW4" s="24" t="str">
        <f t="shared" ref="GW4:GW33" si="130">TEXT(GV4,"0.00")</f>
        <v>1.33</v>
      </c>
    </row>
    <row r="5" spans="1:205" s="4" customFormat="1" ht="18">
      <c r="A5" s="2">
        <v>4</v>
      </c>
      <c r="B5" s="5" t="s">
        <v>204</v>
      </c>
      <c r="C5" s="6" t="s">
        <v>213</v>
      </c>
      <c r="D5" s="7" t="s">
        <v>214</v>
      </c>
      <c r="E5" s="8" t="s">
        <v>215</v>
      </c>
      <c r="F5" s="23"/>
      <c r="G5" s="10" t="s">
        <v>282</v>
      </c>
      <c r="H5" s="36" t="s">
        <v>319</v>
      </c>
      <c r="I5" s="36" t="s">
        <v>199</v>
      </c>
      <c r="J5" s="25"/>
      <c r="K5" s="21" t="str">
        <f t="shared" si="35"/>
        <v>0.0</v>
      </c>
      <c r="L5" s="13" t="str">
        <f t="shared" ref="L5:L33" si="131">IF(J5&gt;=8.5,"A",IF(J5&gt;=8,"B+",IF(J5&gt;=7,"B",IF(J5&gt;=6.5,"C+",IF(J5&gt;=5.5,"C",IF(J5&gt;=5,"D+",IF(J5&gt;=4,"D","F")))))))</f>
        <v>F</v>
      </c>
      <c r="M5" s="14">
        <f t="shared" ref="M5:M33" si="132">IF(L5="A",4,IF(L5="B+",3.5,IF(L5="B",3,IF(L5="C+",2.5,IF(L5="C",2,IF(L5="D+",1.5,IF(L5="D",1,0)))))))</f>
        <v>0</v>
      </c>
      <c r="N5" s="15" t="str">
        <f t="shared" si="36"/>
        <v>0.0</v>
      </c>
      <c r="O5" s="19">
        <v>2</v>
      </c>
      <c r="P5" s="12">
        <v>5</v>
      </c>
      <c r="Q5" s="21" t="str">
        <f t="shared" si="37"/>
        <v>5.0</v>
      </c>
      <c r="R5" s="13" t="str">
        <f t="shared" ref="R5:R33" si="133">IF(P5&gt;=8.5,"A",IF(P5&gt;=8,"B+",IF(P5&gt;=7,"B",IF(P5&gt;=6.5,"C+",IF(P5&gt;=5.5,"C",IF(P5&gt;=5,"D+",IF(P5&gt;=4,"D","F")))))))</f>
        <v>D+</v>
      </c>
      <c r="S5" s="14">
        <f t="shared" ref="S5:S33" si="134">IF(R5="A",4,IF(R5="B+",3.5,IF(R5="B",3,IF(R5="C+",2.5,IF(R5="C",2,IF(R5="D+",1.5,IF(R5="D",1,0)))))))</f>
        <v>1.5</v>
      </c>
      <c r="T5" s="15" t="str">
        <f t="shared" si="38"/>
        <v>1.5</v>
      </c>
      <c r="U5" s="19">
        <v>3</v>
      </c>
      <c r="V5" s="28">
        <v>8.3000000000000007</v>
      </c>
      <c r="W5" s="26">
        <v>5</v>
      </c>
      <c r="X5" s="27"/>
      <c r="Y5" s="82"/>
      <c r="Z5" s="82">
        <f t="shared" si="39"/>
        <v>5</v>
      </c>
      <c r="AA5" s="21">
        <f t="shared" si="122"/>
        <v>6.3</v>
      </c>
      <c r="AB5" s="21" t="str">
        <f t="shared" si="40"/>
        <v>6.3</v>
      </c>
      <c r="AC5" s="13" t="str">
        <f t="shared" si="4"/>
        <v>C</v>
      </c>
      <c r="AD5" s="18">
        <f t="shared" ref="AD5:AD33" si="135">IF(AC5="A",4,IF(AC5="B+",3.5,IF(AC5="B",3,IF(AC5="C+",2.5,IF(AC5="C",2,IF(AC5="D+",1.5,IF(AC5="D",1,0)))))))</f>
        <v>2</v>
      </c>
      <c r="AE5" s="15" t="str">
        <f t="shared" si="41"/>
        <v>2.0</v>
      </c>
      <c r="AF5" s="19">
        <v>4</v>
      </c>
      <c r="AG5" s="68">
        <v>4</v>
      </c>
      <c r="AH5" s="28">
        <v>7.8</v>
      </c>
      <c r="AI5" s="26">
        <v>8</v>
      </c>
      <c r="AJ5" s="27"/>
      <c r="AK5" s="82"/>
      <c r="AL5" s="82">
        <f t="shared" si="42"/>
        <v>8</v>
      </c>
      <c r="AM5" s="21">
        <f t="shared" si="43"/>
        <v>7.9</v>
      </c>
      <c r="AN5" s="21" t="str">
        <f t="shared" si="44"/>
        <v>7.9</v>
      </c>
      <c r="AO5" s="13" t="str">
        <f t="shared" si="6"/>
        <v>B</v>
      </c>
      <c r="AP5" s="18">
        <f t="shared" si="7"/>
        <v>3</v>
      </c>
      <c r="AQ5" s="15" t="str">
        <f t="shared" si="45"/>
        <v>3.0</v>
      </c>
      <c r="AR5" s="19">
        <v>2</v>
      </c>
      <c r="AS5" s="68">
        <v>2</v>
      </c>
      <c r="AT5" s="28">
        <v>5.8</v>
      </c>
      <c r="AU5" s="26">
        <v>3</v>
      </c>
      <c r="AV5" s="27">
        <v>6</v>
      </c>
      <c r="AW5" s="27"/>
      <c r="AX5" s="27">
        <f t="shared" si="46"/>
        <v>6</v>
      </c>
      <c r="AY5" s="21">
        <f t="shared" si="123"/>
        <v>5.9</v>
      </c>
      <c r="AZ5" s="21" t="str">
        <f t="shared" si="47"/>
        <v>5.9</v>
      </c>
      <c r="BA5" s="13" t="str">
        <f t="shared" si="8"/>
        <v>C</v>
      </c>
      <c r="BB5" s="18">
        <f t="shared" si="9"/>
        <v>2</v>
      </c>
      <c r="BC5" s="15" t="str">
        <f t="shared" si="48"/>
        <v>2.0</v>
      </c>
      <c r="BD5" s="19">
        <v>2</v>
      </c>
      <c r="BE5" s="68">
        <v>2</v>
      </c>
      <c r="BF5" s="28">
        <v>7</v>
      </c>
      <c r="BG5" s="26">
        <v>5</v>
      </c>
      <c r="BH5" s="27"/>
      <c r="BI5" s="82"/>
      <c r="BJ5" s="82">
        <f t="shared" si="49"/>
        <v>5</v>
      </c>
      <c r="BK5" s="21">
        <f t="shared" si="50"/>
        <v>5.8</v>
      </c>
      <c r="BL5" s="21" t="str">
        <f t="shared" si="51"/>
        <v>5.8</v>
      </c>
      <c r="BM5" s="13" t="str">
        <f t="shared" si="10"/>
        <v>C</v>
      </c>
      <c r="BN5" s="18">
        <f t="shared" si="11"/>
        <v>2</v>
      </c>
      <c r="BO5" s="15" t="str">
        <f t="shared" si="52"/>
        <v>2.0</v>
      </c>
      <c r="BP5" s="19">
        <v>2</v>
      </c>
      <c r="BQ5" s="68">
        <v>2</v>
      </c>
      <c r="BR5" s="28">
        <v>5.7</v>
      </c>
      <c r="BS5" s="39">
        <v>5</v>
      </c>
      <c r="BT5" s="27"/>
      <c r="BU5" s="27"/>
      <c r="BV5" s="27">
        <f t="shared" si="53"/>
        <v>5</v>
      </c>
      <c r="BW5" s="21">
        <f t="shared" si="54"/>
        <v>5.3</v>
      </c>
      <c r="BX5" s="21" t="str">
        <f t="shared" si="55"/>
        <v>5.3</v>
      </c>
      <c r="BY5" s="13" t="str">
        <f t="shared" si="56"/>
        <v>D+</v>
      </c>
      <c r="BZ5" s="18">
        <f t="shared" si="57"/>
        <v>1.5</v>
      </c>
      <c r="CA5" s="15" t="str">
        <f t="shared" si="58"/>
        <v>1.5</v>
      </c>
      <c r="CB5" s="68">
        <v>3</v>
      </c>
      <c r="CC5" s="68">
        <v>3</v>
      </c>
      <c r="CD5" s="28">
        <v>5.7</v>
      </c>
      <c r="CE5" s="39">
        <v>5</v>
      </c>
      <c r="CF5" s="27"/>
      <c r="CG5" s="82"/>
      <c r="CH5" s="27">
        <f t="shared" si="59"/>
        <v>5</v>
      </c>
      <c r="CI5" s="21">
        <f t="shared" si="124"/>
        <v>5.3</v>
      </c>
      <c r="CJ5" s="21" t="str">
        <f t="shared" si="60"/>
        <v>5.3</v>
      </c>
      <c r="CK5" s="13" t="str">
        <f t="shared" si="61"/>
        <v>D+</v>
      </c>
      <c r="CL5" s="18">
        <f t="shared" si="62"/>
        <v>1.5</v>
      </c>
      <c r="CM5" s="15" t="str">
        <f t="shared" si="63"/>
        <v>1.5</v>
      </c>
      <c r="CN5" s="19">
        <v>3</v>
      </c>
      <c r="CO5" s="68">
        <v>3</v>
      </c>
      <c r="CP5" s="28">
        <v>7.5</v>
      </c>
      <c r="CQ5" s="26">
        <v>4</v>
      </c>
      <c r="CR5" s="27">
        <v>5</v>
      </c>
      <c r="CS5" s="82"/>
      <c r="CT5" s="82">
        <f t="shared" si="64"/>
        <v>5</v>
      </c>
      <c r="CU5" s="21">
        <f t="shared" si="125"/>
        <v>6</v>
      </c>
      <c r="CV5" s="21" t="str">
        <f t="shared" si="65"/>
        <v>6.0</v>
      </c>
      <c r="CW5" s="13" t="str">
        <f t="shared" si="16"/>
        <v>C</v>
      </c>
      <c r="CX5" s="18">
        <f t="shared" si="17"/>
        <v>2</v>
      </c>
      <c r="CY5" s="15" t="str">
        <f t="shared" si="66"/>
        <v>2.0</v>
      </c>
      <c r="CZ5" s="19">
        <v>3</v>
      </c>
      <c r="DA5" s="68">
        <v>3</v>
      </c>
      <c r="DB5" s="69">
        <f t="shared" si="67"/>
        <v>19</v>
      </c>
      <c r="DC5" s="22">
        <f t="shared" si="68"/>
        <v>6.0105263157894733</v>
      </c>
      <c r="DD5" s="24" t="str">
        <f t="shared" si="69"/>
        <v>6.01</v>
      </c>
      <c r="DE5" s="22">
        <f t="shared" si="70"/>
        <v>1.9473684210526316</v>
      </c>
      <c r="DF5" s="24" t="str">
        <f t="shared" si="71"/>
        <v>1.95</v>
      </c>
      <c r="DG5" s="77" t="str">
        <f t="shared" si="72"/>
        <v>Lên lớp</v>
      </c>
      <c r="DH5" s="77">
        <f t="shared" si="73"/>
        <v>19</v>
      </c>
      <c r="DI5" s="22">
        <f t="shared" si="74"/>
        <v>6.0105263157894733</v>
      </c>
      <c r="DJ5" s="77" t="str">
        <f t="shared" si="75"/>
        <v>6.01</v>
      </c>
      <c r="DK5" s="22">
        <f t="shared" si="76"/>
        <v>1.9473684210526316</v>
      </c>
      <c r="DL5" s="77" t="str">
        <f t="shared" si="77"/>
        <v>1.95</v>
      </c>
      <c r="DM5" s="28">
        <v>7.6</v>
      </c>
      <c r="DN5" s="26">
        <v>7</v>
      </c>
      <c r="DO5" s="27"/>
      <c r="DP5" s="82"/>
      <c r="DQ5" s="82">
        <f t="shared" si="78"/>
        <v>7</v>
      </c>
      <c r="DR5" s="21">
        <f t="shared" si="79"/>
        <v>7.2</v>
      </c>
      <c r="DS5" s="21" t="str">
        <f t="shared" si="80"/>
        <v>7.2</v>
      </c>
      <c r="DT5" s="13" t="str">
        <f t="shared" si="81"/>
        <v>B</v>
      </c>
      <c r="DU5" s="18">
        <f t="shared" si="82"/>
        <v>3</v>
      </c>
      <c r="DV5" s="15" t="str">
        <f t="shared" si="83"/>
        <v>3.0</v>
      </c>
      <c r="DW5" s="19">
        <v>2</v>
      </c>
      <c r="DX5" s="68">
        <v>2</v>
      </c>
      <c r="DY5" s="28">
        <v>7.3</v>
      </c>
      <c r="DZ5" s="26">
        <v>8</v>
      </c>
      <c r="EA5" s="27"/>
      <c r="EB5" s="82"/>
      <c r="EC5" s="82">
        <f t="shared" si="84"/>
        <v>8</v>
      </c>
      <c r="ED5" s="21">
        <f t="shared" si="126"/>
        <v>7.7</v>
      </c>
      <c r="EE5" s="21" t="str">
        <f t="shared" si="85"/>
        <v>7.7</v>
      </c>
      <c r="EF5" s="13" t="str">
        <f t="shared" si="86"/>
        <v>B</v>
      </c>
      <c r="EG5" s="18">
        <f t="shared" si="87"/>
        <v>3</v>
      </c>
      <c r="EH5" s="15" t="str">
        <f t="shared" si="88"/>
        <v>3.0</v>
      </c>
      <c r="EI5" s="19">
        <v>2</v>
      </c>
      <c r="EJ5" s="68">
        <v>2</v>
      </c>
      <c r="EK5" s="28">
        <v>7.6</v>
      </c>
      <c r="EL5" s="26">
        <v>5</v>
      </c>
      <c r="EM5" s="27"/>
      <c r="EN5" s="82"/>
      <c r="EO5" s="82">
        <f t="shared" si="89"/>
        <v>5</v>
      </c>
      <c r="EP5" s="21">
        <f t="shared" si="90"/>
        <v>6</v>
      </c>
      <c r="EQ5" s="21" t="str">
        <f t="shared" si="91"/>
        <v>6.0</v>
      </c>
      <c r="ER5" s="13" t="str">
        <f t="shared" si="92"/>
        <v>C</v>
      </c>
      <c r="ES5" s="18">
        <f t="shared" si="93"/>
        <v>2</v>
      </c>
      <c r="ET5" s="15" t="str">
        <f t="shared" si="94"/>
        <v>2.0</v>
      </c>
      <c r="EU5" s="19">
        <v>2</v>
      </c>
      <c r="EV5" s="68">
        <v>2</v>
      </c>
      <c r="EW5" s="28">
        <v>7</v>
      </c>
      <c r="EX5" s="26">
        <v>6</v>
      </c>
      <c r="EY5" s="27"/>
      <c r="EZ5" s="82"/>
      <c r="FA5" s="82">
        <f t="shared" si="95"/>
        <v>6</v>
      </c>
      <c r="FB5" s="21">
        <f t="shared" si="96"/>
        <v>6.4</v>
      </c>
      <c r="FC5" s="21" t="str">
        <f t="shared" si="97"/>
        <v>6.4</v>
      </c>
      <c r="FD5" s="13" t="str">
        <f t="shared" si="98"/>
        <v>C</v>
      </c>
      <c r="FE5" s="18">
        <f t="shared" si="99"/>
        <v>2</v>
      </c>
      <c r="FF5" s="15" t="str">
        <f t="shared" si="100"/>
        <v>2.0</v>
      </c>
      <c r="FG5" s="19">
        <v>4</v>
      </c>
      <c r="FH5" s="68">
        <v>4</v>
      </c>
      <c r="FI5" s="28">
        <v>7.2</v>
      </c>
      <c r="FJ5" s="26">
        <v>10</v>
      </c>
      <c r="FK5" s="27"/>
      <c r="FL5" s="82"/>
      <c r="FM5" s="82">
        <f t="shared" si="101"/>
        <v>10</v>
      </c>
      <c r="FN5" s="21">
        <f t="shared" si="102"/>
        <v>8.9</v>
      </c>
      <c r="FO5" s="21" t="str">
        <f t="shared" si="103"/>
        <v>8.9</v>
      </c>
      <c r="FP5" s="13" t="str">
        <f t="shared" si="104"/>
        <v>A</v>
      </c>
      <c r="FQ5" s="18">
        <f t="shared" si="105"/>
        <v>4</v>
      </c>
      <c r="FR5" s="15" t="str">
        <f t="shared" si="106"/>
        <v>4.0</v>
      </c>
      <c r="FS5" s="19">
        <v>2</v>
      </c>
      <c r="FT5" s="68">
        <v>2</v>
      </c>
      <c r="FU5" s="28">
        <v>6.4</v>
      </c>
      <c r="FV5" s="26">
        <v>7</v>
      </c>
      <c r="FW5" s="27"/>
      <c r="FX5" s="82"/>
      <c r="FY5" s="82">
        <f t="shared" si="107"/>
        <v>7</v>
      </c>
      <c r="FZ5" s="21">
        <f t="shared" si="108"/>
        <v>6.8</v>
      </c>
      <c r="GA5" s="21" t="str">
        <f t="shared" si="109"/>
        <v>6.8</v>
      </c>
      <c r="GB5" s="13" t="str">
        <f t="shared" si="110"/>
        <v>C+</v>
      </c>
      <c r="GC5" s="18">
        <f t="shared" si="111"/>
        <v>2.5</v>
      </c>
      <c r="GD5" s="15" t="str">
        <f t="shared" si="112"/>
        <v>2.5</v>
      </c>
      <c r="GE5" s="19">
        <v>2</v>
      </c>
      <c r="GF5" s="68">
        <v>2</v>
      </c>
      <c r="GG5" s="28">
        <v>5.3</v>
      </c>
      <c r="GH5" s="26">
        <v>7</v>
      </c>
      <c r="GI5" s="27"/>
      <c r="GJ5" s="27"/>
      <c r="GK5" s="82">
        <f t="shared" si="113"/>
        <v>7</v>
      </c>
      <c r="GL5" s="21">
        <f t="shared" si="114"/>
        <v>6.3</v>
      </c>
      <c r="GM5" s="21" t="str">
        <f t="shared" si="115"/>
        <v>6.3</v>
      </c>
      <c r="GN5" s="13" t="str">
        <f t="shared" si="116"/>
        <v>C</v>
      </c>
      <c r="GO5" s="18">
        <f t="shared" si="117"/>
        <v>2</v>
      </c>
      <c r="GP5" s="15" t="str">
        <f t="shared" si="118"/>
        <v>2.0</v>
      </c>
      <c r="GQ5" s="19">
        <v>4</v>
      </c>
      <c r="GR5" s="68">
        <v>4</v>
      </c>
      <c r="GS5" s="69">
        <f t="shared" si="119"/>
        <v>18</v>
      </c>
      <c r="GT5" s="22">
        <f t="shared" si="127"/>
        <v>6.8888888888888893</v>
      </c>
      <c r="GU5" s="24" t="str">
        <f t="shared" si="128"/>
        <v>6.89</v>
      </c>
      <c r="GV5" s="22">
        <f t="shared" si="129"/>
        <v>2.5</v>
      </c>
      <c r="GW5" s="24" t="str">
        <f t="shared" si="130"/>
        <v>2.50</v>
      </c>
    </row>
    <row r="6" spans="1:205" s="4" customFormat="1" ht="18">
      <c r="A6" s="2">
        <v>5</v>
      </c>
      <c r="B6" s="5" t="s">
        <v>204</v>
      </c>
      <c r="C6" s="6" t="s">
        <v>216</v>
      </c>
      <c r="D6" s="7" t="s">
        <v>217</v>
      </c>
      <c r="E6" s="8" t="s">
        <v>84</v>
      </c>
      <c r="G6" s="10" t="s">
        <v>283</v>
      </c>
      <c r="H6" s="36" t="s">
        <v>319</v>
      </c>
      <c r="I6" s="36" t="s">
        <v>200</v>
      </c>
      <c r="J6" s="25"/>
      <c r="K6" s="21" t="str">
        <f t="shared" si="35"/>
        <v>0.0</v>
      </c>
      <c r="L6" s="13" t="str">
        <f t="shared" si="131"/>
        <v>F</v>
      </c>
      <c r="M6" s="14">
        <f t="shared" si="132"/>
        <v>0</v>
      </c>
      <c r="N6" s="15" t="str">
        <f t="shared" si="36"/>
        <v>0.0</v>
      </c>
      <c r="O6" s="19">
        <v>2</v>
      </c>
      <c r="P6" s="12">
        <v>6</v>
      </c>
      <c r="Q6" s="21" t="str">
        <f t="shared" si="37"/>
        <v>6.0</v>
      </c>
      <c r="R6" s="13" t="str">
        <f t="shared" si="133"/>
        <v>C</v>
      </c>
      <c r="S6" s="14">
        <f t="shared" si="134"/>
        <v>2</v>
      </c>
      <c r="T6" s="15" t="str">
        <f t="shared" si="38"/>
        <v>2.0</v>
      </c>
      <c r="U6" s="19">
        <v>3</v>
      </c>
      <c r="V6" s="28">
        <v>8.6999999999999993</v>
      </c>
      <c r="W6" s="26">
        <v>7</v>
      </c>
      <c r="X6" s="27"/>
      <c r="Y6" s="82"/>
      <c r="Z6" s="82">
        <f t="shared" si="39"/>
        <v>7</v>
      </c>
      <c r="AA6" s="21">
        <f t="shared" si="122"/>
        <v>7.7</v>
      </c>
      <c r="AB6" s="21" t="str">
        <f t="shared" si="40"/>
        <v>7.7</v>
      </c>
      <c r="AC6" s="13" t="str">
        <f t="shared" si="4"/>
        <v>B</v>
      </c>
      <c r="AD6" s="18">
        <f t="shared" si="135"/>
        <v>3</v>
      </c>
      <c r="AE6" s="15" t="str">
        <f t="shared" si="41"/>
        <v>3.0</v>
      </c>
      <c r="AF6" s="19">
        <v>4</v>
      </c>
      <c r="AG6" s="68">
        <v>4</v>
      </c>
      <c r="AH6" s="28">
        <v>7</v>
      </c>
      <c r="AI6" s="26">
        <v>6</v>
      </c>
      <c r="AJ6" s="27"/>
      <c r="AK6" s="82"/>
      <c r="AL6" s="82">
        <f t="shared" si="42"/>
        <v>6</v>
      </c>
      <c r="AM6" s="21">
        <f t="shared" si="43"/>
        <v>6.4</v>
      </c>
      <c r="AN6" s="21" t="str">
        <f t="shared" si="44"/>
        <v>6.4</v>
      </c>
      <c r="AO6" s="13" t="str">
        <f t="shared" si="6"/>
        <v>C</v>
      </c>
      <c r="AP6" s="18">
        <f t="shared" si="7"/>
        <v>2</v>
      </c>
      <c r="AQ6" s="15" t="str">
        <f t="shared" si="45"/>
        <v>2.0</v>
      </c>
      <c r="AR6" s="19">
        <v>2</v>
      </c>
      <c r="AS6" s="68">
        <v>2</v>
      </c>
      <c r="AT6" s="28">
        <v>6.4</v>
      </c>
      <c r="AU6" s="26">
        <v>5</v>
      </c>
      <c r="AV6" s="27"/>
      <c r="AW6" s="82"/>
      <c r="AX6" s="27">
        <f t="shared" si="46"/>
        <v>5</v>
      </c>
      <c r="AY6" s="21">
        <f t="shared" si="123"/>
        <v>5.6</v>
      </c>
      <c r="AZ6" s="21" t="str">
        <f t="shared" si="47"/>
        <v>5.6</v>
      </c>
      <c r="BA6" s="13" t="str">
        <f t="shared" si="8"/>
        <v>C</v>
      </c>
      <c r="BB6" s="18">
        <f t="shared" si="9"/>
        <v>2</v>
      </c>
      <c r="BC6" s="15" t="str">
        <f t="shared" si="48"/>
        <v>2.0</v>
      </c>
      <c r="BD6" s="19">
        <v>2</v>
      </c>
      <c r="BE6" s="68">
        <v>2</v>
      </c>
      <c r="BF6" s="28">
        <v>6.4</v>
      </c>
      <c r="BG6" s="26">
        <v>5</v>
      </c>
      <c r="BH6" s="27"/>
      <c r="BI6" s="82"/>
      <c r="BJ6" s="82">
        <f t="shared" si="49"/>
        <v>5</v>
      </c>
      <c r="BK6" s="21">
        <f t="shared" si="50"/>
        <v>5.6</v>
      </c>
      <c r="BL6" s="21" t="str">
        <f t="shared" si="51"/>
        <v>5.6</v>
      </c>
      <c r="BM6" s="13" t="str">
        <f t="shared" si="10"/>
        <v>C</v>
      </c>
      <c r="BN6" s="18">
        <f t="shared" si="11"/>
        <v>2</v>
      </c>
      <c r="BO6" s="15" t="str">
        <f t="shared" si="52"/>
        <v>2.0</v>
      </c>
      <c r="BP6" s="19">
        <v>2</v>
      </c>
      <c r="BQ6" s="68">
        <v>2</v>
      </c>
      <c r="BR6" s="28">
        <v>6.1</v>
      </c>
      <c r="BS6" s="39">
        <v>8</v>
      </c>
      <c r="BT6" s="27"/>
      <c r="BU6" s="27"/>
      <c r="BV6" s="27">
        <f t="shared" si="53"/>
        <v>8</v>
      </c>
      <c r="BW6" s="21">
        <f t="shared" si="54"/>
        <v>7.2</v>
      </c>
      <c r="BX6" s="21" t="str">
        <f t="shared" si="55"/>
        <v>7.2</v>
      </c>
      <c r="BY6" s="13" t="str">
        <f t="shared" si="56"/>
        <v>B</v>
      </c>
      <c r="BZ6" s="18">
        <f t="shared" si="57"/>
        <v>3</v>
      </c>
      <c r="CA6" s="15" t="str">
        <f t="shared" si="58"/>
        <v>3.0</v>
      </c>
      <c r="CB6" s="68">
        <v>3</v>
      </c>
      <c r="CC6" s="68">
        <v>3</v>
      </c>
      <c r="CD6" s="28">
        <v>5.7</v>
      </c>
      <c r="CE6" s="39">
        <v>4</v>
      </c>
      <c r="CF6" s="27">
        <v>5</v>
      </c>
      <c r="CG6" s="27"/>
      <c r="CH6" s="27">
        <f t="shared" si="59"/>
        <v>5</v>
      </c>
      <c r="CI6" s="21">
        <f t="shared" si="124"/>
        <v>5.3</v>
      </c>
      <c r="CJ6" s="21" t="str">
        <f t="shared" si="60"/>
        <v>5.3</v>
      </c>
      <c r="CK6" s="13" t="str">
        <f t="shared" si="61"/>
        <v>D+</v>
      </c>
      <c r="CL6" s="18">
        <f t="shared" si="62"/>
        <v>1.5</v>
      </c>
      <c r="CM6" s="15" t="str">
        <f t="shared" si="63"/>
        <v>1.5</v>
      </c>
      <c r="CN6" s="19">
        <v>3</v>
      </c>
      <c r="CO6" s="68">
        <v>3</v>
      </c>
      <c r="CP6" s="28">
        <v>7</v>
      </c>
      <c r="CQ6" s="26">
        <v>4</v>
      </c>
      <c r="CR6" s="27">
        <v>7</v>
      </c>
      <c r="CS6" s="82"/>
      <c r="CT6" s="82">
        <f t="shared" si="64"/>
        <v>7</v>
      </c>
      <c r="CU6" s="21">
        <f t="shared" si="125"/>
        <v>7</v>
      </c>
      <c r="CV6" s="21" t="str">
        <f t="shared" si="65"/>
        <v>7.0</v>
      </c>
      <c r="CW6" s="13" t="str">
        <f t="shared" si="16"/>
        <v>B</v>
      </c>
      <c r="CX6" s="18">
        <f t="shared" si="17"/>
        <v>3</v>
      </c>
      <c r="CY6" s="15" t="str">
        <f t="shared" si="66"/>
        <v>3.0</v>
      </c>
      <c r="CZ6" s="19">
        <v>3</v>
      </c>
      <c r="DA6" s="68">
        <v>3</v>
      </c>
      <c r="DB6" s="69">
        <f t="shared" si="67"/>
        <v>19</v>
      </c>
      <c r="DC6" s="22">
        <f t="shared" si="68"/>
        <v>6.5526315789473681</v>
      </c>
      <c r="DD6" s="24" t="str">
        <f t="shared" si="69"/>
        <v>6.55</v>
      </c>
      <c r="DE6" s="22">
        <f t="shared" si="70"/>
        <v>2.4473684210526314</v>
      </c>
      <c r="DF6" s="24" t="str">
        <f t="shared" si="71"/>
        <v>2.45</v>
      </c>
      <c r="DG6" s="77" t="str">
        <f t="shared" si="72"/>
        <v>Lên lớp</v>
      </c>
      <c r="DH6" s="77">
        <f t="shared" si="73"/>
        <v>19</v>
      </c>
      <c r="DI6" s="22">
        <f t="shared" si="74"/>
        <v>6.5526315789473681</v>
      </c>
      <c r="DJ6" s="77" t="str">
        <f t="shared" si="75"/>
        <v>6.55</v>
      </c>
      <c r="DK6" s="22">
        <f t="shared" si="76"/>
        <v>2.4473684210526314</v>
      </c>
      <c r="DL6" s="77" t="str">
        <f t="shared" si="77"/>
        <v>2.45</v>
      </c>
      <c r="DM6" s="28">
        <v>7.6</v>
      </c>
      <c r="DN6" s="26">
        <v>5</v>
      </c>
      <c r="DO6" s="27"/>
      <c r="DP6" s="82"/>
      <c r="DQ6" s="82">
        <f t="shared" si="78"/>
        <v>5</v>
      </c>
      <c r="DR6" s="21">
        <f t="shared" si="79"/>
        <v>6</v>
      </c>
      <c r="DS6" s="21" t="str">
        <f t="shared" si="80"/>
        <v>6.0</v>
      </c>
      <c r="DT6" s="13" t="str">
        <f t="shared" si="81"/>
        <v>C</v>
      </c>
      <c r="DU6" s="18">
        <f t="shared" si="82"/>
        <v>2</v>
      </c>
      <c r="DV6" s="15" t="str">
        <f t="shared" si="83"/>
        <v>2.0</v>
      </c>
      <c r="DW6" s="19">
        <v>2</v>
      </c>
      <c r="DX6" s="68">
        <v>2</v>
      </c>
      <c r="DY6" s="28">
        <v>7</v>
      </c>
      <c r="DZ6" s="26">
        <v>9</v>
      </c>
      <c r="EA6" s="27"/>
      <c r="EB6" s="82"/>
      <c r="EC6" s="82">
        <f t="shared" si="84"/>
        <v>9</v>
      </c>
      <c r="ED6" s="21">
        <f t="shared" si="126"/>
        <v>8.1999999999999993</v>
      </c>
      <c r="EE6" s="21" t="str">
        <f t="shared" si="85"/>
        <v>8.2</v>
      </c>
      <c r="EF6" s="13" t="str">
        <f t="shared" si="86"/>
        <v>B+</v>
      </c>
      <c r="EG6" s="18">
        <f t="shared" si="87"/>
        <v>3.5</v>
      </c>
      <c r="EH6" s="15" t="str">
        <f t="shared" si="88"/>
        <v>3.5</v>
      </c>
      <c r="EI6" s="19">
        <v>2</v>
      </c>
      <c r="EJ6" s="68">
        <v>2</v>
      </c>
      <c r="EK6" s="28">
        <v>7.2</v>
      </c>
      <c r="EL6" s="26">
        <v>7</v>
      </c>
      <c r="EM6" s="27"/>
      <c r="EN6" s="82"/>
      <c r="EO6" s="82">
        <f t="shared" si="89"/>
        <v>7</v>
      </c>
      <c r="EP6" s="21">
        <f t="shared" si="90"/>
        <v>7.1</v>
      </c>
      <c r="EQ6" s="21" t="str">
        <f t="shared" si="91"/>
        <v>7.1</v>
      </c>
      <c r="ER6" s="13" t="str">
        <f t="shared" si="92"/>
        <v>B</v>
      </c>
      <c r="ES6" s="18">
        <f t="shared" si="93"/>
        <v>3</v>
      </c>
      <c r="ET6" s="15" t="str">
        <f t="shared" si="94"/>
        <v>3.0</v>
      </c>
      <c r="EU6" s="19">
        <v>2</v>
      </c>
      <c r="EV6" s="68">
        <v>2</v>
      </c>
      <c r="EW6" s="28">
        <v>7.2</v>
      </c>
      <c r="EX6" s="26">
        <v>6</v>
      </c>
      <c r="EY6" s="27"/>
      <c r="EZ6" s="82"/>
      <c r="FA6" s="82">
        <f t="shared" si="95"/>
        <v>6</v>
      </c>
      <c r="FB6" s="21">
        <f t="shared" si="96"/>
        <v>6.5</v>
      </c>
      <c r="FC6" s="21" t="str">
        <f t="shared" si="97"/>
        <v>6.5</v>
      </c>
      <c r="FD6" s="13" t="str">
        <f t="shared" si="98"/>
        <v>C+</v>
      </c>
      <c r="FE6" s="18">
        <f t="shared" si="99"/>
        <v>2.5</v>
      </c>
      <c r="FF6" s="15" t="str">
        <f t="shared" si="100"/>
        <v>2.5</v>
      </c>
      <c r="FG6" s="19">
        <v>4</v>
      </c>
      <c r="FH6" s="68">
        <v>4</v>
      </c>
      <c r="FI6" s="28">
        <v>7.2</v>
      </c>
      <c r="FJ6" s="26">
        <v>9</v>
      </c>
      <c r="FK6" s="27"/>
      <c r="FL6" s="82"/>
      <c r="FM6" s="82">
        <f t="shared" si="101"/>
        <v>9</v>
      </c>
      <c r="FN6" s="21">
        <f t="shared" si="102"/>
        <v>8.3000000000000007</v>
      </c>
      <c r="FO6" s="21" t="str">
        <f t="shared" si="103"/>
        <v>8.3</v>
      </c>
      <c r="FP6" s="13" t="str">
        <f t="shared" si="104"/>
        <v>B+</v>
      </c>
      <c r="FQ6" s="18">
        <f t="shared" si="105"/>
        <v>3.5</v>
      </c>
      <c r="FR6" s="15" t="str">
        <f t="shared" si="106"/>
        <v>3.5</v>
      </c>
      <c r="FS6" s="19">
        <v>2</v>
      </c>
      <c r="FT6" s="68">
        <v>2</v>
      </c>
      <c r="FU6" s="28">
        <v>7</v>
      </c>
      <c r="FV6" s="26">
        <v>6</v>
      </c>
      <c r="FW6" s="27"/>
      <c r="FX6" s="82"/>
      <c r="FY6" s="82">
        <f t="shared" si="107"/>
        <v>6</v>
      </c>
      <c r="FZ6" s="21">
        <f t="shared" si="108"/>
        <v>6.4</v>
      </c>
      <c r="GA6" s="21" t="str">
        <f t="shared" si="109"/>
        <v>6.4</v>
      </c>
      <c r="GB6" s="13" t="str">
        <f t="shared" si="110"/>
        <v>C</v>
      </c>
      <c r="GC6" s="18">
        <f t="shared" si="111"/>
        <v>2</v>
      </c>
      <c r="GD6" s="15" t="str">
        <f t="shared" si="112"/>
        <v>2.0</v>
      </c>
      <c r="GE6" s="19">
        <v>2</v>
      </c>
      <c r="GF6" s="68">
        <v>2</v>
      </c>
      <c r="GG6" s="28">
        <v>5.4</v>
      </c>
      <c r="GH6" s="26">
        <v>6</v>
      </c>
      <c r="GI6" s="27"/>
      <c r="GJ6" s="27"/>
      <c r="GK6" s="82">
        <f t="shared" si="113"/>
        <v>6</v>
      </c>
      <c r="GL6" s="21">
        <f t="shared" si="114"/>
        <v>5.8</v>
      </c>
      <c r="GM6" s="21" t="str">
        <f t="shared" si="115"/>
        <v>5.8</v>
      </c>
      <c r="GN6" s="13" t="str">
        <f t="shared" si="116"/>
        <v>C</v>
      </c>
      <c r="GO6" s="18">
        <f t="shared" si="117"/>
        <v>2</v>
      </c>
      <c r="GP6" s="15" t="str">
        <f t="shared" si="118"/>
        <v>2.0</v>
      </c>
      <c r="GQ6" s="19">
        <v>4</v>
      </c>
      <c r="GR6" s="68">
        <v>4</v>
      </c>
      <c r="GS6" s="69">
        <f t="shared" si="119"/>
        <v>18</v>
      </c>
      <c r="GT6" s="22">
        <f t="shared" si="127"/>
        <v>6.7333333333333325</v>
      </c>
      <c r="GU6" s="24" t="str">
        <f t="shared" si="128"/>
        <v>6.73</v>
      </c>
      <c r="GV6" s="22">
        <f t="shared" si="129"/>
        <v>2.5555555555555554</v>
      </c>
      <c r="GW6" s="24" t="str">
        <f t="shared" si="130"/>
        <v>2.56</v>
      </c>
    </row>
    <row r="7" spans="1:205" s="4" customFormat="1" ht="18">
      <c r="A7" s="2">
        <v>6</v>
      </c>
      <c r="B7" s="5" t="s">
        <v>204</v>
      </c>
      <c r="C7" s="6" t="s">
        <v>218</v>
      </c>
      <c r="D7" s="7" t="s">
        <v>219</v>
      </c>
      <c r="E7" s="8" t="s">
        <v>215</v>
      </c>
      <c r="G7" s="10" t="s">
        <v>284</v>
      </c>
      <c r="H7" s="36" t="s">
        <v>89</v>
      </c>
      <c r="I7" s="36" t="s">
        <v>199</v>
      </c>
      <c r="J7" s="25"/>
      <c r="K7" s="21" t="str">
        <f t="shared" si="35"/>
        <v>0.0</v>
      </c>
      <c r="L7" s="13" t="str">
        <f t="shared" si="131"/>
        <v>F</v>
      </c>
      <c r="M7" s="14">
        <f t="shared" si="132"/>
        <v>0</v>
      </c>
      <c r="N7" s="15" t="str">
        <f t="shared" si="36"/>
        <v>0.0</v>
      </c>
      <c r="O7" s="19">
        <v>2</v>
      </c>
      <c r="P7" s="12">
        <v>6</v>
      </c>
      <c r="Q7" s="21" t="str">
        <f t="shared" si="37"/>
        <v>6.0</v>
      </c>
      <c r="R7" s="13" t="str">
        <f t="shared" si="133"/>
        <v>C</v>
      </c>
      <c r="S7" s="14">
        <f t="shared" si="134"/>
        <v>2</v>
      </c>
      <c r="T7" s="15" t="str">
        <f t="shared" si="38"/>
        <v>2.0</v>
      </c>
      <c r="U7" s="19">
        <v>3</v>
      </c>
      <c r="V7" s="28">
        <v>8.6999999999999993</v>
      </c>
      <c r="W7" s="26">
        <v>6</v>
      </c>
      <c r="X7" s="27"/>
      <c r="Y7" s="82"/>
      <c r="Z7" s="82">
        <f t="shared" si="39"/>
        <v>6</v>
      </c>
      <c r="AA7" s="21">
        <f t="shared" si="122"/>
        <v>7.1</v>
      </c>
      <c r="AB7" s="21" t="str">
        <f t="shared" si="40"/>
        <v>7.1</v>
      </c>
      <c r="AC7" s="13" t="str">
        <f t="shared" si="4"/>
        <v>B</v>
      </c>
      <c r="AD7" s="18">
        <f t="shared" si="135"/>
        <v>3</v>
      </c>
      <c r="AE7" s="15" t="str">
        <f t="shared" si="41"/>
        <v>3.0</v>
      </c>
      <c r="AF7" s="19">
        <v>4</v>
      </c>
      <c r="AG7" s="68">
        <v>4</v>
      </c>
      <c r="AH7" s="28">
        <v>7.8</v>
      </c>
      <c r="AI7" s="26">
        <v>8</v>
      </c>
      <c r="AJ7" s="27"/>
      <c r="AK7" s="82"/>
      <c r="AL7" s="82">
        <f t="shared" si="42"/>
        <v>8</v>
      </c>
      <c r="AM7" s="21">
        <f t="shared" si="43"/>
        <v>7.9</v>
      </c>
      <c r="AN7" s="21" t="str">
        <f t="shared" si="44"/>
        <v>7.9</v>
      </c>
      <c r="AO7" s="13" t="str">
        <f t="shared" si="6"/>
        <v>B</v>
      </c>
      <c r="AP7" s="18">
        <f t="shared" si="7"/>
        <v>3</v>
      </c>
      <c r="AQ7" s="15" t="str">
        <f t="shared" si="45"/>
        <v>3.0</v>
      </c>
      <c r="AR7" s="19">
        <v>2</v>
      </c>
      <c r="AS7" s="68">
        <v>2</v>
      </c>
      <c r="AT7" s="28">
        <v>7.4</v>
      </c>
      <c r="AU7" s="26">
        <v>2</v>
      </c>
      <c r="AV7" s="27">
        <v>7</v>
      </c>
      <c r="AW7" s="27"/>
      <c r="AX7" s="27">
        <f t="shared" si="46"/>
        <v>7</v>
      </c>
      <c r="AY7" s="21">
        <f t="shared" si="123"/>
        <v>7.2</v>
      </c>
      <c r="AZ7" s="21" t="str">
        <f t="shared" si="47"/>
        <v>7.2</v>
      </c>
      <c r="BA7" s="13" t="str">
        <f t="shared" si="8"/>
        <v>B</v>
      </c>
      <c r="BB7" s="18">
        <f t="shared" si="9"/>
        <v>3</v>
      </c>
      <c r="BC7" s="15" t="str">
        <f t="shared" si="48"/>
        <v>3.0</v>
      </c>
      <c r="BD7" s="19">
        <v>2</v>
      </c>
      <c r="BE7" s="68">
        <v>2</v>
      </c>
      <c r="BF7" s="28">
        <v>7</v>
      </c>
      <c r="BG7" s="26">
        <v>7</v>
      </c>
      <c r="BH7" s="27"/>
      <c r="BI7" s="82"/>
      <c r="BJ7" s="82">
        <f t="shared" si="49"/>
        <v>7</v>
      </c>
      <c r="BK7" s="21">
        <f t="shared" si="50"/>
        <v>7</v>
      </c>
      <c r="BL7" s="21" t="str">
        <f t="shared" si="51"/>
        <v>7.0</v>
      </c>
      <c r="BM7" s="13" t="str">
        <f t="shared" si="10"/>
        <v>B</v>
      </c>
      <c r="BN7" s="18">
        <f t="shared" si="11"/>
        <v>3</v>
      </c>
      <c r="BO7" s="15" t="str">
        <f t="shared" si="52"/>
        <v>3.0</v>
      </c>
      <c r="BP7" s="19">
        <v>2</v>
      </c>
      <c r="BQ7" s="68">
        <v>2</v>
      </c>
      <c r="BR7" s="28">
        <v>8.1</v>
      </c>
      <c r="BS7" s="39">
        <v>5</v>
      </c>
      <c r="BT7" s="27"/>
      <c r="BU7" s="27"/>
      <c r="BV7" s="27">
        <f t="shared" si="53"/>
        <v>5</v>
      </c>
      <c r="BW7" s="21">
        <f t="shared" si="54"/>
        <v>6.2</v>
      </c>
      <c r="BX7" s="21" t="str">
        <f t="shared" si="55"/>
        <v>6.2</v>
      </c>
      <c r="BY7" s="13" t="str">
        <f t="shared" si="56"/>
        <v>C</v>
      </c>
      <c r="BZ7" s="18">
        <f t="shared" si="57"/>
        <v>2</v>
      </c>
      <c r="CA7" s="15" t="str">
        <f t="shared" si="58"/>
        <v>2.0</v>
      </c>
      <c r="CB7" s="68">
        <v>3</v>
      </c>
      <c r="CC7" s="68">
        <v>3</v>
      </c>
      <c r="CD7" s="28">
        <v>5.2</v>
      </c>
      <c r="CE7" s="39">
        <v>4</v>
      </c>
      <c r="CF7" s="27">
        <v>6</v>
      </c>
      <c r="CG7" s="27"/>
      <c r="CH7" s="27">
        <f t="shared" si="59"/>
        <v>6</v>
      </c>
      <c r="CI7" s="21">
        <f t="shared" si="124"/>
        <v>5.7</v>
      </c>
      <c r="CJ7" s="21" t="str">
        <f t="shared" si="60"/>
        <v>5.7</v>
      </c>
      <c r="CK7" s="13" t="str">
        <f t="shared" si="61"/>
        <v>C</v>
      </c>
      <c r="CL7" s="18">
        <f t="shared" si="62"/>
        <v>2</v>
      </c>
      <c r="CM7" s="15" t="str">
        <f t="shared" si="63"/>
        <v>2.0</v>
      </c>
      <c r="CN7" s="19">
        <v>3</v>
      </c>
      <c r="CO7" s="68">
        <v>3</v>
      </c>
      <c r="CP7" s="28">
        <v>7.3</v>
      </c>
      <c r="CQ7" s="26">
        <v>5</v>
      </c>
      <c r="CR7" s="27"/>
      <c r="CS7" s="82"/>
      <c r="CT7" s="82">
        <f t="shared" si="64"/>
        <v>5</v>
      </c>
      <c r="CU7" s="21">
        <f t="shared" si="125"/>
        <v>5.9</v>
      </c>
      <c r="CV7" s="21" t="str">
        <f t="shared" si="65"/>
        <v>5.9</v>
      </c>
      <c r="CW7" s="13" t="str">
        <f t="shared" si="16"/>
        <v>C</v>
      </c>
      <c r="CX7" s="18">
        <f t="shared" si="17"/>
        <v>2</v>
      </c>
      <c r="CY7" s="15" t="str">
        <f t="shared" si="66"/>
        <v>2.0</v>
      </c>
      <c r="CZ7" s="19">
        <v>3</v>
      </c>
      <c r="DA7" s="68">
        <v>3</v>
      </c>
      <c r="DB7" s="69">
        <f t="shared" si="67"/>
        <v>19</v>
      </c>
      <c r="DC7" s="22">
        <f t="shared" si="68"/>
        <v>6.6315789473684212</v>
      </c>
      <c r="DD7" s="24" t="str">
        <f t="shared" si="69"/>
        <v>6.63</v>
      </c>
      <c r="DE7" s="22">
        <f t="shared" si="70"/>
        <v>2.5263157894736841</v>
      </c>
      <c r="DF7" s="24" t="str">
        <f t="shared" si="71"/>
        <v>2.53</v>
      </c>
      <c r="DG7" s="77" t="str">
        <f t="shared" si="72"/>
        <v>Lên lớp</v>
      </c>
      <c r="DH7" s="77">
        <f t="shared" si="73"/>
        <v>19</v>
      </c>
      <c r="DI7" s="22">
        <f t="shared" si="74"/>
        <v>6.6315789473684212</v>
      </c>
      <c r="DJ7" s="77" t="str">
        <f t="shared" si="75"/>
        <v>6.63</v>
      </c>
      <c r="DK7" s="22">
        <f t="shared" si="76"/>
        <v>2.5263157894736841</v>
      </c>
      <c r="DL7" s="77" t="str">
        <f t="shared" si="77"/>
        <v>2.53</v>
      </c>
      <c r="DM7" s="28">
        <v>6.8</v>
      </c>
      <c r="DN7" s="26">
        <v>7</v>
      </c>
      <c r="DO7" s="27"/>
      <c r="DP7" s="82"/>
      <c r="DQ7" s="82">
        <f t="shared" si="78"/>
        <v>7</v>
      </c>
      <c r="DR7" s="21">
        <f t="shared" si="79"/>
        <v>6.9</v>
      </c>
      <c r="DS7" s="21" t="str">
        <f t="shared" si="80"/>
        <v>6.9</v>
      </c>
      <c r="DT7" s="13" t="str">
        <f t="shared" si="81"/>
        <v>C+</v>
      </c>
      <c r="DU7" s="18">
        <f t="shared" si="82"/>
        <v>2.5</v>
      </c>
      <c r="DV7" s="15" t="str">
        <f t="shared" si="83"/>
        <v>2.5</v>
      </c>
      <c r="DW7" s="19">
        <v>2</v>
      </c>
      <c r="DX7" s="68">
        <v>2</v>
      </c>
      <c r="DY7" s="28">
        <v>7.3</v>
      </c>
      <c r="DZ7" s="26">
        <v>8</v>
      </c>
      <c r="EA7" s="27"/>
      <c r="EB7" s="82"/>
      <c r="EC7" s="82">
        <f t="shared" si="84"/>
        <v>8</v>
      </c>
      <c r="ED7" s="21">
        <f t="shared" si="126"/>
        <v>7.7</v>
      </c>
      <c r="EE7" s="21" t="str">
        <f t="shared" si="85"/>
        <v>7.7</v>
      </c>
      <c r="EF7" s="13" t="str">
        <f t="shared" si="86"/>
        <v>B</v>
      </c>
      <c r="EG7" s="18">
        <f t="shared" si="87"/>
        <v>3</v>
      </c>
      <c r="EH7" s="15" t="str">
        <f t="shared" si="88"/>
        <v>3.0</v>
      </c>
      <c r="EI7" s="19">
        <v>2</v>
      </c>
      <c r="EJ7" s="68">
        <v>2</v>
      </c>
      <c r="EK7" s="28">
        <v>7.4</v>
      </c>
      <c r="EL7" s="26">
        <v>7</v>
      </c>
      <c r="EM7" s="27"/>
      <c r="EN7" s="82"/>
      <c r="EO7" s="82">
        <f t="shared" si="89"/>
        <v>7</v>
      </c>
      <c r="EP7" s="21">
        <f t="shared" si="90"/>
        <v>7.2</v>
      </c>
      <c r="EQ7" s="21" t="str">
        <f t="shared" si="91"/>
        <v>7.2</v>
      </c>
      <c r="ER7" s="13" t="str">
        <f t="shared" si="92"/>
        <v>B</v>
      </c>
      <c r="ES7" s="18">
        <f t="shared" si="93"/>
        <v>3</v>
      </c>
      <c r="ET7" s="15" t="str">
        <f t="shared" si="94"/>
        <v>3.0</v>
      </c>
      <c r="EU7" s="19">
        <v>2</v>
      </c>
      <c r="EV7" s="68">
        <v>2</v>
      </c>
      <c r="EW7" s="28">
        <v>7.1</v>
      </c>
      <c r="EX7" s="26">
        <v>8</v>
      </c>
      <c r="EY7" s="27"/>
      <c r="EZ7" s="82"/>
      <c r="FA7" s="82">
        <f t="shared" si="95"/>
        <v>8</v>
      </c>
      <c r="FB7" s="21">
        <f t="shared" si="96"/>
        <v>7.6</v>
      </c>
      <c r="FC7" s="21" t="str">
        <f t="shared" si="97"/>
        <v>7.6</v>
      </c>
      <c r="FD7" s="13" t="str">
        <f t="shared" si="98"/>
        <v>B</v>
      </c>
      <c r="FE7" s="18">
        <f t="shared" si="99"/>
        <v>3</v>
      </c>
      <c r="FF7" s="15" t="str">
        <f t="shared" si="100"/>
        <v>3.0</v>
      </c>
      <c r="FG7" s="19">
        <v>4</v>
      </c>
      <c r="FH7" s="68">
        <v>4</v>
      </c>
      <c r="FI7" s="28">
        <v>6</v>
      </c>
      <c r="FJ7" s="26">
        <v>10</v>
      </c>
      <c r="FK7" s="27"/>
      <c r="FL7" s="82"/>
      <c r="FM7" s="82">
        <f t="shared" si="101"/>
        <v>10</v>
      </c>
      <c r="FN7" s="21">
        <f t="shared" si="102"/>
        <v>8.4</v>
      </c>
      <c r="FO7" s="21" t="str">
        <f t="shared" si="103"/>
        <v>8.4</v>
      </c>
      <c r="FP7" s="13" t="str">
        <f t="shared" si="104"/>
        <v>B+</v>
      </c>
      <c r="FQ7" s="18">
        <f t="shared" si="105"/>
        <v>3.5</v>
      </c>
      <c r="FR7" s="15" t="str">
        <f t="shared" si="106"/>
        <v>3.5</v>
      </c>
      <c r="FS7" s="19">
        <v>2</v>
      </c>
      <c r="FT7" s="68">
        <v>2</v>
      </c>
      <c r="FU7" s="28">
        <v>6.6</v>
      </c>
      <c r="FV7" s="26">
        <v>7</v>
      </c>
      <c r="FW7" s="27"/>
      <c r="FX7" s="82"/>
      <c r="FY7" s="82">
        <f t="shared" si="107"/>
        <v>7</v>
      </c>
      <c r="FZ7" s="21">
        <f t="shared" si="108"/>
        <v>6.8</v>
      </c>
      <c r="GA7" s="21" t="str">
        <f t="shared" si="109"/>
        <v>6.8</v>
      </c>
      <c r="GB7" s="13" t="str">
        <f t="shared" si="110"/>
        <v>C+</v>
      </c>
      <c r="GC7" s="18">
        <f t="shared" si="111"/>
        <v>2.5</v>
      </c>
      <c r="GD7" s="15" t="str">
        <f t="shared" si="112"/>
        <v>2.5</v>
      </c>
      <c r="GE7" s="19">
        <v>2</v>
      </c>
      <c r="GF7" s="68">
        <v>2</v>
      </c>
      <c r="GG7" s="28">
        <v>6.1</v>
      </c>
      <c r="GH7" s="26">
        <v>6</v>
      </c>
      <c r="GI7" s="27"/>
      <c r="GJ7" s="27"/>
      <c r="GK7" s="82">
        <f t="shared" si="113"/>
        <v>6</v>
      </c>
      <c r="GL7" s="21">
        <f t="shared" si="114"/>
        <v>6</v>
      </c>
      <c r="GM7" s="21" t="str">
        <f t="shared" si="115"/>
        <v>6.0</v>
      </c>
      <c r="GN7" s="13" t="str">
        <f t="shared" si="116"/>
        <v>C</v>
      </c>
      <c r="GO7" s="18">
        <f t="shared" si="117"/>
        <v>2</v>
      </c>
      <c r="GP7" s="15" t="str">
        <f t="shared" si="118"/>
        <v>2.0</v>
      </c>
      <c r="GQ7" s="19">
        <v>4</v>
      </c>
      <c r="GR7" s="68">
        <v>4</v>
      </c>
      <c r="GS7" s="69">
        <f t="shared" si="119"/>
        <v>18</v>
      </c>
      <c r="GT7" s="22">
        <f t="shared" si="127"/>
        <v>7.1333333333333337</v>
      </c>
      <c r="GU7" s="24" t="str">
        <f t="shared" si="128"/>
        <v>7.13</v>
      </c>
      <c r="GV7" s="22">
        <f t="shared" si="129"/>
        <v>2.7222222222222223</v>
      </c>
      <c r="GW7" s="24" t="str">
        <f t="shared" si="130"/>
        <v>2.72</v>
      </c>
    </row>
    <row r="8" spans="1:205" s="4" customFormat="1" ht="18">
      <c r="A8" s="2">
        <v>7</v>
      </c>
      <c r="B8" s="5" t="s">
        <v>204</v>
      </c>
      <c r="C8" s="6" t="s">
        <v>220</v>
      </c>
      <c r="D8" s="7" t="s">
        <v>221</v>
      </c>
      <c r="E8" s="8" t="s">
        <v>82</v>
      </c>
      <c r="G8" s="10" t="s">
        <v>285</v>
      </c>
      <c r="H8" s="36" t="s">
        <v>89</v>
      </c>
      <c r="I8" s="36" t="s">
        <v>199</v>
      </c>
      <c r="J8" s="25"/>
      <c r="K8" s="21" t="str">
        <f t="shared" si="35"/>
        <v>0.0</v>
      </c>
      <c r="L8" s="13" t="str">
        <f t="shared" si="131"/>
        <v>F</v>
      </c>
      <c r="M8" s="14">
        <f t="shared" si="132"/>
        <v>0</v>
      </c>
      <c r="N8" s="15" t="str">
        <f t="shared" si="36"/>
        <v>0.0</v>
      </c>
      <c r="O8" s="19">
        <v>2</v>
      </c>
      <c r="P8" s="12">
        <v>5</v>
      </c>
      <c r="Q8" s="21" t="str">
        <f t="shared" si="37"/>
        <v>5.0</v>
      </c>
      <c r="R8" s="13" t="str">
        <f t="shared" si="133"/>
        <v>D+</v>
      </c>
      <c r="S8" s="14">
        <f t="shared" si="134"/>
        <v>1.5</v>
      </c>
      <c r="T8" s="15" t="str">
        <f t="shared" si="38"/>
        <v>1.5</v>
      </c>
      <c r="U8" s="19">
        <v>3</v>
      </c>
      <c r="V8" s="28">
        <v>8.6999999999999993</v>
      </c>
      <c r="W8" s="26">
        <v>5</v>
      </c>
      <c r="X8" s="27"/>
      <c r="Y8" s="82"/>
      <c r="Z8" s="82">
        <f t="shared" si="39"/>
        <v>5</v>
      </c>
      <c r="AA8" s="21">
        <f t="shared" si="122"/>
        <v>6.5</v>
      </c>
      <c r="AB8" s="21" t="str">
        <f t="shared" si="40"/>
        <v>6.5</v>
      </c>
      <c r="AC8" s="13" t="str">
        <f t="shared" si="4"/>
        <v>C+</v>
      </c>
      <c r="AD8" s="18">
        <f t="shared" si="135"/>
        <v>2.5</v>
      </c>
      <c r="AE8" s="15" t="str">
        <f t="shared" si="41"/>
        <v>2.5</v>
      </c>
      <c r="AF8" s="19">
        <v>4</v>
      </c>
      <c r="AG8" s="68">
        <v>4</v>
      </c>
      <c r="AH8" s="28">
        <v>7.4</v>
      </c>
      <c r="AI8" s="26">
        <v>7</v>
      </c>
      <c r="AJ8" s="27"/>
      <c r="AK8" s="82"/>
      <c r="AL8" s="82">
        <f t="shared" si="42"/>
        <v>7</v>
      </c>
      <c r="AM8" s="21">
        <f t="shared" si="43"/>
        <v>7.2</v>
      </c>
      <c r="AN8" s="21" t="str">
        <f t="shared" si="44"/>
        <v>7.2</v>
      </c>
      <c r="AO8" s="13" t="str">
        <f t="shared" si="6"/>
        <v>B</v>
      </c>
      <c r="AP8" s="18">
        <f t="shared" si="7"/>
        <v>3</v>
      </c>
      <c r="AQ8" s="15" t="str">
        <f t="shared" si="45"/>
        <v>3.0</v>
      </c>
      <c r="AR8" s="19">
        <v>2</v>
      </c>
      <c r="AS8" s="68">
        <v>2</v>
      </c>
      <c r="AT8" s="28">
        <v>7.2</v>
      </c>
      <c r="AU8" s="26">
        <v>3</v>
      </c>
      <c r="AV8" s="27">
        <v>5</v>
      </c>
      <c r="AW8" s="27"/>
      <c r="AX8" s="27">
        <f t="shared" si="46"/>
        <v>5</v>
      </c>
      <c r="AY8" s="21">
        <f t="shared" si="123"/>
        <v>5.9</v>
      </c>
      <c r="AZ8" s="21" t="str">
        <f t="shared" si="47"/>
        <v>5.9</v>
      </c>
      <c r="BA8" s="13" t="str">
        <f t="shared" si="8"/>
        <v>C</v>
      </c>
      <c r="BB8" s="18">
        <f t="shared" si="9"/>
        <v>2</v>
      </c>
      <c r="BC8" s="15" t="str">
        <f t="shared" si="48"/>
        <v>2.0</v>
      </c>
      <c r="BD8" s="19">
        <v>2</v>
      </c>
      <c r="BE8" s="68">
        <v>2</v>
      </c>
      <c r="BF8" s="28">
        <v>6.4</v>
      </c>
      <c r="BG8" s="26">
        <v>5</v>
      </c>
      <c r="BH8" s="27"/>
      <c r="BI8" s="82"/>
      <c r="BJ8" s="82">
        <f t="shared" si="49"/>
        <v>5</v>
      </c>
      <c r="BK8" s="21">
        <f t="shared" si="50"/>
        <v>5.6</v>
      </c>
      <c r="BL8" s="21" t="str">
        <f t="shared" si="51"/>
        <v>5.6</v>
      </c>
      <c r="BM8" s="13" t="str">
        <f t="shared" si="10"/>
        <v>C</v>
      </c>
      <c r="BN8" s="18">
        <f t="shared" si="11"/>
        <v>2</v>
      </c>
      <c r="BO8" s="15" t="str">
        <f t="shared" si="52"/>
        <v>2.0</v>
      </c>
      <c r="BP8" s="19">
        <v>2</v>
      </c>
      <c r="BQ8" s="68">
        <v>2</v>
      </c>
      <c r="BR8" s="28">
        <v>7</v>
      </c>
      <c r="BS8" s="39">
        <v>6</v>
      </c>
      <c r="BT8" s="27"/>
      <c r="BU8" s="27"/>
      <c r="BV8" s="27">
        <f t="shared" si="53"/>
        <v>6</v>
      </c>
      <c r="BW8" s="21">
        <f t="shared" si="54"/>
        <v>6.4</v>
      </c>
      <c r="BX8" s="21" t="str">
        <f t="shared" si="55"/>
        <v>6.4</v>
      </c>
      <c r="BY8" s="13" t="str">
        <f t="shared" si="56"/>
        <v>C</v>
      </c>
      <c r="BZ8" s="18">
        <f t="shared" si="57"/>
        <v>2</v>
      </c>
      <c r="CA8" s="15" t="str">
        <f t="shared" si="58"/>
        <v>2.0</v>
      </c>
      <c r="CB8" s="68">
        <v>3</v>
      </c>
      <c r="CC8" s="68">
        <v>3</v>
      </c>
      <c r="CD8" s="28">
        <v>6</v>
      </c>
      <c r="CE8" s="39">
        <v>4.5</v>
      </c>
      <c r="CF8" s="27">
        <v>6</v>
      </c>
      <c r="CG8" s="27"/>
      <c r="CH8" s="27">
        <f t="shared" si="59"/>
        <v>6</v>
      </c>
      <c r="CI8" s="21">
        <f t="shared" si="124"/>
        <v>6</v>
      </c>
      <c r="CJ8" s="21" t="str">
        <f t="shared" si="60"/>
        <v>6.0</v>
      </c>
      <c r="CK8" s="13" t="str">
        <f t="shared" si="61"/>
        <v>C</v>
      </c>
      <c r="CL8" s="18">
        <f t="shared" si="62"/>
        <v>2</v>
      </c>
      <c r="CM8" s="15" t="str">
        <f t="shared" si="63"/>
        <v>2.0</v>
      </c>
      <c r="CN8" s="19">
        <v>3</v>
      </c>
      <c r="CO8" s="68">
        <v>3</v>
      </c>
      <c r="CP8" s="28">
        <v>6.2</v>
      </c>
      <c r="CQ8" s="26">
        <v>5</v>
      </c>
      <c r="CR8" s="27"/>
      <c r="CS8" s="82"/>
      <c r="CT8" s="82">
        <f t="shared" si="64"/>
        <v>5</v>
      </c>
      <c r="CU8" s="21">
        <f t="shared" si="125"/>
        <v>5.5</v>
      </c>
      <c r="CV8" s="21" t="str">
        <f t="shared" si="65"/>
        <v>5.5</v>
      </c>
      <c r="CW8" s="13" t="str">
        <f t="shared" si="16"/>
        <v>C</v>
      </c>
      <c r="CX8" s="18">
        <f t="shared" si="17"/>
        <v>2</v>
      </c>
      <c r="CY8" s="15" t="str">
        <f t="shared" si="66"/>
        <v>2.0</v>
      </c>
      <c r="CZ8" s="19">
        <v>3</v>
      </c>
      <c r="DA8" s="68">
        <v>3</v>
      </c>
      <c r="DB8" s="69">
        <f t="shared" si="67"/>
        <v>19</v>
      </c>
      <c r="DC8" s="22">
        <f t="shared" si="68"/>
        <v>6.1631578947368428</v>
      </c>
      <c r="DD8" s="24" t="str">
        <f t="shared" si="69"/>
        <v>6.16</v>
      </c>
      <c r="DE8" s="22">
        <f t="shared" si="70"/>
        <v>2.2105263157894739</v>
      </c>
      <c r="DF8" s="24" t="str">
        <f t="shared" si="71"/>
        <v>2.21</v>
      </c>
      <c r="DG8" s="77" t="str">
        <f t="shared" si="72"/>
        <v>Lên lớp</v>
      </c>
      <c r="DH8" s="77">
        <f t="shared" si="73"/>
        <v>19</v>
      </c>
      <c r="DI8" s="22">
        <f t="shared" si="74"/>
        <v>6.1631578947368428</v>
      </c>
      <c r="DJ8" s="77" t="str">
        <f t="shared" si="75"/>
        <v>6.16</v>
      </c>
      <c r="DK8" s="22">
        <f t="shared" si="76"/>
        <v>2.2105263157894739</v>
      </c>
      <c r="DL8" s="77" t="str">
        <f t="shared" si="77"/>
        <v>2.21</v>
      </c>
      <c r="DM8" s="28">
        <v>7.4</v>
      </c>
      <c r="DN8" s="26">
        <v>6</v>
      </c>
      <c r="DO8" s="27"/>
      <c r="DP8" s="82"/>
      <c r="DQ8" s="82">
        <f t="shared" si="78"/>
        <v>6</v>
      </c>
      <c r="DR8" s="21">
        <f t="shared" si="79"/>
        <v>6.6</v>
      </c>
      <c r="DS8" s="21" t="str">
        <f t="shared" si="80"/>
        <v>6.6</v>
      </c>
      <c r="DT8" s="13" t="str">
        <f t="shared" si="81"/>
        <v>C+</v>
      </c>
      <c r="DU8" s="18">
        <f t="shared" si="82"/>
        <v>2.5</v>
      </c>
      <c r="DV8" s="15" t="str">
        <f t="shared" si="83"/>
        <v>2.5</v>
      </c>
      <c r="DW8" s="19">
        <v>2</v>
      </c>
      <c r="DX8" s="68">
        <v>2</v>
      </c>
      <c r="DY8" s="28">
        <v>6</v>
      </c>
      <c r="DZ8" s="26">
        <v>9</v>
      </c>
      <c r="EA8" s="27"/>
      <c r="EB8" s="82"/>
      <c r="EC8" s="82">
        <f t="shared" si="84"/>
        <v>9</v>
      </c>
      <c r="ED8" s="21">
        <f t="shared" si="126"/>
        <v>7.8</v>
      </c>
      <c r="EE8" s="21" t="str">
        <f t="shared" si="85"/>
        <v>7.8</v>
      </c>
      <c r="EF8" s="13" t="str">
        <f t="shared" si="86"/>
        <v>B</v>
      </c>
      <c r="EG8" s="18">
        <f t="shared" si="87"/>
        <v>3</v>
      </c>
      <c r="EH8" s="15" t="str">
        <f t="shared" si="88"/>
        <v>3.0</v>
      </c>
      <c r="EI8" s="19">
        <v>2</v>
      </c>
      <c r="EJ8" s="68">
        <v>2</v>
      </c>
      <c r="EK8" s="28">
        <v>7</v>
      </c>
      <c r="EL8" s="26">
        <v>2</v>
      </c>
      <c r="EM8" s="27">
        <v>2</v>
      </c>
      <c r="EN8" s="27">
        <v>6</v>
      </c>
      <c r="EO8" s="27">
        <f t="shared" si="89"/>
        <v>6</v>
      </c>
      <c r="EP8" s="21">
        <f t="shared" si="90"/>
        <v>6.4</v>
      </c>
      <c r="EQ8" s="21" t="str">
        <f t="shared" si="91"/>
        <v>6.4</v>
      </c>
      <c r="ER8" s="13" t="str">
        <f t="shared" si="92"/>
        <v>C</v>
      </c>
      <c r="ES8" s="18">
        <f t="shared" si="93"/>
        <v>2</v>
      </c>
      <c r="ET8" s="15" t="str">
        <f t="shared" si="94"/>
        <v>2.0</v>
      </c>
      <c r="EU8" s="19">
        <v>2</v>
      </c>
      <c r="EV8" s="68">
        <v>2</v>
      </c>
      <c r="EW8" s="28">
        <v>7.2</v>
      </c>
      <c r="EX8" s="26">
        <v>7</v>
      </c>
      <c r="EY8" s="27"/>
      <c r="EZ8" s="82"/>
      <c r="FA8" s="82">
        <f t="shared" si="95"/>
        <v>7</v>
      </c>
      <c r="FB8" s="21">
        <f t="shared" si="96"/>
        <v>7.1</v>
      </c>
      <c r="FC8" s="21" t="str">
        <f t="shared" si="97"/>
        <v>7.1</v>
      </c>
      <c r="FD8" s="13" t="str">
        <f t="shared" si="98"/>
        <v>B</v>
      </c>
      <c r="FE8" s="18">
        <f t="shared" si="99"/>
        <v>3</v>
      </c>
      <c r="FF8" s="15" t="str">
        <f t="shared" si="100"/>
        <v>3.0</v>
      </c>
      <c r="FG8" s="19">
        <v>4</v>
      </c>
      <c r="FH8" s="68">
        <v>4</v>
      </c>
      <c r="FI8" s="28">
        <v>5.6</v>
      </c>
      <c r="FJ8" s="26">
        <v>10</v>
      </c>
      <c r="FK8" s="27"/>
      <c r="FL8" s="82"/>
      <c r="FM8" s="82">
        <f t="shared" si="101"/>
        <v>10</v>
      </c>
      <c r="FN8" s="21">
        <f t="shared" si="102"/>
        <v>8.1999999999999993</v>
      </c>
      <c r="FO8" s="21" t="str">
        <f t="shared" si="103"/>
        <v>8.2</v>
      </c>
      <c r="FP8" s="13" t="str">
        <f t="shared" si="104"/>
        <v>B+</v>
      </c>
      <c r="FQ8" s="18">
        <f t="shared" si="105"/>
        <v>3.5</v>
      </c>
      <c r="FR8" s="15" t="str">
        <f t="shared" si="106"/>
        <v>3.5</v>
      </c>
      <c r="FS8" s="19">
        <v>2</v>
      </c>
      <c r="FT8" s="68">
        <v>2</v>
      </c>
      <c r="FU8" s="28">
        <v>7.2</v>
      </c>
      <c r="FV8" s="26">
        <v>5</v>
      </c>
      <c r="FW8" s="27"/>
      <c r="FX8" s="82"/>
      <c r="FY8" s="82">
        <f t="shared" si="107"/>
        <v>5</v>
      </c>
      <c r="FZ8" s="21">
        <f t="shared" si="108"/>
        <v>5.9</v>
      </c>
      <c r="GA8" s="21" t="str">
        <f t="shared" si="109"/>
        <v>5.9</v>
      </c>
      <c r="GB8" s="13" t="str">
        <f t="shared" si="110"/>
        <v>C</v>
      </c>
      <c r="GC8" s="18">
        <f t="shared" si="111"/>
        <v>2</v>
      </c>
      <c r="GD8" s="15" t="str">
        <f t="shared" si="112"/>
        <v>2.0</v>
      </c>
      <c r="GE8" s="19">
        <v>2</v>
      </c>
      <c r="GF8" s="68">
        <v>2</v>
      </c>
      <c r="GG8" s="28">
        <v>6.8</v>
      </c>
      <c r="GH8" s="26">
        <v>5</v>
      </c>
      <c r="GI8" s="27"/>
      <c r="GJ8" s="27"/>
      <c r="GK8" s="82">
        <f t="shared" si="113"/>
        <v>5</v>
      </c>
      <c r="GL8" s="21">
        <f t="shared" si="114"/>
        <v>5.7</v>
      </c>
      <c r="GM8" s="21" t="str">
        <f t="shared" si="115"/>
        <v>5.7</v>
      </c>
      <c r="GN8" s="13" t="str">
        <f t="shared" si="116"/>
        <v>C</v>
      </c>
      <c r="GO8" s="18">
        <f t="shared" si="117"/>
        <v>2</v>
      </c>
      <c r="GP8" s="15" t="str">
        <f t="shared" si="118"/>
        <v>2.0</v>
      </c>
      <c r="GQ8" s="19">
        <v>4</v>
      </c>
      <c r="GR8" s="68">
        <v>4</v>
      </c>
      <c r="GS8" s="69">
        <f t="shared" si="119"/>
        <v>18</v>
      </c>
      <c r="GT8" s="22">
        <f t="shared" si="127"/>
        <v>6.7222222222222214</v>
      </c>
      <c r="GU8" s="24" t="str">
        <f t="shared" si="128"/>
        <v>6.72</v>
      </c>
      <c r="GV8" s="22">
        <f t="shared" si="129"/>
        <v>2.5555555555555554</v>
      </c>
      <c r="GW8" s="24" t="str">
        <f t="shared" si="130"/>
        <v>2.56</v>
      </c>
    </row>
    <row r="9" spans="1:205" s="4" customFormat="1" ht="18">
      <c r="A9" s="2">
        <v>8</v>
      </c>
      <c r="B9" s="5" t="s">
        <v>204</v>
      </c>
      <c r="C9" s="6" t="s">
        <v>222</v>
      </c>
      <c r="D9" s="7" t="s">
        <v>223</v>
      </c>
      <c r="E9" s="8" t="s">
        <v>84</v>
      </c>
      <c r="G9" s="10" t="s">
        <v>286</v>
      </c>
      <c r="H9" s="36" t="s">
        <v>319</v>
      </c>
      <c r="I9" s="36" t="s">
        <v>315</v>
      </c>
      <c r="J9" s="25"/>
      <c r="K9" s="21" t="str">
        <f t="shared" si="35"/>
        <v>0.0</v>
      </c>
      <c r="L9" s="13" t="str">
        <f t="shared" si="131"/>
        <v>F</v>
      </c>
      <c r="M9" s="14">
        <f t="shared" si="132"/>
        <v>0</v>
      </c>
      <c r="N9" s="15" t="str">
        <f t="shared" si="36"/>
        <v>0.0</v>
      </c>
      <c r="O9" s="19">
        <v>2</v>
      </c>
      <c r="P9" s="12">
        <v>7</v>
      </c>
      <c r="Q9" s="21" t="str">
        <f>TEXT(P9,"0.0")</f>
        <v>7.0</v>
      </c>
      <c r="R9" s="13" t="str">
        <f t="shared" si="133"/>
        <v>B</v>
      </c>
      <c r="S9" s="14">
        <f t="shared" si="134"/>
        <v>3</v>
      </c>
      <c r="T9" s="15" t="str">
        <f t="shared" si="38"/>
        <v>3.0</v>
      </c>
      <c r="U9" s="19">
        <v>3</v>
      </c>
      <c r="V9" s="28">
        <v>9</v>
      </c>
      <c r="W9" s="26">
        <v>8</v>
      </c>
      <c r="X9" s="27"/>
      <c r="Y9" s="82"/>
      <c r="Z9" s="82">
        <f t="shared" si="39"/>
        <v>8</v>
      </c>
      <c r="AA9" s="21">
        <f t="shared" si="122"/>
        <v>8.4</v>
      </c>
      <c r="AB9" s="21" t="str">
        <f t="shared" si="40"/>
        <v>8.4</v>
      </c>
      <c r="AC9" s="13" t="str">
        <f t="shared" si="4"/>
        <v>B+</v>
      </c>
      <c r="AD9" s="18">
        <f t="shared" si="135"/>
        <v>3.5</v>
      </c>
      <c r="AE9" s="15" t="str">
        <f t="shared" si="41"/>
        <v>3.5</v>
      </c>
      <c r="AF9" s="19">
        <v>4</v>
      </c>
      <c r="AG9" s="68">
        <v>4</v>
      </c>
      <c r="AH9" s="28">
        <v>7.8</v>
      </c>
      <c r="AI9" s="26">
        <v>8</v>
      </c>
      <c r="AJ9" s="27"/>
      <c r="AK9" s="82"/>
      <c r="AL9" s="82">
        <f t="shared" si="42"/>
        <v>8</v>
      </c>
      <c r="AM9" s="21">
        <f t="shared" si="43"/>
        <v>7.9</v>
      </c>
      <c r="AN9" s="21" t="str">
        <f t="shared" si="44"/>
        <v>7.9</v>
      </c>
      <c r="AO9" s="13" t="str">
        <f t="shared" si="6"/>
        <v>B</v>
      </c>
      <c r="AP9" s="18">
        <f t="shared" si="7"/>
        <v>3</v>
      </c>
      <c r="AQ9" s="15" t="str">
        <f t="shared" si="45"/>
        <v>3.0</v>
      </c>
      <c r="AR9" s="19">
        <v>2</v>
      </c>
      <c r="AS9" s="68">
        <v>2</v>
      </c>
      <c r="AT9" s="28">
        <v>9.1999999999999993</v>
      </c>
      <c r="AU9" s="26">
        <v>7</v>
      </c>
      <c r="AV9" s="27"/>
      <c r="AW9" s="82"/>
      <c r="AX9" s="27">
        <f t="shared" si="46"/>
        <v>7</v>
      </c>
      <c r="AY9" s="21">
        <f t="shared" si="123"/>
        <v>7.9</v>
      </c>
      <c r="AZ9" s="21" t="str">
        <f t="shared" si="47"/>
        <v>7.9</v>
      </c>
      <c r="BA9" s="13" t="str">
        <f t="shared" si="8"/>
        <v>B</v>
      </c>
      <c r="BB9" s="18">
        <f t="shared" si="9"/>
        <v>3</v>
      </c>
      <c r="BC9" s="15" t="str">
        <f t="shared" si="48"/>
        <v>3.0</v>
      </c>
      <c r="BD9" s="19">
        <v>2</v>
      </c>
      <c r="BE9" s="68">
        <v>2</v>
      </c>
      <c r="BF9" s="28">
        <v>7.4</v>
      </c>
      <c r="BG9" s="26">
        <v>6</v>
      </c>
      <c r="BH9" s="27"/>
      <c r="BI9" s="82"/>
      <c r="BJ9" s="82">
        <f t="shared" si="49"/>
        <v>6</v>
      </c>
      <c r="BK9" s="21">
        <f t="shared" si="50"/>
        <v>6.6</v>
      </c>
      <c r="BL9" s="21" t="str">
        <f t="shared" si="51"/>
        <v>6.6</v>
      </c>
      <c r="BM9" s="13" t="str">
        <f t="shared" si="10"/>
        <v>C+</v>
      </c>
      <c r="BN9" s="18">
        <f t="shared" si="11"/>
        <v>2.5</v>
      </c>
      <c r="BO9" s="15" t="str">
        <f t="shared" si="52"/>
        <v>2.5</v>
      </c>
      <c r="BP9" s="19">
        <v>2</v>
      </c>
      <c r="BQ9" s="68">
        <v>2</v>
      </c>
      <c r="BR9" s="28">
        <v>9</v>
      </c>
      <c r="BS9" s="39">
        <v>9</v>
      </c>
      <c r="BT9" s="27"/>
      <c r="BU9" s="27"/>
      <c r="BV9" s="27">
        <f t="shared" si="53"/>
        <v>9</v>
      </c>
      <c r="BW9" s="21">
        <f t="shared" si="54"/>
        <v>9</v>
      </c>
      <c r="BX9" s="21" t="str">
        <f t="shared" si="55"/>
        <v>9.0</v>
      </c>
      <c r="BY9" s="13" t="str">
        <f t="shared" si="56"/>
        <v>A</v>
      </c>
      <c r="BZ9" s="18">
        <f t="shared" si="57"/>
        <v>4</v>
      </c>
      <c r="CA9" s="15" t="str">
        <f t="shared" si="58"/>
        <v>4.0</v>
      </c>
      <c r="CB9" s="68">
        <v>3</v>
      </c>
      <c r="CC9" s="68">
        <v>3</v>
      </c>
      <c r="CD9" s="28">
        <v>8.5</v>
      </c>
      <c r="CE9" s="39">
        <v>5</v>
      </c>
      <c r="CF9" s="27"/>
      <c r="CG9" s="82"/>
      <c r="CH9" s="27">
        <f t="shared" si="59"/>
        <v>5</v>
      </c>
      <c r="CI9" s="21">
        <f t="shared" si="124"/>
        <v>6.4</v>
      </c>
      <c r="CJ9" s="21" t="str">
        <f t="shared" si="60"/>
        <v>6.4</v>
      </c>
      <c r="CK9" s="13" t="str">
        <f t="shared" si="61"/>
        <v>C</v>
      </c>
      <c r="CL9" s="18">
        <f t="shared" si="62"/>
        <v>2</v>
      </c>
      <c r="CM9" s="15" t="str">
        <f t="shared" si="63"/>
        <v>2.0</v>
      </c>
      <c r="CN9" s="19">
        <v>3</v>
      </c>
      <c r="CO9" s="68">
        <v>3</v>
      </c>
      <c r="CP9" s="28">
        <v>8</v>
      </c>
      <c r="CQ9" s="26">
        <v>6</v>
      </c>
      <c r="CR9" s="27"/>
      <c r="CS9" s="82"/>
      <c r="CT9" s="82">
        <f t="shared" si="64"/>
        <v>6</v>
      </c>
      <c r="CU9" s="21">
        <f t="shared" si="125"/>
        <v>6.8</v>
      </c>
      <c r="CV9" s="21" t="str">
        <f t="shared" si="65"/>
        <v>6.8</v>
      </c>
      <c r="CW9" s="13" t="str">
        <f t="shared" si="16"/>
        <v>C+</v>
      </c>
      <c r="CX9" s="18">
        <f t="shared" si="17"/>
        <v>2.5</v>
      </c>
      <c r="CY9" s="15" t="str">
        <f t="shared" si="66"/>
        <v>2.5</v>
      </c>
      <c r="CZ9" s="19">
        <v>3</v>
      </c>
      <c r="DA9" s="68">
        <v>3</v>
      </c>
      <c r="DB9" s="69">
        <f t="shared" si="67"/>
        <v>19</v>
      </c>
      <c r="DC9" s="22">
        <f t="shared" si="68"/>
        <v>7.6315789473684212</v>
      </c>
      <c r="DD9" s="24" t="str">
        <f t="shared" si="69"/>
        <v>7.63</v>
      </c>
      <c r="DE9" s="22">
        <f t="shared" si="70"/>
        <v>2.9736842105263159</v>
      </c>
      <c r="DF9" s="24" t="str">
        <f t="shared" si="71"/>
        <v>2.97</v>
      </c>
      <c r="DG9" s="77" t="str">
        <f t="shared" si="72"/>
        <v>Lên lớp</v>
      </c>
      <c r="DH9" s="77">
        <f t="shared" si="73"/>
        <v>19</v>
      </c>
      <c r="DI9" s="22">
        <f t="shared" si="74"/>
        <v>7.6315789473684212</v>
      </c>
      <c r="DJ9" s="77" t="str">
        <f t="shared" si="75"/>
        <v>7.63</v>
      </c>
      <c r="DK9" s="22">
        <f t="shared" si="76"/>
        <v>2.9736842105263159</v>
      </c>
      <c r="DL9" s="77" t="str">
        <f t="shared" si="77"/>
        <v>2.97</v>
      </c>
      <c r="DM9" s="28">
        <v>8</v>
      </c>
      <c r="DN9" s="26">
        <v>7</v>
      </c>
      <c r="DO9" s="27"/>
      <c r="DP9" s="82"/>
      <c r="DQ9" s="82">
        <f t="shared" si="78"/>
        <v>7</v>
      </c>
      <c r="DR9" s="21">
        <f t="shared" si="79"/>
        <v>7.4</v>
      </c>
      <c r="DS9" s="21" t="str">
        <f t="shared" si="80"/>
        <v>7.4</v>
      </c>
      <c r="DT9" s="13" t="str">
        <f t="shared" si="81"/>
        <v>B</v>
      </c>
      <c r="DU9" s="18">
        <f t="shared" si="82"/>
        <v>3</v>
      </c>
      <c r="DV9" s="15" t="str">
        <f t="shared" si="83"/>
        <v>3.0</v>
      </c>
      <c r="DW9" s="19">
        <v>2</v>
      </c>
      <c r="DX9" s="68">
        <v>2</v>
      </c>
      <c r="DY9" s="28">
        <v>6.7</v>
      </c>
      <c r="DZ9" s="26">
        <v>9</v>
      </c>
      <c r="EA9" s="27"/>
      <c r="EB9" s="82"/>
      <c r="EC9" s="82">
        <f t="shared" si="84"/>
        <v>9</v>
      </c>
      <c r="ED9" s="21">
        <f t="shared" si="126"/>
        <v>8.1</v>
      </c>
      <c r="EE9" s="21" t="str">
        <f t="shared" si="85"/>
        <v>8.1</v>
      </c>
      <c r="EF9" s="13" t="str">
        <f t="shared" si="86"/>
        <v>B+</v>
      </c>
      <c r="EG9" s="18">
        <f t="shared" si="87"/>
        <v>3.5</v>
      </c>
      <c r="EH9" s="15" t="str">
        <f t="shared" si="88"/>
        <v>3.5</v>
      </c>
      <c r="EI9" s="19">
        <v>2</v>
      </c>
      <c r="EJ9" s="68">
        <v>2</v>
      </c>
      <c r="EK9" s="28">
        <v>7.4</v>
      </c>
      <c r="EL9" s="26">
        <v>8</v>
      </c>
      <c r="EM9" s="27"/>
      <c r="EN9" s="82"/>
      <c r="EO9" s="82">
        <f t="shared" si="89"/>
        <v>8</v>
      </c>
      <c r="EP9" s="21">
        <f t="shared" si="90"/>
        <v>7.8</v>
      </c>
      <c r="EQ9" s="21" t="str">
        <f t="shared" si="91"/>
        <v>7.8</v>
      </c>
      <c r="ER9" s="13" t="str">
        <f t="shared" si="92"/>
        <v>B</v>
      </c>
      <c r="ES9" s="18">
        <f t="shared" si="93"/>
        <v>3</v>
      </c>
      <c r="ET9" s="15" t="str">
        <f t="shared" si="94"/>
        <v>3.0</v>
      </c>
      <c r="EU9" s="19">
        <v>2</v>
      </c>
      <c r="EV9" s="68">
        <v>2</v>
      </c>
      <c r="EW9" s="28">
        <v>8</v>
      </c>
      <c r="EX9" s="26">
        <v>8</v>
      </c>
      <c r="EY9" s="27"/>
      <c r="EZ9" s="82"/>
      <c r="FA9" s="82">
        <f t="shared" si="95"/>
        <v>8</v>
      </c>
      <c r="FB9" s="21">
        <f t="shared" si="96"/>
        <v>8</v>
      </c>
      <c r="FC9" s="21" t="str">
        <f t="shared" si="97"/>
        <v>8.0</v>
      </c>
      <c r="FD9" s="13" t="str">
        <f t="shared" si="98"/>
        <v>B+</v>
      </c>
      <c r="FE9" s="18">
        <f t="shared" si="99"/>
        <v>3.5</v>
      </c>
      <c r="FF9" s="15" t="str">
        <f t="shared" si="100"/>
        <v>3.5</v>
      </c>
      <c r="FG9" s="19">
        <v>4</v>
      </c>
      <c r="FH9" s="68">
        <v>4</v>
      </c>
      <c r="FI9" s="28">
        <v>7.2</v>
      </c>
      <c r="FJ9" s="26">
        <v>9</v>
      </c>
      <c r="FK9" s="27"/>
      <c r="FL9" s="82"/>
      <c r="FM9" s="82">
        <f t="shared" si="101"/>
        <v>9</v>
      </c>
      <c r="FN9" s="21">
        <f t="shared" si="102"/>
        <v>8.3000000000000007</v>
      </c>
      <c r="FO9" s="21" t="str">
        <f t="shared" si="103"/>
        <v>8.3</v>
      </c>
      <c r="FP9" s="13" t="str">
        <f t="shared" si="104"/>
        <v>B+</v>
      </c>
      <c r="FQ9" s="18">
        <f t="shared" si="105"/>
        <v>3.5</v>
      </c>
      <c r="FR9" s="15" t="str">
        <f t="shared" si="106"/>
        <v>3.5</v>
      </c>
      <c r="FS9" s="19">
        <v>2</v>
      </c>
      <c r="FT9" s="68">
        <v>2</v>
      </c>
      <c r="FU9" s="28">
        <v>8.4</v>
      </c>
      <c r="FV9" s="26">
        <v>8</v>
      </c>
      <c r="FW9" s="27"/>
      <c r="FX9" s="82"/>
      <c r="FY9" s="82">
        <f t="shared" si="107"/>
        <v>8</v>
      </c>
      <c r="FZ9" s="21">
        <f t="shared" si="108"/>
        <v>8.1999999999999993</v>
      </c>
      <c r="GA9" s="21" t="str">
        <f t="shared" si="109"/>
        <v>8.2</v>
      </c>
      <c r="GB9" s="13" t="str">
        <f t="shared" si="110"/>
        <v>B+</v>
      </c>
      <c r="GC9" s="18">
        <f t="shared" si="111"/>
        <v>3.5</v>
      </c>
      <c r="GD9" s="15" t="str">
        <f t="shared" si="112"/>
        <v>3.5</v>
      </c>
      <c r="GE9" s="19">
        <v>2</v>
      </c>
      <c r="GF9" s="68">
        <v>2</v>
      </c>
      <c r="GG9" s="28">
        <v>7.3</v>
      </c>
      <c r="GH9" s="26">
        <v>9</v>
      </c>
      <c r="GI9" s="27"/>
      <c r="GJ9" s="27"/>
      <c r="GK9" s="82">
        <f t="shared" si="113"/>
        <v>9</v>
      </c>
      <c r="GL9" s="21">
        <f t="shared" si="114"/>
        <v>8.3000000000000007</v>
      </c>
      <c r="GM9" s="21" t="str">
        <f t="shared" si="115"/>
        <v>8.3</v>
      </c>
      <c r="GN9" s="13" t="str">
        <f t="shared" si="116"/>
        <v>B+</v>
      </c>
      <c r="GO9" s="18">
        <f t="shared" si="117"/>
        <v>3.5</v>
      </c>
      <c r="GP9" s="15" t="str">
        <f t="shared" si="118"/>
        <v>3.5</v>
      </c>
      <c r="GQ9" s="19">
        <v>4</v>
      </c>
      <c r="GR9" s="68">
        <v>4</v>
      </c>
      <c r="GS9" s="69">
        <f t="shared" si="119"/>
        <v>18</v>
      </c>
      <c r="GT9" s="22">
        <f t="shared" si="127"/>
        <v>8.0444444444444443</v>
      </c>
      <c r="GU9" s="24" t="str">
        <f t="shared" si="128"/>
        <v>8.04</v>
      </c>
      <c r="GV9" s="22">
        <f t="shared" si="129"/>
        <v>3.3888888888888888</v>
      </c>
      <c r="GW9" s="24" t="str">
        <f t="shared" si="130"/>
        <v>3.39</v>
      </c>
    </row>
    <row r="10" spans="1:205" s="4" customFormat="1" ht="18">
      <c r="A10" s="2">
        <v>9</v>
      </c>
      <c r="B10" s="5" t="s">
        <v>204</v>
      </c>
      <c r="C10" s="6" t="s">
        <v>224</v>
      </c>
      <c r="D10" s="7" t="s">
        <v>225</v>
      </c>
      <c r="E10" s="8" t="s">
        <v>226</v>
      </c>
      <c r="G10" s="10" t="s">
        <v>287</v>
      </c>
      <c r="H10" s="36" t="s">
        <v>319</v>
      </c>
      <c r="I10" s="36" t="s">
        <v>316</v>
      </c>
      <c r="J10" s="25"/>
      <c r="K10" s="21" t="str">
        <f t="shared" si="35"/>
        <v>0.0</v>
      </c>
      <c r="L10" s="13" t="str">
        <f t="shared" si="131"/>
        <v>F</v>
      </c>
      <c r="M10" s="14">
        <f t="shared" si="132"/>
        <v>0</v>
      </c>
      <c r="N10" s="15" t="str">
        <f t="shared" si="36"/>
        <v>0.0</v>
      </c>
      <c r="O10" s="19">
        <v>2</v>
      </c>
      <c r="P10" s="12">
        <v>6</v>
      </c>
      <c r="Q10" s="21" t="str">
        <f t="shared" si="37"/>
        <v>6.0</v>
      </c>
      <c r="R10" s="13" t="str">
        <f t="shared" si="133"/>
        <v>C</v>
      </c>
      <c r="S10" s="14">
        <f t="shared" si="134"/>
        <v>2</v>
      </c>
      <c r="T10" s="15" t="str">
        <f t="shared" si="38"/>
        <v>2.0</v>
      </c>
      <c r="U10" s="19">
        <v>3</v>
      </c>
      <c r="V10" s="28">
        <v>7.7</v>
      </c>
      <c r="W10" s="26">
        <v>8</v>
      </c>
      <c r="X10" s="27"/>
      <c r="Y10" s="82"/>
      <c r="Z10" s="82">
        <f t="shared" si="39"/>
        <v>8</v>
      </c>
      <c r="AA10" s="21">
        <f t="shared" si="122"/>
        <v>7.9</v>
      </c>
      <c r="AB10" s="21" t="str">
        <f t="shared" si="40"/>
        <v>7.9</v>
      </c>
      <c r="AC10" s="13" t="str">
        <f t="shared" si="4"/>
        <v>B</v>
      </c>
      <c r="AD10" s="18">
        <f t="shared" si="135"/>
        <v>3</v>
      </c>
      <c r="AE10" s="15" t="str">
        <f t="shared" si="41"/>
        <v>3.0</v>
      </c>
      <c r="AF10" s="19">
        <v>4</v>
      </c>
      <c r="AG10" s="68">
        <v>4</v>
      </c>
      <c r="AH10" s="28">
        <v>7.4</v>
      </c>
      <c r="AI10" s="26">
        <v>6</v>
      </c>
      <c r="AJ10" s="27"/>
      <c r="AK10" s="82"/>
      <c r="AL10" s="82">
        <f t="shared" si="42"/>
        <v>6</v>
      </c>
      <c r="AM10" s="21">
        <f t="shared" si="43"/>
        <v>6.6</v>
      </c>
      <c r="AN10" s="21" t="str">
        <f t="shared" si="44"/>
        <v>6.6</v>
      </c>
      <c r="AO10" s="13" t="str">
        <f t="shared" si="6"/>
        <v>C+</v>
      </c>
      <c r="AP10" s="18">
        <f t="shared" si="7"/>
        <v>2.5</v>
      </c>
      <c r="AQ10" s="15" t="str">
        <f t="shared" si="45"/>
        <v>2.5</v>
      </c>
      <c r="AR10" s="19">
        <v>2</v>
      </c>
      <c r="AS10" s="68">
        <v>2</v>
      </c>
      <c r="AT10" s="28">
        <v>6.6</v>
      </c>
      <c r="AU10" s="26">
        <v>5</v>
      </c>
      <c r="AV10" s="27"/>
      <c r="AW10" s="82"/>
      <c r="AX10" s="27">
        <f t="shared" si="46"/>
        <v>5</v>
      </c>
      <c r="AY10" s="21">
        <f t="shared" si="123"/>
        <v>5.6</v>
      </c>
      <c r="AZ10" s="21" t="str">
        <f t="shared" si="47"/>
        <v>5.6</v>
      </c>
      <c r="BA10" s="13" t="str">
        <f t="shared" si="8"/>
        <v>C</v>
      </c>
      <c r="BB10" s="18">
        <f t="shared" si="9"/>
        <v>2</v>
      </c>
      <c r="BC10" s="15" t="str">
        <f t="shared" si="48"/>
        <v>2.0</v>
      </c>
      <c r="BD10" s="19">
        <v>2</v>
      </c>
      <c r="BE10" s="68">
        <v>2</v>
      </c>
      <c r="BF10" s="28">
        <v>7.4</v>
      </c>
      <c r="BG10" s="26">
        <v>6</v>
      </c>
      <c r="BH10" s="27"/>
      <c r="BI10" s="82"/>
      <c r="BJ10" s="82">
        <f t="shared" si="49"/>
        <v>6</v>
      </c>
      <c r="BK10" s="21">
        <f t="shared" si="50"/>
        <v>6.6</v>
      </c>
      <c r="BL10" s="21" t="str">
        <f t="shared" si="51"/>
        <v>6.6</v>
      </c>
      <c r="BM10" s="13" t="str">
        <f t="shared" si="10"/>
        <v>C+</v>
      </c>
      <c r="BN10" s="18">
        <f t="shared" si="11"/>
        <v>2.5</v>
      </c>
      <c r="BO10" s="15" t="str">
        <f t="shared" si="52"/>
        <v>2.5</v>
      </c>
      <c r="BP10" s="19">
        <v>2</v>
      </c>
      <c r="BQ10" s="68">
        <v>2</v>
      </c>
      <c r="BR10" s="28">
        <v>7.7</v>
      </c>
      <c r="BS10" s="39">
        <v>8</v>
      </c>
      <c r="BT10" s="27"/>
      <c r="BU10" s="27"/>
      <c r="BV10" s="27">
        <f t="shared" si="53"/>
        <v>8</v>
      </c>
      <c r="BW10" s="21">
        <f t="shared" si="54"/>
        <v>7.9</v>
      </c>
      <c r="BX10" s="21" t="str">
        <f t="shared" si="55"/>
        <v>7.9</v>
      </c>
      <c r="BY10" s="13" t="str">
        <f t="shared" si="56"/>
        <v>B</v>
      </c>
      <c r="BZ10" s="18">
        <f t="shared" si="57"/>
        <v>3</v>
      </c>
      <c r="CA10" s="15" t="str">
        <f t="shared" si="58"/>
        <v>3.0</v>
      </c>
      <c r="CB10" s="68">
        <v>3</v>
      </c>
      <c r="CC10" s="68">
        <v>3</v>
      </c>
      <c r="CD10" s="28">
        <v>6</v>
      </c>
      <c r="CE10" s="39">
        <v>4</v>
      </c>
      <c r="CF10" s="27">
        <v>5</v>
      </c>
      <c r="CG10" s="27"/>
      <c r="CH10" s="27">
        <f t="shared" si="59"/>
        <v>5</v>
      </c>
      <c r="CI10" s="21">
        <f t="shared" si="124"/>
        <v>5.4</v>
      </c>
      <c r="CJ10" s="21" t="str">
        <f t="shared" si="60"/>
        <v>5.4</v>
      </c>
      <c r="CK10" s="13" t="str">
        <f t="shared" si="61"/>
        <v>D+</v>
      </c>
      <c r="CL10" s="18">
        <f t="shared" si="62"/>
        <v>1.5</v>
      </c>
      <c r="CM10" s="15" t="str">
        <f t="shared" si="63"/>
        <v>1.5</v>
      </c>
      <c r="CN10" s="19">
        <v>3</v>
      </c>
      <c r="CO10" s="68">
        <v>3</v>
      </c>
      <c r="CP10" s="28">
        <v>7</v>
      </c>
      <c r="CQ10" s="26">
        <v>5</v>
      </c>
      <c r="CR10" s="27"/>
      <c r="CS10" s="82"/>
      <c r="CT10" s="82">
        <f t="shared" si="64"/>
        <v>5</v>
      </c>
      <c r="CU10" s="21">
        <f t="shared" si="125"/>
        <v>5.8</v>
      </c>
      <c r="CV10" s="21" t="str">
        <f t="shared" si="65"/>
        <v>5.8</v>
      </c>
      <c r="CW10" s="13" t="str">
        <f t="shared" si="16"/>
        <v>C</v>
      </c>
      <c r="CX10" s="18">
        <f t="shared" si="17"/>
        <v>2</v>
      </c>
      <c r="CY10" s="15" t="str">
        <f t="shared" si="66"/>
        <v>2.0</v>
      </c>
      <c r="CZ10" s="19">
        <v>3</v>
      </c>
      <c r="DA10" s="68">
        <v>3</v>
      </c>
      <c r="DB10" s="69">
        <f t="shared" si="67"/>
        <v>19</v>
      </c>
      <c r="DC10" s="22">
        <f t="shared" si="68"/>
        <v>6.6578947368421062</v>
      </c>
      <c r="DD10" s="24" t="str">
        <f t="shared" si="69"/>
        <v>6.66</v>
      </c>
      <c r="DE10" s="22">
        <f t="shared" si="70"/>
        <v>2.3947368421052633</v>
      </c>
      <c r="DF10" s="24" t="str">
        <f t="shared" si="71"/>
        <v>2.39</v>
      </c>
      <c r="DG10" s="77" t="str">
        <f t="shared" si="72"/>
        <v>Lên lớp</v>
      </c>
      <c r="DH10" s="77">
        <f t="shared" si="73"/>
        <v>19</v>
      </c>
      <c r="DI10" s="22">
        <f t="shared" si="74"/>
        <v>6.6578947368421062</v>
      </c>
      <c r="DJ10" s="77" t="str">
        <f t="shared" si="75"/>
        <v>6.66</v>
      </c>
      <c r="DK10" s="22">
        <f t="shared" si="76"/>
        <v>2.3947368421052633</v>
      </c>
      <c r="DL10" s="77" t="str">
        <f t="shared" si="77"/>
        <v>2.39</v>
      </c>
      <c r="DM10" s="28">
        <v>7.8</v>
      </c>
      <c r="DN10" s="26">
        <v>8</v>
      </c>
      <c r="DO10" s="27"/>
      <c r="DP10" s="82"/>
      <c r="DQ10" s="82">
        <f t="shared" si="78"/>
        <v>8</v>
      </c>
      <c r="DR10" s="21">
        <f t="shared" si="79"/>
        <v>7.9</v>
      </c>
      <c r="DS10" s="21" t="str">
        <f t="shared" si="80"/>
        <v>7.9</v>
      </c>
      <c r="DT10" s="13" t="str">
        <f t="shared" si="81"/>
        <v>B</v>
      </c>
      <c r="DU10" s="18">
        <f t="shared" si="82"/>
        <v>3</v>
      </c>
      <c r="DV10" s="15" t="str">
        <f t="shared" si="83"/>
        <v>3.0</v>
      </c>
      <c r="DW10" s="19">
        <v>2</v>
      </c>
      <c r="DX10" s="68">
        <v>2</v>
      </c>
      <c r="DY10" s="28">
        <v>6.3</v>
      </c>
      <c r="DZ10" s="26">
        <v>7</v>
      </c>
      <c r="EA10" s="27"/>
      <c r="EB10" s="82"/>
      <c r="EC10" s="82">
        <f t="shared" si="84"/>
        <v>7</v>
      </c>
      <c r="ED10" s="21">
        <f t="shared" si="126"/>
        <v>6.7</v>
      </c>
      <c r="EE10" s="21" t="str">
        <f t="shared" si="85"/>
        <v>6.7</v>
      </c>
      <c r="EF10" s="13" t="str">
        <f t="shared" si="86"/>
        <v>C+</v>
      </c>
      <c r="EG10" s="18">
        <f t="shared" si="87"/>
        <v>2.5</v>
      </c>
      <c r="EH10" s="15" t="str">
        <f t="shared" si="88"/>
        <v>2.5</v>
      </c>
      <c r="EI10" s="19">
        <v>2</v>
      </c>
      <c r="EJ10" s="68">
        <v>2</v>
      </c>
      <c r="EK10" s="28">
        <v>6.8</v>
      </c>
      <c r="EL10" s="26">
        <v>3</v>
      </c>
      <c r="EM10" s="27">
        <v>7</v>
      </c>
      <c r="EN10" s="27"/>
      <c r="EO10" s="27">
        <f t="shared" si="89"/>
        <v>7</v>
      </c>
      <c r="EP10" s="21">
        <f t="shared" si="90"/>
        <v>6.9</v>
      </c>
      <c r="EQ10" s="21" t="str">
        <f t="shared" si="91"/>
        <v>6.9</v>
      </c>
      <c r="ER10" s="13" t="str">
        <f t="shared" si="92"/>
        <v>C+</v>
      </c>
      <c r="ES10" s="18">
        <f t="shared" si="93"/>
        <v>2.5</v>
      </c>
      <c r="ET10" s="15" t="str">
        <f t="shared" si="94"/>
        <v>2.5</v>
      </c>
      <c r="EU10" s="19">
        <v>2</v>
      </c>
      <c r="EV10" s="68">
        <v>2</v>
      </c>
      <c r="EW10" s="28">
        <v>7.1</v>
      </c>
      <c r="EX10" s="26">
        <v>6</v>
      </c>
      <c r="EY10" s="27"/>
      <c r="EZ10" s="82"/>
      <c r="FA10" s="82">
        <f t="shared" si="95"/>
        <v>6</v>
      </c>
      <c r="FB10" s="21">
        <f t="shared" si="96"/>
        <v>6.4</v>
      </c>
      <c r="FC10" s="21" t="str">
        <f t="shared" si="97"/>
        <v>6.4</v>
      </c>
      <c r="FD10" s="13" t="str">
        <f t="shared" si="98"/>
        <v>C</v>
      </c>
      <c r="FE10" s="18">
        <f t="shared" si="99"/>
        <v>2</v>
      </c>
      <c r="FF10" s="15" t="str">
        <f t="shared" si="100"/>
        <v>2.0</v>
      </c>
      <c r="FG10" s="19">
        <v>4</v>
      </c>
      <c r="FH10" s="68">
        <v>4</v>
      </c>
      <c r="FI10" s="42">
        <v>2.8</v>
      </c>
      <c r="FJ10" s="99"/>
      <c r="FK10" s="30"/>
      <c r="FL10" s="30"/>
      <c r="FM10" s="30">
        <f t="shared" si="101"/>
        <v>0</v>
      </c>
      <c r="FN10" s="21">
        <f t="shared" si="102"/>
        <v>1.1000000000000001</v>
      </c>
      <c r="FO10" s="21" t="str">
        <f t="shared" si="103"/>
        <v>1.1</v>
      </c>
      <c r="FP10" s="13" t="str">
        <f t="shared" si="104"/>
        <v>F</v>
      </c>
      <c r="FQ10" s="18">
        <f t="shared" si="105"/>
        <v>0</v>
      </c>
      <c r="FR10" s="15" t="str">
        <f t="shared" si="106"/>
        <v>0.0</v>
      </c>
      <c r="FS10" s="19">
        <v>2</v>
      </c>
      <c r="FT10" s="68">
        <v>2</v>
      </c>
      <c r="FU10" s="95">
        <v>7</v>
      </c>
      <c r="FV10" s="96"/>
      <c r="FW10" s="97"/>
      <c r="FX10" s="97"/>
      <c r="FY10" s="82">
        <f t="shared" si="107"/>
        <v>0</v>
      </c>
      <c r="FZ10" s="21">
        <f t="shared" si="108"/>
        <v>2.8</v>
      </c>
      <c r="GA10" s="21" t="str">
        <f t="shared" si="109"/>
        <v>2.8</v>
      </c>
      <c r="GB10" s="13" t="str">
        <f t="shared" si="110"/>
        <v>F</v>
      </c>
      <c r="GC10" s="18">
        <f t="shared" si="111"/>
        <v>0</v>
      </c>
      <c r="GD10" s="15" t="str">
        <f t="shared" si="112"/>
        <v>0.0</v>
      </c>
      <c r="GE10" s="19">
        <v>2</v>
      </c>
      <c r="GF10" s="68">
        <v>2</v>
      </c>
      <c r="GG10" s="42">
        <v>3.3</v>
      </c>
      <c r="GH10" s="99"/>
      <c r="GI10" s="30"/>
      <c r="GJ10" s="30"/>
      <c r="GK10" s="30">
        <f t="shared" si="113"/>
        <v>0</v>
      </c>
      <c r="GL10" s="21">
        <f t="shared" si="114"/>
        <v>1.3</v>
      </c>
      <c r="GM10" s="21" t="str">
        <f t="shared" si="115"/>
        <v>1.3</v>
      </c>
      <c r="GN10" s="13" t="str">
        <f t="shared" si="116"/>
        <v>F</v>
      </c>
      <c r="GO10" s="18">
        <f t="shared" si="117"/>
        <v>0</v>
      </c>
      <c r="GP10" s="15" t="str">
        <f t="shared" si="118"/>
        <v>0.0</v>
      </c>
      <c r="GQ10" s="19">
        <v>4</v>
      </c>
      <c r="GR10" s="68">
        <v>4</v>
      </c>
      <c r="GS10" s="69">
        <f t="shared" si="119"/>
        <v>18</v>
      </c>
      <c r="GT10" s="22">
        <f t="shared" si="127"/>
        <v>4.5333333333333341</v>
      </c>
      <c r="GU10" s="24" t="str">
        <f t="shared" si="128"/>
        <v>4.53</v>
      </c>
      <c r="GV10" s="22">
        <f t="shared" si="129"/>
        <v>1.3333333333333333</v>
      </c>
      <c r="GW10" s="24" t="str">
        <f t="shared" si="130"/>
        <v>1.33</v>
      </c>
    </row>
    <row r="11" spans="1:205" s="4" customFormat="1" ht="18">
      <c r="A11" s="2">
        <v>10</v>
      </c>
      <c r="B11" s="5" t="s">
        <v>204</v>
      </c>
      <c r="C11" s="6" t="s">
        <v>228</v>
      </c>
      <c r="D11" s="7" t="s">
        <v>229</v>
      </c>
      <c r="E11" s="8" t="s">
        <v>230</v>
      </c>
      <c r="G11" s="10" t="s">
        <v>289</v>
      </c>
      <c r="H11" s="36" t="s">
        <v>319</v>
      </c>
      <c r="I11" s="36" t="s">
        <v>199</v>
      </c>
      <c r="J11" s="25"/>
      <c r="K11" s="21" t="str">
        <f t="shared" si="35"/>
        <v>0.0</v>
      </c>
      <c r="L11" s="13" t="str">
        <f t="shared" si="131"/>
        <v>F</v>
      </c>
      <c r="M11" s="14">
        <f t="shared" si="132"/>
        <v>0</v>
      </c>
      <c r="N11" s="15" t="str">
        <f t="shared" si="36"/>
        <v>0.0</v>
      </c>
      <c r="O11" s="19">
        <v>2</v>
      </c>
      <c r="P11" s="12">
        <v>6</v>
      </c>
      <c r="Q11" s="21" t="str">
        <f t="shared" si="37"/>
        <v>6.0</v>
      </c>
      <c r="R11" s="13" t="str">
        <f t="shared" si="133"/>
        <v>C</v>
      </c>
      <c r="S11" s="14">
        <f t="shared" si="134"/>
        <v>2</v>
      </c>
      <c r="T11" s="15" t="str">
        <f t="shared" si="38"/>
        <v>2.0</v>
      </c>
      <c r="U11" s="19">
        <v>3</v>
      </c>
      <c r="V11" s="28">
        <v>8.8000000000000007</v>
      </c>
      <c r="W11" s="26">
        <v>5</v>
      </c>
      <c r="X11" s="27"/>
      <c r="Y11" s="82"/>
      <c r="Z11" s="82">
        <f t="shared" si="39"/>
        <v>5</v>
      </c>
      <c r="AA11" s="21">
        <f t="shared" si="122"/>
        <v>6.5</v>
      </c>
      <c r="AB11" s="21" t="str">
        <f t="shared" si="40"/>
        <v>6.5</v>
      </c>
      <c r="AC11" s="13" t="str">
        <f t="shared" si="4"/>
        <v>C+</v>
      </c>
      <c r="AD11" s="18">
        <f t="shared" si="135"/>
        <v>2.5</v>
      </c>
      <c r="AE11" s="15" t="str">
        <f t="shared" si="41"/>
        <v>2.5</v>
      </c>
      <c r="AF11" s="19">
        <v>4</v>
      </c>
      <c r="AG11" s="68">
        <v>4</v>
      </c>
      <c r="AH11" s="28">
        <v>7.8</v>
      </c>
      <c r="AI11" s="26">
        <v>8</v>
      </c>
      <c r="AJ11" s="27"/>
      <c r="AK11" s="82"/>
      <c r="AL11" s="82">
        <f t="shared" si="42"/>
        <v>8</v>
      </c>
      <c r="AM11" s="21">
        <f t="shared" si="43"/>
        <v>7.9</v>
      </c>
      <c r="AN11" s="21" t="str">
        <f t="shared" si="44"/>
        <v>7.9</v>
      </c>
      <c r="AO11" s="13" t="str">
        <f t="shared" si="6"/>
        <v>B</v>
      </c>
      <c r="AP11" s="18">
        <f t="shared" si="7"/>
        <v>3</v>
      </c>
      <c r="AQ11" s="15" t="str">
        <f t="shared" si="45"/>
        <v>3.0</v>
      </c>
      <c r="AR11" s="19">
        <v>2</v>
      </c>
      <c r="AS11" s="68">
        <v>2</v>
      </c>
      <c r="AT11" s="28">
        <v>7.4</v>
      </c>
      <c r="AU11" s="26">
        <v>10</v>
      </c>
      <c r="AV11" s="27"/>
      <c r="AW11" s="82"/>
      <c r="AX11" s="27">
        <f t="shared" si="46"/>
        <v>10</v>
      </c>
      <c r="AY11" s="21">
        <f t="shared" si="123"/>
        <v>9</v>
      </c>
      <c r="AZ11" s="21" t="str">
        <f t="shared" si="47"/>
        <v>9.0</v>
      </c>
      <c r="BA11" s="13" t="str">
        <f t="shared" si="8"/>
        <v>A</v>
      </c>
      <c r="BB11" s="18">
        <f t="shared" si="9"/>
        <v>4</v>
      </c>
      <c r="BC11" s="15" t="str">
        <f t="shared" si="48"/>
        <v>4.0</v>
      </c>
      <c r="BD11" s="19">
        <v>2</v>
      </c>
      <c r="BE11" s="68">
        <v>2</v>
      </c>
      <c r="BF11" s="28">
        <v>8.1999999999999993</v>
      </c>
      <c r="BG11" s="26">
        <v>7</v>
      </c>
      <c r="BH11" s="27"/>
      <c r="BI11" s="82"/>
      <c r="BJ11" s="82">
        <f t="shared" si="49"/>
        <v>7</v>
      </c>
      <c r="BK11" s="21">
        <f t="shared" si="50"/>
        <v>7.5</v>
      </c>
      <c r="BL11" s="21" t="str">
        <f t="shared" si="51"/>
        <v>7.5</v>
      </c>
      <c r="BM11" s="13" t="str">
        <f t="shared" si="10"/>
        <v>B</v>
      </c>
      <c r="BN11" s="18">
        <f t="shared" si="11"/>
        <v>3</v>
      </c>
      <c r="BO11" s="15" t="str">
        <f t="shared" si="52"/>
        <v>3.0</v>
      </c>
      <c r="BP11" s="19">
        <v>2</v>
      </c>
      <c r="BQ11" s="68">
        <v>2</v>
      </c>
      <c r="BR11" s="28">
        <v>9.1</v>
      </c>
      <c r="BS11" s="39">
        <v>9</v>
      </c>
      <c r="BT11" s="27"/>
      <c r="BU11" s="27"/>
      <c r="BV11" s="27">
        <f t="shared" si="53"/>
        <v>9</v>
      </c>
      <c r="BW11" s="21">
        <f t="shared" si="54"/>
        <v>9</v>
      </c>
      <c r="BX11" s="21" t="str">
        <f t="shared" si="55"/>
        <v>9.0</v>
      </c>
      <c r="BY11" s="13" t="str">
        <f t="shared" si="56"/>
        <v>A</v>
      </c>
      <c r="BZ11" s="18">
        <f t="shared" si="57"/>
        <v>4</v>
      </c>
      <c r="CA11" s="15" t="str">
        <f t="shared" si="58"/>
        <v>4.0</v>
      </c>
      <c r="CB11" s="68">
        <v>3</v>
      </c>
      <c r="CC11" s="68">
        <v>3</v>
      </c>
      <c r="CD11" s="28">
        <v>7.5</v>
      </c>
      <c r="CE11" s="39">
        <v>6.5</v>
      </c>
      <c r="CF11" s="27"/>
      <c r="CG11" s="82"/>
      <c r="CH11" s="27">
        <f t="shared" si="59"/>
        <v>6.5</v>
      </c>
      <c r="CI11" s="21">
        <f t="shared" si="124"/>
        <v>6.9</v>
      </c>
      <c r="CJ11" s="21" t="str">
        <f t="shared" si="60"/>
        <v>6.9</v>
      </c>
      <c r="CK11" s="13" t="str">
        <f t="shared" si="61"/>
        <v>C+</v>
      </c>
      <c r="CL11" s="18">
        <f t="shared" si="62"/>
        <v>2.5</v>
      </c>
      <c r="CM11" s="15" t="str">
        <f t="shared" si="63"/>
        <v>2.5</v>
      </c>
      <c r="CN11" s="19">
        <v>3</v>
      </c>
      <c r="CO11" s="68">
        <v>3</v>
      </c>
      <c r="CP11" s="28">
        <v>8</v>
      </c>
      <c r="CQ11" s="26">
        <v>5</v>
      </c>
      <c r="CR11" s="27"/>
      <c r="CS11" s="82"/>
      <c r="CT11" s="82">
        <f t="shared" si="64"/>
        <v>5</v>
      </c>
      <c r="CU11" s="21">
        <f t="shared" si="125"/>
        <v>6.2</v>
      </c>
      <c r="CV11" s="21" t="str">
        <f t="shared" si="65"/>
        <v>6.2</v>
      </c>
      <c r="CW11" s="13" t="str">
        <f t="shared" si="16"/>
        <v>C</v>
      </c>
      <c r="CX11" s="18">
        <f t="shared" si="17"/>
        <v>2</v>
      </c>
      <c r="CY11" s="15" t="str">
        <f t="shared" si="66"/>
        <v>2.0</v>
      </c>
      <c r="CZ11" s="19">
        <v>3</v>
      </c>
      <c r="DA11" s="68">
        <v>3</v>
      </c>
      <c r="DB11" s="69">
        <f t="shared" si="67"/>
        <v>19</v>
      </c>
      <c r="DC11" s="22">
        <f t="shared" si="68"/>
        <v>7.4263157894736835</v>
      </c>
      <c r="DD11" s="24" t="str">
        <f t="shared" si="69"/>
        <v>7.43</v>
      </c>
      <c r="DE11" s="22">
        <f t="shared" si="70"/>
        <v>2.9210526315789473</v>
      </c>
      <c r="DF11" s="24" t="str">
        <f t="shared" si="71"/>
        <v>2.92</v>
      </c>
      <c r="DG11" s="77" t="str">
        <f t="shared" si="72"/>
        <v>Lên lớp</v>
      </c>
      <c r="DH11" s="77">
        <f t="shared" si="73"/>
        <v>19</v>
      </c>
      <c r="DI11" s="22">
        <f t="shared" si="74"/>
        <v>7.4263157894736835</v>
      </c>
      <c r="DJ11" s="77" t="str">
        <f t="shared" si="75"/>
        <v>7.43</v>
      </c>
      <c r="DK11" s="22">
        <f t="shared" si="76"/>
        <v>2.9210526315789473</v>
      </c>
      <c r="DL11" s="77" t="str">
        <f t="shared" si="77"/>
        <v>2.92</v>
      </c>
      <c r="DM11" s="28">
        <v>7.6</v>
      </c>
      <c r="DN11" s="26">
        <v>9</v>
      </c>
      <c r="DO11" s="27"/>
      <c r="DP11" s="82"/>
      <c r="DQ11" s="82">
        <f t="shared" si="78"/>
        <v>9</v>
      </c>
      <c r="DR11" s="21">
        <f t="shared" si="79"/>
        <v>8.4</v>
      </c>
      <c r="DS11" s="21" t="str">
        <f t="shared" si="80"/>
        <v>8.4</v>
      </c>
      <c r="DT11" s="13" t="str">
        <f t="shared" si="81"/>
        <v>B+</v>
      </c>
      <c r="DU11" s="18">
        <f t="shared" si="82"/>
        <v>3.5</v>
      </c>
      <c r="DV11" s="15" t="str">
        <f t="shared" si="83"/>
        <v>3.5</v>
      </c>
      <c r="DW11" s="19">
        <v>2</v>
      </c>
      <c r="DX11" s="68">
        <v>2</v>
      </c>
      <c r="DY11" s="28">
        <v>7.3</v>
      </c>
      <c r="DZ11" s="26">
        <v>9</v>
      </c>
      <c r="EA11" s="27"/>
      <c r="EB11" s="82"/>
      <c r="EC11" s="82">
        <f t="shared" si="84"/>
        <v>9</v>
      </c>
      <c r="ED11" s="21">
        <f t="shared" si="126"/>
        <v>8.3000000000000007</v>
      </c>
      <c r="EE11" s="21" t="str">
        <f t="shared" si="85"/>
        <v>8.3</v>
      </c>
      <c r="EF11" s="13" t="str">
        <f t="shared" si="86"/>
        <v>B+</v>
      </c>
      <c r="EG11" s="18">
        <f t="shared" si="87"/>
        <v>3.5</v>
      </c>
      <c r="EH11" s="15" t="str">
        <f t="shared" si="88"/>
        <v>3.5</v>
      </c>
      <c r="EI11" s="19">
        <v>2</v>
      </c>
      <c r="EJ11" s="68">
        <v>2</v>
      </c>
      <c r="EK11" s="28">
        <v>7.4</v>
      </c>
      <c r="EL11" s="26">
        <v>5</v>
      </c>
      <c r="EM11" s="27"/>
      <c r="EN11" s="82"/>
      <c r="EO11" s="82">
        <f t="shared" si="89"/>
        <v>5</v>
      </c>
      <c r="EP11" s="21">
        <f t="shared" si="90"/>
        <v>6</v>
      </c>
      <c r="EQ11" s="21" t="str">
        <f t="shared" si="91"/>
        <v>6.0</v>
      </c>
      <c r="ER11" s="13" t="str">
        <f t="shared" si="92"/>
        <v>C</v>
      </c>
      <c r="ES11" s="18">
        <f t="shared" si="93"/>
        <v>2</v>
      </c>
      <c r="ET11" s="15" t="str">
        <f t="shared" si="94"/>
        <v>2.0</v>
      </c>
      <c r="EU11" s="19">
        <v>2</v>
      </c>
      <c r="EV11" s="68">
        <v>2</v>
      </c>
      <c r="EW11" s="28">
        <v>8.3000000000000007</v>
      </c>
      <c r="EX11" s="26">
        <v>8</v>
      </c>
      <c r="EY11" s="27"/>
      <c r="EZ11" s="82"/>
      <c r="FA11" s="82">
        <f t="shared" si="95"/>
        <v>8</v>
      </c>
      <c r="FB11" s="21">
        <f t="shared" si="96"/>
        <v>8.1</v>
      </c>
      <c r="FC11" s="21" t="str">
        <f t="shared" si="97"/>
        <v>8.1</v>
      </c>
      <c r="FD11" s="13" t="str">
        <f t="shared" si="98"/>
        <v>B+</v>
      </c>
      <c r="FE11" s="18">
        <f t="shared" si="99"/>
        <v>3.5</v>
      </c>
      <c r="FF11" s="15" t="str">
        <f t="shared" si="100"/>
        <v>3.5</v>
      </c>
      <c r="FG11" s="19">
        <v>4</v>
      </c>
      <c r="FH11" s="68">
        <v>4</v>
      </c>
      <c r="FI11" s="28">
        <v>7.6</v>
      </c>
      <c r="FJ11" s="26">
        <v>10</v>
      </c>
      <c r="FK11" s="27"/>
      <c r="FL11" s="82"/>
      <c r="FM11" s="82">
        <f t="shared" si="101"/>
        <v>10</v>
      </c>
      <c r="FN11" s="21">
        <f t="shared" si="102"/>
        <v>9</v>
      </c>
      <c r="FO11" s="21" t="str">
        <f t="shared" si="103"/>
        <v>9.0</v>
      </c>
      <c r="FP11" s="13" t="str">
        <f t="shared" si="104"/>
        <v>A</v>
      </c>
      <c r="FQ11" s="18">
        <f t="shared" si="105"/>
        <v>4</v>
      </c>
      <c r="FR11" s="15" t="str">
        <f t="shared" si="106"/>
        <v>4.0</v>
      </c>
      <c r="FS11" s="19">
        <v>2</v>
      </c>
      <c r="FT11" s="68">
        <v>2</v>
      </c>
      <c r="FU11" s="28">
        <v>8</v>
      </c>
      <c r="FV11" s="26">
        <v>7</v>
      </c>
      <c r="FW11" s="27"/>
      <c r="FX11" s="82"/>
      <c r="FY11" s="82">
        <f t="shared" si="107"/>
        <v>7</v>
      </c>
      <c r="FZ11" s="21">
        <f t="shared" si="108"/>
        <v>7.4</v>
      </c>
      <c r="GA11" s="21" t="str">
        <f t="shared" si="109"/>
        <v>7.4</v>
      </c>
      <c r="GB11" s="13" t="str">
        <f t="shared" si="110"/>
        <v>B</v>
      </c>
      <c r="GC11" s="18">
        <f t="shared" si="111"/>
        <v>3</v>
      </c>
      <c r="GD11" s="15" t="str">
        <f t="shared" si="112"/>
        <v>3.0</v>
      </c>
      <c r="GE11" s="19">
        <v>2</v>
      </c>
      <c r="GF11" s="68">
        <v>2</v>
      </c>
      <c r="GG11" s="28">
        <v>7.8</v>
      </c>
      <c r="GH11" s="26">
        <v>7</v>
      </c>
      <c r="GI11" s="27"/>
      <c r="GJ11" s="27"/>
      <c r="GK11" s="82">
        <f t="shared" si="113"/>
        <v>7</v>
      </c>
      <c r="GL11" s="21">
        <f t="shared" si="114"/>
        <v>7.3</v>
      </c>
      <c r="GM11" s="21" t="str">
        <f t="shared" si="115"/>
        <v>7.3</v>
      </c>
      <c r="GN11" s="13" t="str">
        <f t="shared" si="116"/>
        <v>B</v>
      </c>
      <c r="GO11" s="18">
        <f t="shared" si="117"/>
        <v>3</v>
      </c>
      <c r="GP11" s="15" t="str">
        <f t="shared" si="118"/>
        <v>3.0</v>
      </c>
      <c r="GQ11" s="19">
        <v>4</v>
      </c>
      <c r="GR11" s="68">
        <v>4</v>
      </c>
      <c r="GS11" s="69">
        <f t="shared" si="119"/>
        <v>18</v>
      </c>
      <c r="GT11" s="22">
        <f t="shared" si="127"/>
        <v>7.7666666666666675</v>
      </c>
      <c r="GU11" s="24" t="str">
        <f t="shared" si="128"/>
        <v>7.77</v>
      </c>
      <c r="GV11" s="22">
        <f t="shared" si="129"/>
        <v>3.2222222222222223</v>
      </c>
      <c r="GW11" s="24" t="str">
        <f t="shared" si="130"/>
        <v>3.22</v>
      </c>
    </row>
    <row r="12" spans="1:205" s="4" customFormat="1" ht="18">
      <c r="A12" s="2">
        <v>11</v>
      </c>
      <c r="B12" s="5" t="s">
        <v>204</v>
      </c>
      <c r="C12" s="6" t="s">
        <v>233</v>
      </c>
      <c r="D12" s="7" t="s">
        <v>234</v>
      </c>
      <c r="E12" s="8" t="s">
        <v>78</v>
      </c>
      <c r="G12" s="10" t="s">
        <v>291</v>
      </c>
      <c r="H12" s="36" t="s">
        <v>319</v>
      </c>
      <c r="I12" s="36" t="s">
        <v>318</v>
      </c>
      <c r="J12" s="25"/>
      <c r="K12" s="21" t="str">
        <f t="shared" si="35"/>
        <v>0.0</v>
      </c>
      <c r="L12" s="13" t="str">
        <f t="shared" si="131"/>
        <v>F</v>
      </c>
      <c r="M12" s="14">
        <f t="shared" si="132"/>
        <v>0</v>
      </c>
      <c r="N12" s="15" t="str">
        <f t="shared" si="36"/>
        <v>0.0</v>
      </c>
      <c r="O12" s="19">
        <v>2</v>
      </c>
      <c r="P12" s="12">
        <v>7</v>
      </c>
      <c r="Q12" s="21" t="str">
        <f t="shared" si="37"/>
        <v>7.0</v>
      </c>
      <c r="R12" s="13" t="str">
        <f t="shared" si="133"/>
        <v>B</v>
      </c>
      <c r="S12" s="14">
        <f t="shared" si="134"/>
        <v>3</v>
      </c>
      <c r="T12" s="15" t="str">
        <f t="shared" si="38"/>
        <v>3.0</v>
      </c>
      <c r="U12" s="19">
        <v>3</v>
      </c>
      <c r="V12" s="28">
        <v>9</v>
      </c>
      <c r="W12" s="26">
        <v>8</v>
      </c>
      <c r="X12" s="27"/>
      <c r="Y12" s="82"/>
      <c r="Z12" s="82">
        <f t="shared" si="39"/>
        <v>8</v>
      </c>
      <c r="AA12" s="21">
        <f t="shared" si="122"/>
        <v>8.4</v>
      </c>
      <c r="AB12" s="21" t="str">
        <f t="shared" si="40"/>
        <v>8.4</v>
      </c>
      <c r="AC12" s="13" t="str">
        <f t="shared" si="4"/>
        <v>B+</v>
      </c>
      <c r="AD12" s="18">
        <f t="shared" si="135"/>
        <v>3.5</v>
      </c>
      <c r="AE12" s="15" t="str">
        <f t="shared" si="41"/>
        <v>3.5</v>
      </c>
      <c r="AF12" s="19">
        <v>4</v>
      </c>
      <c r="AG12" s="68">
        <v>4</v>
      </c>
      <c r="AH12" s="28">
        <v>7.8</v>
      </c>
      <c r="AI12" s="26">
        <v>7</v>
      </c>
      <c r="AJ12" s="27"/>
      <c r="AK12" s="82"/>
      <c r="AL12" s="82">
        <f t="shared" si="42"/>
        <v>7</v>
      </c>
      <c r="AM12" s="21">
        <f t="shared" si="43"/>
        <v>7.3</v>
      </c>
      <c r="AN12" s="21" t="str">
        <f t="shared" si="44"/>
        <v>7.3</v>
      </c>
      <c r="AO12" s="13" t="str">
        <f t="shared" si="6"/>
        <v>B</v>
      </c>
      <c r="AP12" s="18">
        <f t="shared" si="7"/>
        <v>3</v>
      </c>
      <c r="AQ12" s="15" t="str">
        <f t="shared" si="45"/>
        <v>3.0</v>
      </c>
      <c r="AR12" s="19">
        <v>2</v>
      </c>
      <c r="AS12" s="68">
        <v>2</v>
      </c>
      <c r="AT12" s="28">
        <v>7.4</v>
      </c>
      <c r="AU12" s="26">
        <v>10</v>
      </c>
      <c r="AV12" s="27"/>
      <c r="AW12" s="82"/>
      <c r="AX12" s="27">
        <f t="shared" si="46"/>
        <v>10</v>
      </c>
      <c r="AY12" s="21">
        <f t="shared" si="123"/>
        <v>9</v>
      </c>
      <c r="AZ12" s="21" t="str">
        <f t="shared" si="47"/>
        <v>9.0</v>
      </c>
      <c r="BA12" s="13" t="str">
        <f t="shared" si="8"/>
        <v>A</v>
      </c>
      <c r="BB12" s="18">
        <f t="shared" si="9"/>
        <v>4</v>
      </c>
      <c r="BC12" s="15" t="str">
        <f t="shared" si="48"/>
        <v>4.0</v>
      </c>
      <c r="BD12" s="19">
        <v>2</v>
      </c>
      <c r="BE12" s="68">
        <v>2</v>
      </c>
      <c r="BF12" s="28">
        <v>8.4</v>
      </c>
      <c r="BG12" s="26">
        <v>6</v>
      </c>
      <c r="BH12" s="27"/>
      <c r="BI12" s="82"/>
      <c r="BJ12" s="82">
        <f t="shared" si="49"/>
        <v>6</v>
      </c>
      <c r="BK12" s="21">
        <f t="shared" si="50"/>
        <v>7</v>
      </c>
      <c r="BL12" s="21" t="str">
        <f t="shared" si="51"/>
        <v>7.0</v>
      </c>
      <c r="BM12" s="13" t="str">
        <f t="shared" si="10"/>
        <v>B</v>
      </c>
      <c r="BN12" s="18">
        <f t="shared" si="11"/>
        <v>3</v>
      </c>
      <c r="BO12" s="15" t="str">
        <f t="shared" si="52"/>
        <v>3.0</v>
      </c>
      <c r="BP12" s="19">
        <v>2</v>
      </c>
      <c r="BQ12" s="68">
        <v>2</v>
      </c>
      <c r="BR12" s="28">
        <v>8.4</v>
      </c>
      <c r="BS12" s="39">
        <v>7</v>
      </c>
      <c r="BT12" s="27"/>
      <c r="BU12" s="27"/>
      <c r="BV12" s="27">
        <f t="shared" si="53"/>
        <v>7</v>
      </c>
      <c r="BW12" s="21">
        <f t="shared" si="54"/>
        <v>7.6</v>
      </c>
      <c r="BX12" s="21" t="str">
        <f t="shared" si="55"/>
        <v>7.6</v>
      </c>
      <c r="BY12" s="13" t="str">
        <f t="shared" si="56"/>
        <v>B</v>
      </c>
      <c r="BZ12" s="18">
        <f t="shared" si="57"/>
        <v>3</v>
      </c>
      <c r="CA12" s="15" t="str">
        <f t="shared" si="58"/>
        <v>3.0</v>
      </c>
      <c r="CB12" s="68">
        <v>3</v>
      </c>
      <c r="CC12" s="68">
        <v>3</v>
      </c>
      <c r="CD12" s="28">
        <v>6.7</v>
      </c>
      <c r="CE12" s="39">
        <v>6</v>
      </c>
      <c r="CF12" s="27"/>
      <c r="CG12" s="82"/>
      <c r="CH12" s="27">
        <f t="shared" si="59"/>
        <v>6</v>
      </c>
      <c r="CI12" s="21">
        <f t="shared" si="124"/>
        <v>6.3</v>
      </c>
      <c r="CJ12" s="21" t="str">
        <f t="shared" si="60"/>
        <v>6.3</v>
      </c>
      <c r="CK12" s="13" t="str">
        <f t="shared" si="61"/>
        <v>C</v>
      </c>
      <c r="CL12" s="18">
        <f t="shared" si="62"/>
        <v>2</v>
      </c>
      <c r="CM12" s="15" t="str">
        <f t="shared" si="63"/>
        <v>2.0</v>
      </c>
      <c r="CN12" s="19">
        <v>3</v>
      </c>
      <c r="CO12" s="68">
        <v>3</v>
      </c>
      <c r="CP12" s="28">
        <v>7.5</v>
      </c>
      <c r="CQ12" s="26">
        <v>5</v>
      </c>
      <c r="CR12" s="27"/>
      <c r="CS12" s="82"/>
      <c r="CT12" s="82">
        <f t="shared" si="64"/>
        <v>5</v>
      </c>
      <c r="CU12" s="21">
        <f t="shared" si="125"/>
        <v>6</v>
      </c>
      <c r="CV12" s="21" t="str">
        <f t="shared" si="65"/>
        <v>6.0</v>
      </c>
      <c r="CW12" s="13" t="str">
        <f t="shared" si="16"/>
        <v>C</v>
      </c>
      <c r="CX12" s="18">
        <f t="shared" si="17"/>
        <v>2</v>
      </c>
      <c r="CY12" s="15" t="str">
        <f t="shared" si="66"/>
        <v>2.0</v>
      </c>
      <c r="CZ12" s="19">
        <v>3</v>
      </c>
      <c r="DA12" s="68">
        <v>3</v>
      </c>
      <c r="DB12" s="69">
        <f t="shared" si="67"/>
        <v>19</v>
      </c>
      <c r="DC12" s="22">
        <f t="shared" si="68"/>
        <v>7.3631578947368412</v>
      </c>
      <c r="DD12" s="24" t="str">
        <f t="shared" si="69"/>
        <v>7.36</v>
      </c>
      <c r="DE12" s="22">
        <f t="shared" si="70"/>
        <v>2.8947368421052633</v>
      </c>
      <c r="DF12" s="24" t="str">
        <f t="shared" si="71"/>
        <v>2.89</v>
      </c>
      <c r="DG12" s="77" t="str">
        <f t="shared" si="72"/>
        <v>Lên lớp</v>
      </c>
      <c r="DH12" s="77">
        <f t="shared" si="73"/>
        <v>19</v>
      </c>
      <c r="DI12" s="22">
        <f t="shared" si="74"/>
        <v>7.3631578947368412</v>
      </c>
      <c r="DJ12" s="77" t="str">
        <f t="shared" si="75"/>
        <v>7.36</v>
      </c>
      <c r="DK12" s="22">
        <f t="shared" si="76"/>
        <v>2.8947368421052633</v>
      </c>
      <c r="DL12" s="77" t="str">
        <f t="shared" si="77"/>
        <v>2.89</v>
      </c>
      <c r="DM12" s="28">
        <v>8.1999999999999993</v>
      </c>
      <c r="DN12" s="26">
        <v>8</v>
      </c>
      <c r="DO12" s="27"/>
      <c r="DP12" s="82"/>
      <c r="DQ12" s="82">
        <f t="shared" si="78"/>
        <v>8</v>
      </c>
      <c r="DR12" s="21">
        <f t="shared" si="79"/>
        <v>8.1</v>
      </c>
      <c r="DS12" s="21" t="str">
        <f t="shared" si="80"/>
        <v>8.1</v>
      </c>
      <c r="DT12" s="13" t="str">
        <f t="shared" si="81"/>
        <v>B+</v>
      </c>
      <c r="DU12" s="18">
        <f t="shared" si="82"/>
        <v>3.5</v>
      </c>
      <c r="DV12" s="15" t="str">
        <f t="shared" si="83"/>
        <v>3.5</v>
      </c>
      <c r="DW12" s="19">
        <v>2</v>
      </c>
      <c r="DX12" s="68">
        <v>2</v>
      </c>
      <c r="DY12" s="28">
        <v>8</v>
      </c>
      <c r="DZ12" s="26">
        <v>8</v>
      </c>
      <c r="EA12" s="27"/>
      <c r="EB12" s="82"/>
      <c r="EC12" s="82">
        <f t="shared" si="84"/>
        <v>8</v>
      </c>
      <c r="ED12" s="21">
        <f t="shared" si="126"/>
        <v>8</v>
      </c>
      <c r="EE12" s="21" t="str">
        <f t="shared" si="85"/>
        <v>8.0</v>
      </c>
      <c r="EF12" s="13" t="str">
        <f t="shared" si="86"/>
        <v>B+</v>
      </c>
      <c r="EG12" s="18">
        <f t="shared" si="87"/>
        <v>3.5</v>
      </c>
      <c r="EH12" s="15" t="str">
        <f t="shared" si="88"/>
        <v>3.5</v>
      </c>
      <c r="EI12" s="19">
        <v>2</v>
      </c>
      <c r="EJ12" s="68">
        <v>2</v>
      </c>
      <c r="EK12" s="28">
        <v>8.1999999999999993</v>
      </c>
      <c r="EL12" s="26">
        <v>7</v>
      </c>
      <c r="EM12" s="27"/>
      <c r="EN12" s="82"/>
      <c r="EO12" s="82">
        <f t="shared" si="89"/>
        <v>7</v>
      </c>
      <c r="EP12" s="21">
        <f t="shared" si="90"/>
        <v>7.5</v>
      </c>
      <c r="EQ12" s="21" t="str">
        <f t="shared" si="91"/>
        <v>7.5</v>
      </c>
      <c r="ER12" s="13" t="str">
        <f t="shared" si="92"/>
        <v>B</v>
      </c>
      <c r="ES12" s="18">
        <f t="shared" si="93"/>
        <v>3</v>
      </c>
      <c r="ET12" s="15" t="str">
        <f t="shared" si="94"/>
        <v>3.0</v>
      </c>
      <c r="EU12" s="19">
        <v>2</v>
      </c>
      <c r="EV12" s="68">
        <v>2</v>
      </c>
      <c r="EW12" s="28">
        <v>8.6</v>
      </c>
      <c r="EX12" s="26">
        <v>9</v>
      </c>
      <c r="EY12" s="27"/>
      <c r="EZ12" s="82"/>
      <c r="FA12" s="82">
        <f t="shared" si="95"/>
        <v>9</v>
      </c>
      <c r="FB12" s="21">
        <f t="shared" si="96"/>
        <v>8.8000000000000007</v>
      </c>
      <c r="FC12" s="21" t="str">
        <f t="shared" si="97"/>
        <v>8.8</v>
      </c>
      <c r="FD12" s="13" t="str">
        <f t="shared" si="98"/>
        <v>A</v>
      </c>
      <c r="FE12" s="18">
        <f t="shared" si="99"/>
        <v>4</v>
      </c>
      <c r="FF12" s="15" t="str">
        <f t="shared" si="100"/>
        <v>4.0</v>
      </c>
      <c r="FG12" s="19">
        <v>4</v>
      </c>
      <c r="FH12" s="68">
        <v>4</v>
      </c>
      <c r="FI12" s="28">
        <v>8</v>
      </c>
      <c r="FJ12" s="26">
        <v>9</v>
      </c>
      <c r="FK12" s="27"/>
      <c r="FL12" s="82"/>
      <c r="FM12" s="82">
        <f t="shared" si="101"/>
        <v>9</v>
      </c>
      <c r="FN12" s="21">
        <f t="shared" si="102"/>
        <v>8.6</v>
      </c>
      <c r="FO12" s="21" t="str">
        <f t="shared" si="103"/>
        <v>8.6</v>
      </c>
      <c r="FP12" s="13" t="str">
        <f t="shared" si="104"/>
        <v>A</v>
      </c>
      <c r="FQ12" s="18">
        <f t="shared" si="105"/>
        <v>4</v>
      </c>
      <c r="FR12" s="15" t="str">
        <f t="shared" si="106"/>
        <v>4.0</v>
      </c>
      <c r="FS12" s="19">
        <v>2</v>
      </c>
      <c r="FT12" s="68">
        <v>2</v>
      </c>
      <c r="FU12" s="28">
        <v>8.4</v>
      </c>
      <c r="FV12" s="26">
        <v>9</v>
      </c>
      <c r="FW12" s="27"/>
      <c r="FX12" s="82"/>
      <c r="FY12" s="82">
        <f t="shared" si="107"/>
        <v>9</v>
      </c>
      <c r="FZ12" s="21">
        <f t="shared" si="108"/>
        <v>8.8000000000000007</v>
      </c>
      <c r="GA12" s="21" t="str">
        <f t="shared" si="109"/>
        <v>8.8</v>
      </c>
      <c r="GB12" s="13" t="str">
        <f t="shared" si="110"/>
        <v>A</v>
      </c>
      <c r="GC12" s="18">
        <f t="shared" si="111"/>
        <v>4</v>
      </c>
      <c r="GD12" s="15" t="str">
        <f t="shared" si="112"/>
        <v>4.0</v>
      </c>
      <c r="GE12" s="19">
        <v>2</v>
      </c>
      <c r="GF12" s="68">
        <v>2</v>
      </c>
      <c r="GG12" s="28">
        <v>8.6</v>
      </c>
      <c r="GH12" s="26">
        <v>5</v>
      </c>
      <c r="GI12" s="27"/>
      <c r="GJ12" s="27"/>
      <c r="GK12" s="82">
        <f t="shared" si="113"/>
        <v>5</v>
      </c>
      <c r="GL12" s="21">
        <f t="shared" si="114"/>
        <v>6.4</v>
      </c>
      <c r="GM12" s="21" t="str">
        <f t="shared" si="115"/>
        <v>6.4</v>
      </c>
      <c r="GN12" s="13" t="str">
        <f t="shared" si="116"/>
        <v>C</v>
      </c>
      <c r="GO12" s="18">
        <f t="shared" si="117"/>
        <v>2</v>
      </c>
      <c r="GP12" s="15" t="str">
        <f t="shared" si="118"/>
        <v>2.0</v>
      </c>
      <c r="GQ12" s="19">
        <v>4</v>
      </c>
      <c r="GR12" s="68">
        <v>4</v>
      </c>
      <c r="GS12" s="69">
        <f t="shared" si="119"/>
        <v>18</v>
      </c>
      <c r="GT12" s="22">
        <f t="shared" si="127"/>
        <v>7.9333333333333327</v>
      </c>
      <c r="GU12" s="24" t="str">
        <f t="shared" si="128"/>
        <v>7.93</v>
      </c>
      <c r="GV12" s="22">
        <f t="shared" si="129"/>
        <v>3.3333333333333335</v>
      </c>
      <c r="GW12" s="24" t="str">
        <f t="shared" si="130"/>
        <v>3.33</v>
      </c>
    </row>
    <row r="13" spans="1:205" s="4" customFormat="1" ht="18">
      <c r="A13" s="2">
        <v>12</v>
      </c>
      <c r="B13" s="5" t="s">
        <v>204</v>
      </c>
      <c r="C13" s="6" t="s">
        <v>237</v>
      </c>
      <c r="D13" s="7" t="s">
        <v>238</v>
      </c>
      <c r="E13" s="8" t="s">
        <v>83</v>
      </c>
      <c r="G13" s="10" t="s">
        <v>293</v>
      </c>
      <c r="H13" s="36" t="s">
        <v>319</v>
      </c>
      <c r="I13" s="36" t="s">
        <v>318</v>
      </c>
      <c r="J13" s="25"/>
      <c r="K13" s="21" t="str">
        <f t="shared" si="35"/>
        <v>0.0</v>
      </c>
      <c r="L13" s="13" t="str">
        <f t="shared" si="131"/>
        <v>F</v>
      </c>
      <c r="M13" s="14">
        <f t="shared" si="132"/>
        <v>0</v>
      </c>
      <c r="N13" s="15" t="str">
        <f t="shared" si="36"/>
        <v>0.0</v>
      </c>
      <c r="O13" s="19">
        <v>2</v>
      </c>
      <c r="P13" s="12">
        <v>7</v>
      </c>
      <c r="Q13" s="21" t="str">
        <f t="shared" si="37"/>
        <v>7.0</v>
      </c>
      <c r="R13" s="13" t="str">
        <f t="shared" si="133"/>
        <v>B</v>
      </c>
      <c r="S13" s="14">
        <f t="shared" si="134"/>
        <v>3</v>
      </c>
      <c r="T13" s="15" t="str">
        <f t="shared" si="38"/>
        <v>3.0</v>
      </c>
      <c r="U13" s="19">
        <v>3</v>
      </c>
      <c r="V13" s="28">
        <v>9.3000000000000007</v>
      </c>
      <c r="W13" s="26">
        <v>9</v>
      </c>
      <c r="X13" s="27"/>
      <c r="Y13" s="82"/>
      <c r="Z13" s="82">
        <f t="shared" si="39"/>
        <v>9</v>
      </c>
      <c r="AA13" s="21">
        <f t="shared" si="122"/>
        <v>9.1</v>
      </c>
      <c r="AB13" s="21" t="str">
        <f t="shared" si="40"/>
        <v>9.1</v>
      </c>
      <c r="AC13" s="13" t="str">
        <f t="shared" si="4"/>
        <v>A</v>
      </c>
      <c r="AD13" s="18">
        <f t="shared" si="135"/>
        <v>4</v>
      </c>
      <c r="AE13" s="15" t="str">
        <f t="shared" si="41"/>
        <v>4.0</v>
      </c>
      <c r="AF13" s="19">
        <v>4</v>
      </c>
      <c r="AG13" s="68">
        <v>4</v>
      </c>
      <c r="AH13" s="28">
        <v>8</v>
      </c>
      <c r="AI13" s="26">
        <v>9</v>
      </c>
      <c r="AJ13" s="27"/>
      <c r="AK13" s="82"/>
      <c r="AL13" s="82">
        <f t="shared" si="42"/>
        <v>9</v>
      </c>
      <c r="AM13" s="21">
        <f t="shared" si="43"/>
        <v>8.6</v>
      </c>
      <c r="AN13" s="21" t="str">
        <f t="shared" si="44"/>
        <v>8.6</v>
      </c>
      <c r="AO13" s="13" t="str">
        <f t="shared" si="6"/>
        <v>A</v>
      </c>
      <c r="AP13" s="18">
        <f t="shared" si="7"/>
        <v>4</v>
      </c>
      <c r="AQ13" s="15" t="str">
        <f t="shared" si="45"/>
        <v>4.0</v>
      </c>
      <c r="AR13" s="19">
        <v>2</v>
      </c>
      <c r="AS13" s="68">
        <v>2</v>
      </c>
      <c r="AT13" s="28">
        <v>8.4</v>
      </c>
      <c r="AU13" s="26">
        <v>7</v>
      </c>
      <c r="AV13" s="27"/>
      <c r="AW13" s="82"/>
      <c r="AX13" s="27">
        <f t="shared" si="46"/>
        <v>7</v>
      </c>
      <c r="AY13" s="21">
        <f t="shared" si="123"/>
        <v>7.6</v>
      </c>
      <c r="AZ13" s="21" t="str">
        <f t="shared" si="47"/>
        <v>7.6</v>
      </c>
      <c r="BA13" s="13" t="str">
        <f t="shared" si="8"/>
        <v>B</v>
      </c>
      <c r="BB13" s="18">
        <f t="shared" si="9"/>
        <v>3</v>
      </c>
      <c r="BC13" s="15" t="str">
        <f t="shared" si="48"/>
        <v>3.0</v>
      </c>
      <c r="BD13" s="19">
        <v>2</v>
      </c>
      <c r="BE13" s="68">
        <v>2</v>
      </c>
      <c r="BF13" s="28">
        <v>8.1999999999999993</v>
      </c>
      <c r="BG13" s="26">
        <v>7</v>
      </c>
      <c r="BH13" s="27"/>
      <c r="BI13" s="82"/>
      <c r="BJ13" s="82">
        <f t="shared" si="49"/>
        <v>7</v>
      </c>
      <c r="BK13" s="21">
        <f t="shared" si="50"/>
        <v>7.5</v>
      </c>
      <c r="BL13" s="21" t="str">
        <f t="shared" si="51"/>
        <v>7.5</v>
      </c>
      <c r="BM13" s="13" t="str">
        <f t="shared" si="10"/>
        <v>B</v>
      </c>
      <c r="BN13" s="18">
        <f t="shared" si="11"/>
        <v>3</v>
      </c>
      <c r="BO13" s="15" t="str">
        <f t="shared" si="52"/>
        <v>3.0</v>
      </c>
      <c r="BP13" s="19">
        <v>2</v>
      </c>
      <c r="BQ13" s="68">
        <v>2</v>
      </c>
      <c r="BR13" s="28">
        <v>9</v>
      </c>
      <c r="BS13" s="39">
        <v>10</v>
      </c>
      <c r="BT13" s="27"/>
      <c r="BU13" s="27"/>
      <c r="BV13" s="27">
        <f t="shared" si="53"/>
        <v>10</v>
      </c>
      <c r="BW13" s="21">
        <f t="shared" si="54"/>
        <v>9.6</v>
      </c>
      <c r="BX13" s="21" t="str">
        <f t="shared" si="55"/>
        <v>9.6</v>
      </c>
      <c r="BY13" s="13" t="str">
        <f t="shared" si="56"/>
        <v>A</v>
      </c>
      <c r="BZ13" s="18">
        <f t="shared" si="57"/>
        <v>4</v>
      </c>
      <c r="CA13" s="15" t="str">
        <f t="shared" si="58"/>
        <v>4.0</v>
      </c>
      <c r="CB13" s="68">
        <v>3</v>
      </c>
      <c r="CC13" s="68">
        <v>3</v>
      </c>
      <c r="CD13" s="28">
        <v>8.8000000000000007</v>
      </c>
      <c r="CE13" s="39">
        <v>8</v>
      </c>
      <c r="CF13" s="27"/>
      <c r="CG13" s="82"/>
      <c r="CH13" s="27">
        <f t="shared" si="59"/>
        <v>8</v>
      </c>
      <c r="CI13" s="21">
        <f t="shared" si="124"/>
        <v>8.3000000000000007</v>
      </c>
      <c r="CJ13" s="21" t="str">
        <f t="shared" si="60"/>
        <v>8.3</v>
      </c>
      <c r="CK13" s="13" t="str">
        <f t="shared" si="61"/>
        <v>B+</v>
      </c>
      <c r="CL13" s="18">
        <f t="shared" si="62"/>
        <v>3.5</v>
      </c>
      <c r="CM13" s="15" t="str">
        <f t="shared" si="63"/>
        <v>3.5</v>
      </c>
      <c r="CN13" s="19">
        <v>3</v>
      </c>
      <c r="CO13" s="68">
        <v>3</v>
      </c>
      <c r="CP13" s="28">
        <v>8.5</v>
      </c>
      <c r="CQ13" s="26">
        <v>8</v>
      </c>
      <c r="CR13" s="27"/>
      <c r="CS13" s="82"/>
      <c r="CT13" s="82">
        <f t="shared" si="64"/>
        <v>8</v>
      </c>
      <c r="CU13" s="21">
        <f t="shared" si="125"/>
        <v>8.1999999999999993</v>
      </c>
      <c r="CV13" s="21" t="str">
        <f t="shared" si="65"/>
        <v>8.2</v>
      </c>
      <c r="CW13" s="13" t="str">
        <f t="shared" si="16"/>
        <v>B+</v>
      </c>
      <c r="CX13" s="18">
        <f t="shared" si="17"/>
        <v>3.5</v>
      </c>
      <c r="CY13" s="15" t="str">
        <f t="shared" si="66"/>
        <v>3.5</v>
      </c>
      <c r="CZ13" s="19">
        <v>3</v>
      </c>
      <c r="DA13" s="68">
        <v>3</v>
      </c>
      <c r="DB13" s="69">
        <f t="shared" si="67"/>
        <v>19</v>
      </c>
      <c r="DC13" s="22">
        <f t="shared" si="68"/>
        <v>8.5315789473684216</v>
      </c>
      <c r="DD13" s="24" t="str">
        <f t="shared" si="69"/>
        <v>8.53</v>
      </c>
      <c r="DE13" s="22">
        <f t="shared" si="70"/>
        <v>3.6315789473684212</v>
      </c>
      <c r="DF13" s="24" t="str">
        <f t="shared" si="71"/>
        <v>3.63</v>
      </c>
      <c r="DG13" s="77" t="str">
        <f t="shared" si="72"/>
        <v>Lên lớp</v>
      </c>
      <c r="DH13" s="77">
        <f t="shared" si="73"/>
        <v>19</v>
      </c>
      <c r="DI13" s="22">
        <f t="shared" si="74"/>
        <v>8.5315789473684216</v>
      </c>
      <c r="DJ13" s="77" t="str">
        <f t="shared" si="75"/>
        <v>8.53</v>
      </c>
      <c r="DK13" s="22">
        <f t="shared" si="76"/>
        <v>3.6315789473684212</v>
      </c>
      <c r="DL13" s="77" t="str">
        <f t="shared" si="77"/>
        <v>3.63</v>
      </c>
      <c r="DM13" s="28">
        <v>9.4</v>
      </c>
      <c r="DN13" s="26">
        <v>9</v>
      </c>
      <c r="DO13" s="27"/>
      <c r="DP13" s="82"/>
      <c r="DQ13" s="82">
        <f t="shared" si="78"/>
        <v>9</v>
      </c>
      <c r="DR13" s="21">
        <f t="shared" si="79"/>
        <v>9.1999999999999993</v>
      </c>
      <c r="DS13" s="21" t="str">
        <f t="shared" si="80"/>
        <v>9.2</v>
      </c>
      <c r="DT13" s="13" t="str">
        <f t="shared" si="81"/>
        <v>A</v>
      </c>
      <c r="DU13" s="18">
        <f t="shared" si="82"/>
        <v>4</v>
      </c>
      <c r="DV13" s="15" t="str">
        <f t="shared" si="83"/>
        <v>4.0</v>
      </c>
      <c r="DW13" s="19">
        <v>2</v>
      </c>
      <c r="DX13" s="68">
        <v>2</v>
      </c>
      <c r="DY13" s="28">
        <v>7</v>
      </c>
      <c r="DZ13" s="26">
        <v>9</v>
      </c>
      <c r="EA13" s="27"/>
      <c r="EB13" s="82"/>
      <c r="EC13" s="82">
        <f t="shared" si="84"/>
        <v>9</v>
      </c>
      <c r="ED13" s="21">
        <f t="shared" si="126"/>
        <v>8.1999999999999993</v>
      </c>
      <c r="EE13" s="21" t="str">
        <f t="shared" si="85"/>
        <v>8.2</v>
      </c>
      <c r="EF13" s="13" t="str">
        <f t="shared" si="86"/>
        <v>B+</v>
      </c>
      <c r="EG13" s="18">
        <f t="shared" si="87"/>
        <v>3.5</v>
      </c>
      <c r="EH13" s="15" t="str">
        <f t="shared" si="88"/>
        <v>3.5</v>
      </c>
      <c r="EI13" s="19">
        <v>2</v>
      </c>
      <c r="EJ13" s="68">
        <v>2</v>
      </c>
      <c r="EK13" s="28">
        <v>8.1999999999999993</v>
      </c>
      <c r="EL13" s="26">
        <v>6</v>
      </c>
      <c r="EM13" s="27"/>
      <c r="EN13" s="82"/>
      <c r="EO13" s="82">
        <f t="shared" si="89"/>
        <v>6</v>
      </c>
      <c r="EP13" s="21">
        <f t="shared" si="90"/>
        <v>6.9</v>
      </c>
      <c r="EQ13" s="21" t="str">
        <f t="shared" si="91"/>
        <v>6.9</v>
      </c>
      <c r="ER13" s="13" t="str">
        <f t="shared" si="92"/>
        <v>C+</v>
      </c>
      <c r="ES13" s="18">
        <f t="shared" si="93"/>
        <v>2.5</v>
      </c>
      <c r="ET13" s="15" t="str">
        <f t="shared" si="94"/>
        <v>2.5</v>
      </c>
      <c r="EU13" s="19">
        <v>2</v>
      </c>
      <c r="EV13" s="68">
        <v>2</v>
      </c>
      <c r="EW13" s="28">
        <v>8.9</v>
      </c>
      <c r="EX13" s="26">
        <v>9</v>
      </c>
      <c r="EY13" s="27"/>
      <c r="EZ13" s="82"/>
      <c r="FA13" s="82">
        <f t="shared" si="95"/>
        <v>9</v>
      </c>
      <c r="FB13" s="21">
        <f t="shared" si="96"/>
        <v>9</v>
      </c>
      <c r="FC13" s="21" t="str">
        <f t="shared" si="97"/>
        <v>9.0</v>
      </c>
      <c r="FD13" s="13" t="str">
        <f t="shared" si="98"/>
        <v>A</v>
      </c>
      <c r="FE13" s="18">
        <f t="shared" si="99"/>
        <v>4</v>
      </c>
      <c r="FF13" s="15" t="str">
        <f t="shared" si="100"/>
        <v>4.0</v>
      </c>
      <c r="FG13" s="19">
        <v>4</v>
      </c>
      <c r="FH13" s="68">
        <v>4</v>
      </c>
      <c r="FI13" s="28">
        <v>8.1999999999999993</v>
      </c>
      <c r="FJ13" s="26">
        <v>9</v>
      </c>
      <c r="FK13" s="27"/>
      <c r="FL13" s="82"/>
      <c r="FM13" s="82">
        <f t="shared" si="101"/>
        <v>9</v>
      </c>
      <c r="FN13" s="21">
        <f t="shared" si="102"/>
        <v>8.6999999999999993</v>
      </c>
      <c r="FO13" s="21" t="str">
        <f t="shared" si="103"/>
        <v>8.7</v>
      </c>
      <c r="FP13" s="13" t="str">
        <f t="shared" si="104"/>
        <v>A</v>
      </c>
      <c r="FQ13" s="18">
        <f t="shared" si="105"/>
        <v>4</v>
      </c>
      <c r="FR13" s="15" t="str">
        <f t="shared" si="106"/>
        <v>4.0</v>
      </c>
      <c r="FS13" s="19">
        <v>2</v>
      </c>
      <c r="FT13" s="68">
        <v>2</v>
      </c>
      <c r="FU13" s="28">
        <v>8.6</v>
      </c>
      <c r="FV13" s="26">
        <v>10</v>
      </c>
      <c r="FW13" s="27"/>
      <c r="FX13" s="82"/>
      <c r="FY13" s="82">
        <f t="shared" si="107"/>
        <v>10</v>
      </c>
      <c r="FZ13" s="21">
        <f t="shared" si="108"/>
        <v>9.4</v>
      </c>
      <c r="GA13" s="21" t="str">
        <f t="shared" si="109"/>
        <v>9.4</v>
      </c>
      <c r="GB13" s="13" t="str">
        <f t="shared" si="110"/>
        <v>A</v>
      </c>
      <c r="GC13" s="18">
        <f t="shared" si="111"/>
        <v>4</v>
      </c>
      <c r="GD13" s="15" t="str">
        <f t="shared" si="112"/>
        <v>4.0</v>
      </c>
      <c r="GE13" s="19">
        <v>2</v>
      </c>
      <c r="GF13" s="68">
        <v>2</v>
      </c>
      <c r="GG13" s="28">
        <v>8.1999999999999993</v>
      </c>
      <c r="GH13" s="26">
        <v>9</v>
      </c>
      <c r="GI13" s="27"/>
      <c r="GJ13" s="27"/>
      <c r="GK13" s="82">
        <f t="shared" si="113"/>
        <v>9</v>
      </c>
      <c r="GL13" s="21">
        <f t="shared" si="114"/>
        <v>8.6999999999999993</v>
      </c>
      <c r="GM13" s="21" t="str">
        <f t="shared" si="115"/>
        <v>8.7</v>
      </c>
      <c r="GN13" s="13" t="str">
        <f t="shared" si="116"/>
        <v>A</v>
      </c>
      <c r="GO13" s="18">
        <f t="shared" si="117"/>
        <v>4</v>
      </c>
      <c r="GP13" s="15" t="str">
        <f t="shared" si="118"/>
        <v>4.0</v>
      </c>
      <c r="GQ13" s="19">
        <v>4</v>
      </c>
      <c r="GR13" s="68">
        <v>4</v>
      </c>
      <c r="GS13" s="69">
        <f t="shared" si="119"/>
        <v>18</v>
      </c>
      <c r="GT13" s="22">
        <f t="shared" si="127"/>
        <v>8.6444444444444439</v>
      </c>
      <c r="GU13" s="24" t="str">
        <f t="shared" si="128"/>
        <v>8.64</v>
      </c>
      <c r="GV13" s="22">
        <f t="shared" si="129"/>
        <v>3.7777777777777777</v>
      </c>
      <c r="GW13" s="24" t="str">
        <f t="shared" si="130"/>
        <v>3.78</v>
      </c>
    </row>
    <row r="14" spans="1:205" s="4" customFormat="1" ht="18">
      <c r="A14" s="2">
        <v>13</v>
      </c>
      <c r="B14" s="5" t="s">
        <v>204</v>
      </c>
      <c r="C14" s="6" t="s">
        <v>239</v>
      </c>
      <c r="D14" s="7" t="s">
        <v>240</v>
      </c>
      <c r="E14" s="8" t="s">
        <v>230</v>
      </c>
      <c r="G14" s="10" t="s">
        <v>294</v>
      </c>
      <c r="H14" s="49" t="s">
        <v>319</v>
      </c>
      <c r="I14" s="49" t="s">
        <v>199</v>
      </c>
      <c r="J14" s="25"/>
      <c r="K14" s="21" t="str">
        <f t="shared" si="35"/>
        <v>0.0</v>
      </c>
      <c r="L14" s="13" t="str">
        <f t="shared" si="131"/>
        <v>F</v>
      </c>
      <c r="M14" s="14">
        <f t="shared" si="132"/>
        <v>0</v>
      </c>
      <c r="N14" s="15" t="str">
        <f t="shared" si="36"/>
        <v>0.0</v>
      </c>
      <c r="O14" s="19">
        <v>2</v>
      </c>
      <c r="P14" s="12">
        <v>5</v>
      </c>
      <c r="Q14" s="21" t="str">
        <f t="shared" si="37"/>
        <v>5.0</v>
      </c>
      <c r="R14" s="13" t="str">
        <f t="shared" si="133"/>
        <v>D+</v>
      </c>
      <c r="S14" s="14">
        <f t="shared" si="134"/>
        <v>1.5</v>
      </c>
      <c r="T14" s="15" t="str">
        <f t="shared" si="38"/>
        <v>1.5</v>
      </c>
      <c r="U14" s="19">
        <v>3</v>
      </c>
      <c r="V14" s="28">
        <v>7.7</v>
      </c>
      <c r="W14" s="26">
        <v>6</v>
      </c>
      <c r="X14" s="27"/>
      <c r="Y14" s="82"/>
      <c r="Z14" s="82">
        <f t="shared" si="39"/>
        <v>6</v>
      </c>
      <c r="AA14" s="21">
        <f t="shared" si="122"/>
        <v>6.7</v>
      </c>
      <c r="AB14" s="21" t="str">
        <f t="shared" si="40"/>
        <v>6.7</v>
      </c>
      <c r="AC14" s="13" t="str">
        <f t="shared" si="4"/>
        <v>C+</v>
      </c>
      <c r="AD14" s="18">
        <f t="shared" si="135"/>
        <v>2.5</v>
      </c>
      <c r="AE14" s="15" t="str">
        <f t="shared" si="41"/>
        <v>2.5</v>
      </c>
      <c r="AF14" s="19">
        <v>4</v>
      </c>
      <c r="AG14" s="68">
        <v>4</v>
      </c>
      <c r="AH14" s="28">
        <v>8</v>
      </c>
      <c r="AI14" s="26">
        <v>8</v>
      </c>
      <c r="AJ14" s="27"/>
      <c r="AK14" s="82"/>
      <c r="AL14" s="82">
        <f t="shared" si="42"/>
        <v>8</v>
      </c>
      <c r="AM14" s="21">
        <f t="shared" si="43"/>
        <v>8</v>
      </c>
      <c r="AN14" s="21" t="str">
        <f t="shared" si="44"/>
        <v>8.0</v>
      </c>
      <c r="AO14" s="13" t="str">
        <f t="shared" si="6"/>
        <v>B+</v>
      </c>
      <c r="AP14" s="18">
        <f t="shared" si="7"/>
        <v>3.5</v>
      </c>
      <c r="AQ14" s="15" t="str">
        <f t="shared" si="45"/>
        <v>3.5</v>
      </c>
      <c r="AR14" s="19">
        <v>2</v>
      </c>
      <c r="AS14" s="68">
        <v>2</v>
      </c>
      <c r="AT14" s="28">
        <v>6.2</v>
      </c>
      <c r="AU14" s="26">
        <v>6</v>
      </c>
      <c r="AV14" s="27"/>
      <c r="AW14" s="82"/>
      <c r="AX14" s="27">
        <f t="shared" si="46"/>
        <v>6</v>
      </c>
      <c r="AY14" s="21">
        <f t="shared" si="123"/>
        <v>6.1</v>
      </c>
      <c r="AZ14" s="21" t="str">
        <f t="shared" si="47"/>
        <v>6.1</v>
      </c>
      <c r="BA14" s="13" t="str">
        <f t="shared" si="8"/>
        <v>C</v>
      </c>
      <c r="BB14" s="18">
        <f t="shared" si="9"/>
        <v>2</v>
      </c>
      <c r="BC14" s="15" t="str">
        <f t="shared" si="48"/>
        <v>2.0</v>
      </c>
      <c r="BD14" s="19">
        <v>2</v>
      </c>
      <c r="BE14" s="68">
        <v>2</v>
      </c>
      <c r="BF14" s="28">
        <v>6.4</v>
      </c>
      <c r="BG14" s="26">
        <v>5</v>
      </c>
      <c r="BH14" s="27"/>
      <c r="BI14" s="82"/>
      <c r="BJ14" s="82">
        <f t="shared" si="49"/>
        <v>5</v>
      </c>
      <c r="BK14" s="21">
        <f t="shared" si="50"/>
        <v>5.6</v>
      </c>
      <c r="BL14" s="21" t="str">
        <f t="shared" si="51"/>
        <v>5.6</v>
      </c>
      <c r="BM14" s="13" t="str">
        <f t="shared" si="10"/>
        <v>C</v>
      </c>
      <c r="BN14" s="18">
        <f t="shared" si="11"/>
        <v>2</v>
      </c>
      <c r="BO14" s="15" t="str">
        <f t="shared" si="52"/>
        <v>2.0</v>
      </c>
      <c r="BP14" s="19">
        <v>2</v>
      </c>
      <c r="BQ14" s="68">
        <v>2</v>
      </c>
      <c r="BR14" s="28">
        <v>8.3000000000000007</v>
      </c>
      <c r="BS14" s="39">
        <v>5</v>
      </c>
      <c r="BT14" s="27"/>
      <c r="BU14" s="27"/>
      <c r="BV14" s="27">
        <f t="shared" si="53"/>
        <v>5</v>
      </c>
      <c r="BW14" s="21">
        <f t="shared" si="54"/>
        <v>6.3</v>
      </c>
      <c r="BX14" s="21" t="str">
        <f t="shared" si="55"/>
        <v>6.3</v>
      </c>
      <c r="BY14" s="13" t="str">
        <f t="shared" si="56"/>
        <v>C</v>
      </c>
      <c r="BZ14" s="18">
        <f t="shared" si="57"/>
        <v>2</v>
      </c>
      <c r="CA14" s="15" t="str">
        <f t="shared" si="58"/>
        <v>2.0</v>
      </c>
      <c r="CB14" s="68">
        <v>3</v>
      </c>
      <c r="CC14" s="68">
        <v>3</v>
      </c>
      <c r="CD14" s="28">
        <v>5.2</v>
      </c>
      <c r="CE14" s="39">
        <v>4</v>
      </c>
      <c r="CF14" s="27">
        <v>6</v>
      </c>
      <c r="CG14" s="27"/>
      <c r="CH14" s="27">
        <f t="shared" si="59"/>
        <v>6</v>
      </c>
      <c r="CI14" s="21">
        <f t="shared" si="124"/>
        <v>5.7</v>
      </c>
      <c r="CJ14" s="21" t="str">
        <f t="shared" si="60"/>
        <v>5.7</v>
      </c>
      <c r="CK14" s="13" t="str">
        <f t="shared" si="61"/>
        <v>C</v>
      </c>
      <c r="CL14" s="18">
        <f t="shared" si="62"/>
        <v>2</v>
      </c>
      <c r="CM14" s="15" t="str">
        <f t="shared" si="63"/>
        <v>2.0</v>
      </c>
      <c r="CN14" s="19">
        <v>3</v>
      </c>
      <c r="CO14" s="68">
        <v>3</v>
      </c>
      <c r="CP14" s="28">
        <v>7.2</v>
      </c>
      <c r="CQ14" s="26">
        <v>6</v>
      </c>
      <c r="CR14" s="27"/>
      <c r="CS14" s="82"/>
      <c r="CT14" s="82">
        <f t="shared" si="64"/>
        <v>6</v>
      </c>
      <c r="CU14" s="21">
        <f t="shared" si="125"/>
        <v>6.5</v>
      </c>
      <c r="CV14" s="21" t="str">
        <f t="shared" si="65"/>
        <v>6.5</v>
      </c>
      <c r="CW14" s="13" t="str">
        <f t="shared" si="16"/>
        <v>C+</v>
      </c>
      <c r="CX14" s="18">
        <f t="shared" si="17"/>
        <v>2.5</v>
      </c>
      <c r="CY14" s="15" t="str">
        <f t="shared" si="66"/>
        <v>2.5</v>
      </c>
      <c r="CZ14" s="19">
        <v>3</v>
      </c>
      <c r="DA14" s="68">
        <v>3</v>
      </c>
      <c r="DB14" s="69">
        <f t="shared" si="67"/>
        <v>19</v>
      </c>
      <c r="DC14" s="22">
        <f t="shared" si="68"/>
        <v>6.4052631578947379</v>
      </c>
      <c r="DD14" s="24" t="str">
        <f t="shared" si="69"/>
        <v>6.41</v>
      </c>
      <c r="DE14" s="22">
        <f t="shared" si="70"/>
        <v>2.3421052631578947</v>
      </c>
      <c r="DF14" s="24" t="str">
        <f t="shared" si="71"/>
        <v>2.34</v>
      </c>
      <c r="DG14" s="77" t="str">
        <f t="shared" si="72"/>
        <v>Lên lớp</v>
      </c>
      <c r="DH14" s="77">
        <f t="shared" si="73"/>
        <v>19</v>
      </c>
      <c r="DI14" s="22">
        <f t="shared" si="74"/>
        <v>6.4052631578947379</v>
      </c>
      <c r="DJ14" s="77" t="str">
        <f t="shared" si="75"/>
        <v>6.41</v>
      </c>
      <c r="DK14" s="22">
        <f t="shared" si="76"/>
        <v>2.3421052631578947</v>
      </c>
      <c r="DL14" s="77" t="str">
        <f t="shared" si="77"/>
        <v>2.34</v>
      </c>
      <c r="DM14" s="28">
        <v>7.6</v>
      </c>
      <c r="DN14" s="26">
        <v>5</v>
      </c>
      <c r="DO14" s="27"/>
      <c r="DP14" s="82"/>
      <c r="DQ14" s="82">
        <f t="shared" si="78"/>
        <v>5</v>
      </c>
      <c r="DR14" s="21">
        <f t="shared" si="79"/>
        <v>6</v>
      </c>
      <c r="DS14" s="21" t="str">
        <f t="shared" si="80"/>
        <v>6.0</v>
      </c>
      <c r="DT14" s="13" t="str">
        <f t="shared" si="81"/>
        <v>C</v>
      </c>
      <c r="DU14" s="18">
        <f t="shared" si="82"/>
        <v>2</v>
      </c>
      <c r="DV14" s="15" t="str">
        <f t="shared" si="83"/>
        <v>2.0</v>
      </c>
      <c r="DW14" s="19">
        <v>2</v>
      </c>
      <c r="DX14" s="68">
        <v>2</v>
      </c>
      <c r="DY14" s="28">
        <v>7.3</v>
      </c>
      <c r="DZ14" s="26">
        <v>7</v>
      </c>
      <c r="EA14" s="27"/>
      <c r="EB14" s="82"/>
      <c r="EC14" s="82">
        <f t="shared" si="84"/>
        <v>7</v>
      </c>
      <c r="ED14" s="21">
        <f t="shared" si="126"/>
        <v>7.1</v>
      </c>
      <c r="EE14" s="21" t="str">
        <f t="shared" si="85"/>
        <v>7.1</v>
      </c>
      <c r="EF14" s="13" t="str">
        <f t="shared" si="86"/>
        <v>B</v>
      </c>
      <c r="EG14" s="18">
        <f t="shared" si="87"/>
        <v>3</v>
      </c>
      <c r="EH14" s="15" t="str">
        <f t="shared" si="88"/>
        <v>3.0</v>
      </c>
      <c r="EI14" s="19">
        <v>2</v>
      </c>
      <c r="EJ14" s="68">
        <v>2</v>
      </c>
      <c r="EK14" s="28">
        <v>7</v>
      </c>
      <c r="EL14" s="26">
        <v>8</v>
      </c>
      <c r="EM14" s="27"/>
      <c r="EN14" s="82"/>
      <c r="EO14" s="82">
        <f t="shared" si="89"/>
        <v>8</v>
      </c>
      <c r="EP14" s="21">
        <f t="shared" si="90"/>
        <v>7.6</v>
      </c>
      <c r="EQ14" s="21" t="str">
        <f t="shared" si="91"/>
        <v>7.6</v>
      </c>
      <c r="ER14" s="13" t="str">
        <f t="shared" si="92"/>
        <v>B</v>
      </c>
      <c r="ES14" s="18">
        <f t="shared" si="93"/>
        <v>3</v>
      </c>
      <c r="ET14" s="15" t="str">
        <f t="shared" si="94"/>
        <v>3.0</v>
      </c>
      <c r="EU14" s="19">
        <v>2</v>
      </c>
      <c r="EV14" s="68">
        <v>2</v>
      </c>
      <c r="EW14" s="28">
        <v>8.1</v>
      </c>
      <c r="EX14" s="26">
        <v>8</v>
      </c>
      <c r="EY14" s="27"/>
      <c r="EZ14" s="82"/>
      <c r="FA14" s="82">
        <f t="shared" si="95"/>
        <v>8</v>
      </c>
      <c r="FB14" s="21">
        <f t="shared" si="96"/>
        <v>8</v>
      </c>
      <c r="FC14" s="21" t="str">
        <f t="shared" si="97"/>
        <v>8.0</v>
      </c>
      <c r="FD14" s="13" t="str">
        <f t="shared" si="98"/>
        <v>B+</v>
      </c>
      <c r="FE14" s="18">
        <f t="shared" si="99"/>
        <v>3.5</v>
      </c>
      <c r="FF14" s="15" t="str">
        <f t="shared" si="100"/>
        <v>3.5</v>
      </c>
      <c r="FG14" s="19">
        <v>4</v>
      </c>
      <c r="FH14" s="68">
        <v>4</v>
      </c>
      <c r="FI14" s="28">
        <v>7.6</v>
      </c>
      <c r="FJ14" s="26">
        <v>9</v>
      </c>
      <c r="FK14" s="27"/>
      <c r="FL14" s="82"/>
      <c r="FM14" s="82">
        <f t="shared" si="101"/>
        <v>9</v>
      </c>
      <c r="FN14" s="21">
        <f t="shared" si="102"/>
        <v>8.4</v>
      </c>
      <c r="FO14" s="21" t="str">
        <f t="shared" si="103"/>
        <v>8.4</v>
      </c>
      <c r="FP14" s="13" t="str">
        <f t="shared" si="104"/>
        <v>B+</v>
      </c>
      <c r="FQ14" s="18">
        <f t="shared" si="105"/>
        <v>3.5</v>
      </c>
      <c r="FR14" s="15" t="str">
        <f t="shared" si="106"/>
        <v>3.5</v>
      </c>
      <c r="FS14" s="19">
        <v>2</v>
      </c>
      <c r="FT14" s="68">
        <v>2</v>
      </c>
      <c r="FU14" s="28">
        <v>8.1999999999999993</v>
      </c>
      <c r="FV14" s="26">
        <v>7</v>
      </c>
      <c r="FW14" s="27"/>
      <c r="FX14" s="82"/>
      <c r="FY14" s="82">
        <f t="shared" si="107"/>
        <v>7</v>
      </c>
      <c r="FZ14" s="21">
        <f t="shared" si="108"/>
        <v>7.5</v>
      </c>
      <c r="GA14" s="21" t="str">
        <f t="shared" si="109"/>
        <v>7.5</v>
      </c>
      <c r="GB14" s="13" t="str">
        <f t="shared" si="110"/>
        <v>B</v>
      </c>
      <c r="GC14" s="18">
        <f t="shared" si="111"/>
        <v>3</v>
      </c>
      <c r="GD14" s="15" t="str">
        <f t="shared" si="112"/>
        <v>3.0</v>
      </c>
      <c r="GE14" s="19">
        <v>2</v>
      </c>
      <c r="GF14" s="68">
        <v>2</v>
      </c>
      <c r="GG14" s="28">
        <v>7.7</v>
      </c>
      <c r="GH14" s="26">
        <v>8</v>
      </c>
      <c r="GI14" s="27"/>
      <c r="GJ14" s="27"/>
      <c r="GK14" s="82">
        <f t="shared" si="113"/>
        <v>8</v>
      </c>
      <c r="GL14" s="21">
        <f t="shared" si="114"/>
        <v>7.9</v>
      </c>
      <c r="GM14" s="21" t="str">
        <f t="shared" si="115"/>
        <v>7.9</v>
      </c>
      <c r="GN14" s="13" t="str">
        <f t="shared" si="116"/>
        <v>B</v>
      </c>
      <c r="GO14" s="18">
        <f t="shared" si="117"/>
        <v>3</v>
      </c>
      <c r="GP14" s="15" t="str">
        <f t="shared" si="118"/>
        <v>3.0</v>
      </c>
      <c r="GQ14" s="19">
        <v>4</v>
      </c>
      <c r="GR14" s="68">
        <v>4</v>
      </c>
      <c r="GS14" s="69">
        <f t="shared" si="119"/>
        <v>18</v>
      </c>
      <c r="GT14" s="22">
        <f t="shared" si="127"/>
        <v>7.6000000000000005</v>
      </c>
      <c r="GU14" s="24" t="str">
        <f t="shared" si="128"/>
        <v>7.60</v>
      </c>
      <c r="GV14" s="22">
        <f t="shared" si="129"/>
        <v>3.0555555555555554</v>
      </c>
      <c r="GW14" s="24" t="str">
        <f t="shared" si="130"/>
        <v>3.06</v>
      </c>
    </row>
    <row r="15" spans="1:205" s="4" customFormat="1" ht="18">
      <c r="A15" s="2">
        <v>14</v>
      </c>
      <c r="B15" s="5" t="s">
        <v>204</v>
      </c>
      <c r="C15" s="6" t="s">
        <v>241</v>
      </c>
      <c r="D15" s="7" t="s">
        <v>242</v>
      </c>
      <c r="E15" s="8" t="s">
        <v>243</v>
      </c>
      <c r="G15" s="10" t="s">
        <v>295</v>
      </c>
      <c r="H15" s="36" t="s">
        <v>319</v>
      </c>
      <c r="I15" s="36" t="s">
        <v>199</v>
      </c>
      <c r="J15" s="25"/>
      <c r="K15" s="21" t="str">
        <f t="shared" si="35"/>
        <v>0.0</v>
      </c>
      <c r="L15" s="13" t="str">
        <f t="shared" si="131"/>
        <v>F</v>
      </c>
      <c r="M15" s="14">
        <f t="shared" si="132"/>
        <v>0</v>
      </c>
      <c r="N15" s="15" t="str">
        <f t="shared" si="36"/>
        <v>0.0</v>
      </c>
      <c r="O15" s="19">
        <v>2</v>
      </c>
      <c r="P15" s="12">
        <v>7</v>
      </c>
      <c r="Q15" s="21" t="str">
        <f t="shared" si="37"/>
        <v>7.0</v>
      </c>
      <c r="R15" s="13" t="str">
        <f t="shared" si="133"/>
        <v>B</v>
      </c>
      <c r="S15" s="14">
        <f t="shared" si="134"/>
        <v>3</v>
      </c>
      <c r="T15" s="15" t="str">
        <f t="shared" si="38"/>
        <v>3.0</v>
      </c>
      <c r="U15" s="19">
        <v>3</v>
      </c>
      <c r="V15" s="28">
        <v>7.8</v>
      </c>
      <c r="W15" s="26">
        <v>8</v>
      </c>
      <c r="X15" s="27"/>
      <c r="Y15" s="82"/>
      <c r="Z15" s="82">
        <f t="shared" si="39"/>
        <v>8</v>
      </c>
      <c r="AA15" s="21">
        <f t="shared" si="122"/>
        <v>7.9</v>
      </c>
      <c r="AB15" s="21" t="str">
        <f t="shared" si="40"/>
        <v>7.9</v>
      </c>
      <c r="AC15" s="13" t="str">
        <f t="shared" si="4"/>
        <v>B</v>
      </c>
      <c r="AD15" s="18">
        <f t="shared" si="135"/>
        <v>3</v>
      </c>
      <c r="AE15" s="15" t="str">
        <f t="shared" si="41"/>
        <v>3.0</v>
      </c>
      <c r="AF15" s="19">
        <v>4</v>
      </c>
      <c r="AG15" s="68">
        <v>4</v>
      </c>
      <c r="AH15" s="28">
        <v>7.4</v>
      </c>
      <c r="AI15" s="26">
        <v>6</v>
      </c>
      <c r="AJ15" s="27"/>
      <c r="AK15" s="82"/>
      <c r="AL15" s="82">
        <f t="shared" si="42"/>
        <v>6</v>
      </c>
      <c r="AM15" s="21">
        <f t="shared" si="43"/>
        <v>6.6</v>
      </c>
      <c r="AN15" s="21" t="str">
        <f t="shared" si="44"/>
        <v>6.6</v>
      </c>
      <c r="AO15" s="13" t="str">
        <f t="shared" si="6"/>
        <v>C+</v>
      </c>
      <c r="AP15" s="18">
        <f t="shared" si="7"/>
        <v>2.5</v>
      </c>
      <c r="AQ15" s="15" t="str">
        <f t="shared" si="45"/>
        <v>2.5</v>
      </c>
      <c r="AR15" s="19">
        <v>2</v>
      </c>
      <c r="AS15" s="68">
        <v>2</v>
      </c>
      <c r="AT15" s="28">
        <v>5</v>
      </c>
      <c r="AU15" s="26">
        <v>5</v>
      </c>
      <c r="AV15" s="27"/>
      <c r="AW15" s="82"/>
      <c r="AX15" s="27">
        <f t="shared" si="46"/>
        <v>5</v>
      </c>
      <c r="AY15" s="21">
        <f t="shared" si="123"/>
        <v>5</v>
      </c>
      <c r="AZ15" s="21" t="str">
        <f t="shared" si="47"/>
        <v>5.0</v>
      </c>
      <c r="BA15" s="13" t="str">
        <f t="shared" si="8"/>
        <v>D+</v>
      </c>
      <c r="BB15" s="18">
        <f t="shared" si="9"/>
        <v>1.5</v>
      </c>
      <c r="BC15" s="15" t="str">
        <f t="shared" si="48"/>
        <v>1.5</v>
      </c>
      <c r="BD15" s="19">
        <v>2</v>
      </c>
      <c r="BE15" s="68">
        <v>2</v>
      </c>
      <c r="BF15" s="28">
        <v>7.2</v>
      </c>
      <c r="BG15" s="26">
        <v>6</v>
      </c>
      <c r="BH15" s="27"/>
      <c r="BI15" s="82"/>
      <c r="BJ15" s="82">
        <f t="shared" si="49"/>
        <v>6</v>
      </c>
      <c r="BK15" s="21">
        <f t="shared" si="50"/>
        <v>6.5</v>
      </c>
      <c r="BL15" s="21" t="str">
        <f t="shared" si="51"/>
        <v>6.5</v>
      </c>
      <c r="BM15" s="13" t="str">
        <f t="shared" si="10"/>
        <v>C+</v>
      </c>
      <c r="BN15" s="18">
        <f t="shared" si="11"/>
        <v>2.5</v>
      </c>
      <c r="BO15" s="15" t="str">
        <f t="shared" si="52"/>
        <v>2.5</v>
      </c>
      <c r="BP15" s="19">
        <v>2</v>
      </c>
      <c r="BQ15" s="68">
        <v>2</v>
      </c>
      <c r="BR15" s="28">
        <v>5.7</v>
      </c>
      <c r="BS15" s="39">
        <v>6</v>
      </c>
      <c r="BT15" s="27"/>
      <c r="BU15" s="27"/>
      <c r="BV15" s="27">
        <f t="shared" si="53"/>
        <v>6</v>
      </c>
      <c r="BW15" s="21">
        <f t="shared" si="54"/>
        <v>5.9</v>
      </c>
      <c r="BX15" s="21" t="str">
        <f t="shared" si="55"/>
        <v>5.9</v>
      </c>
      <c r="BY15" s="13" t="str">
        <f t="shared" si="56"/>
        <v>C</v>
      </c>
      <c r="BZ15" s="18">
        <f t="shared" si="57"/>
        <v>2</v>
      </c>
      <c r="CA15" s="15" t="str">
        <f t="shared" si="58"/>
        <v>2.0</v>
      </c>
      <c r="CB15" s="68">
        <v>3</v>
      </c>
      <c r="CC15" s="68">
        <v>3</v>
      </c>
      <c r="CD15" s="28">
        <v>5.5</v>
      </c>
      <c r="CE15" s="39">
        <v>5</v>
      </c>
      <c r="CF15" s="27"/>
      <c r="CG15" s="82"/>
      <c r="CH15" s="27">
        <f t="shared" si="59"/>
        <v>5</v>
      </c>
      <c r="CI15" s="21">
        <f t="shared" si="124"/>
        <v>5.2</v>
      </c>
      <c r="CJ15" s="21" t="str">
        <f t="shared" si="60"/>
        <v>5.2</v>
      </c>
      <c r="CK15" s="13" t="str">
        <f t="shared" si="61"/>
        <v>D+</v>
      </c>
      <c r="CL15" s="18">
        <f t="shared" si="62"/>
        <v>1.5</v>
      </c>
      <c r="CM15" s="15" t="str">
        <f t="shared" si="63"/>
        <v>1.5</v>
      </c>
      <c r="CN15" s="19">
        <v>3</v>
      </c>
      <c r="CO15" s="68">
        <v>3</v>
      </c>
      <c r="CP15" s="28">
        <v>7.5</v>
      </c>
      <c r="CQ15" s="26">
        <v>4</v>
      </c>
      <c r="CR15" s="27">
        <v>5</v>
      </c>
      <c r="CS15" s="82"/>
      <c r="CT15" s="82">
        <f t="shared" si="64"/>
        <v>5</v>
      </c>
      <c r="CU15" s="21">
        <f t="shared" si="125"/>
        <v>6</v>
      </c>
      <c r="CV15" s="21" t="str">
        <f t="shared" si="65"/>
        <v>6.0</v>
      </c>
      <c r="CW15" s="13" t="str">
        <f t="shared" si="16"/>
        <v>C</v>
      </c>
      <c r="CX15" s="18">
        <f t="shared" si="17"/>
        <v>2</v>
      </c>
      <c r="CY15" s="15" t="str">
        <f t="shared" si="66"/>
        <v>2.0</v>
      </c>
      <c r="CZ15" s="19">
        <v>3</v>
      </c>
      <c r="DA15" s="68">
        <v>3</v>
      </c>
      <c r="DB15" s="69">
        <f t="shared" si="67"/>
        <v>19</v>
      </c>
      <c r="DC15" s="22">
        <f t="shared" si="68"/>
        <v>6.2684210526315791</v>
      </c>
      <c r="DD15" s="24" t="str">
        <f t="shared" si="69"/>
        <v>6.27</v>
      </c>
      <c r="DE15" s="22">
        <f t="shared" si="70"/>
        <v>2.1842105263157894</v>
      </c>
      <c r="DF15" s="24" t="str">
        <f t="shared" si="71"/>
        <v>2.18</v>
      </c>
      <c r="DG15" s="77" t="str">
        <f t="shared" si="72"/>
        <v>Lên lớp</v>
      </c>
      <c r="DH15" s="77">
        <f t="shared" si="73"/>
        <v>19</v>
      </c>
      <c r="DI15" s="22">
        <f t="shared" si="74"/>
        <v>6.2684210526315791</v>
      </c>
      <c r="DJ15" s="77" t="str">
        <f t="shared" si="75"/>
        <v>6.27</v>
      </c>
      <c r="DK15" s="22">
        <f t="shared" si="76"/>
        <v>2.1842105263157894</v>
      </c>
      <c r="DL15" s="77" t="str">
        <f t="shared" si="77"/>
        <v>2.18</v>
      </c>
      <c r="DM15" s="42">
        <v>1</v>
      </c>
      <c r="DN15" s="99"/>
      <c r="DO15" s="30"/>
      <c r="DP15" s="30"/>
      <c r="DQ15" s="30">
        <f t="shared" si="78"/>
        <v>0</v>
      </c>
      <c r="DR15" s="21">
        <f t="shared" si="79"/>
        <v>0.4</v>
      </c>
      <c r="DS15" s="21" t="str">
        <f t="shared" si="80"/>
        <v>0.4</v>
      </c>
      <c r="DT15" s="13" t="str">
        <f t="shared" si="81"/>
        <v>F</v>
      </c>
      <c r="DU15" s="18">
        <f t="shared" si="82"/>
        <v>0</v>
      </c>
      <c r="DV15" s="15" t="str">
        <f t="shared" si="83"/>
        <v>0.0</v>
      </c>
      <c r="DW15" s="19">
        <v>2</v>
      </c>
      <c r="DX15" s="68">
        <v>2</v>
      </c>
      <c r="DY15" s="28">
        <v>7.7</v>
      </c>
      <c r="DZ15" s="26">
        <v>6</v>
      </c>
      <c r="EA15" s="27"/>
      <c r="EB15" s="82"/>
      <c r="EC15" s="82">
        <f t="shared" si="84"/>
        <v>6</v>
      </c>
      <c r="ED15" s="21">
        <f t="shared" si="126"/>
        <v>6.7</v>
      </c>
      <c r="EE15" s="21" t="str">
        <f t="shared" si="85"/>
        <v>6.7</v>
      </c>
      <c r="EF15" s="13" t="str">
        <f t="shared" si="86"/>
        <v>C+</v>
      </c>
      <c r="EG15" s="18">
        <f t="shared" si="87"/>
        <v>2.5</v>
      </c>
      <c r="EH15" s="15" t="str">
        <f t="shared" si="88"/>
        <v>2.5</v>
      </c>
      <c r="EI15" s="19">
        <v>2</v>
      </c>
      <c r="EJ15" s="68">
        <v>2</v>
      </c>
      <c r="EK15" s="28">
        <v>6.4</v>
      </c>
      <c r="EL15" s="26">
        <v>0</v>
      </c>
      <c r="EM15" s="27"/>
      <c r="EN15" s="27"/>
      <c r="EO15" s="27">
        <f t="shared" si="89"/>
        <v>0</v>
      </c>
      <c r="EP15" s="21">
        <f t="shared" si="90"/>
        <v>2.6</v>
      </c>
      <c r="EQ15" s="21" t="str">
        <f t="shared" si="91"/>
        <v>2.6</v>
      </c>
      <c r="ER15" s="13" t="str">
        <f t="shared" si="92"/>
        <v>F</v>
      </c>
      <c r="ES15" s="18">
        <f t="shared" si="93"/>
        <v>0</v>
      </c>
      <c r="ET15" s="15" t="str">
        <f t="shared" si="94"/>
        <v>0.0</v>
      </c>
      <c r="EU15" s="19">
        <v>2</v>
      </c>
      <c r="EV15" s="68">
        <v>2</v>
      </c>
      <c r="EW15" s="28">
        <v>6.8</v>
      </c>
      <c r="EX15" s="26">
        <v>8</v>
      </c>
      <c r="EY15" s="27"/>
      <c r="EZ15" s="82"/>
      <c r="FA15" s="82">
        <f t="shared" si="95"/>
        <v>8</v>
      </c>
      <c r="FB15" s="21">
        <f t="shared" si="96"/>
        <v>7.5</v>
      </c>
      <c r="FC15" s="21" t="str">
        <f t="shared" si="97"/>
        <v>7.5</v>
      </c>
      <c r="FD15" s="13" t="str">
        <f t="shared" si="98"/>
        <v>B</v>
      </c>
      <c r="FE15" s="18">
        <f t="shared" si="99"/>
        <v>3</v>
      </c>
      <c r="FF15" s="15" t="str">
        <f t="shared" si="100"/>
        <v>3.0</v>
      </c>
      <c r="FG15" s="19">
        <v>4</v>
      </c>
      <c r="FH15" s="68">
        <v>4</v>
      </c>
      <c r="FI15" s="42">
        <v>0</v>
      </c>
      <c r="FJ15" s="99"/>
      <c r="FK15" s="30"/>
      <c r="FL15" s="30"/>
      <c r="FM15" s="30">
        <f t="shared" si="101"/>
        <v>0</v>
      </c>
      <c r="FN15" s="21">
        <f t="shared" si="102"/>
        <v>0</v>
      </c>
      <c r="FO15" s="21" t="str">
        <f t="shared" si="103"/>
        <v>0.0</v>
      </c>
      <c r="FP15" s="13" t="str">
        <f t="shared" si="104"/>
        <v>F</v>
      </c>
      <c r="FQ15" s="18">
        <f t="shared" si="105"/>
        <v>0</v>
      </c>
      <c r="FR15" s="15" t="str">
        <f t="shared" si="106"/>
        <v>0.0</v>
      </c>
      <c r="FS15" s="19">
        <v>2</v>
      </c>
      <c r="FT15" s="68">
        <v>2</v>
      </c>
      <c r="FU15" s="42">
        <v>0</v>
      </c>
      <c r="FV15" s="99"/>
      <c r="FW15" s="30"/>
      <c r="FX15" s="30"/>
      <c r="FY15" s="30">
        <f t="shared" si="107"/>
        <v>0</v>
      </c>
      <c r="FZ15" s="21">
        <f t="shared" si="108"/>
        <v>0</v>
      </c>
      <c r="GA15" s="21" t="str">
        <f t="shared" si="109"/>
        <v>0.0</v>
      </c>
      <c r="GB15" s="13" t="str">
        <f t="shared" si="110"/>
        <v>F</v>
      </c>
      <c r="GC15" s="18">
        <f t="shared" si="111"/>
        <v>0</v>
      </c>
      <c r="GD15" s="15" t="str">
        <f t="shared" si="112"/>
        <v>0.0</v>
      </c>
      <c r="GE15" s="19">
        <v>2</v>
      </c>
      <c r="GF15" s="68">
        <v>2</v>
      </c>
      <c r="GG15" s="42"/>
      <c r="GH15" s="99"/>
      <c r="GI15" s="30"/>
      <c r="GJ15" s="30"/>
      <c r="GK15" s="30">
        <f t="shared" si="113"/>
        <v>0</v>
      </c>
      <c r="GL15" s="21">
        <f t="shared" si="114"/>
        <v>0</v>
      </c>
      <c r="GM15" s="21" t="str">
        <f t="shared" si="115"/>
        <v>0.0</v>
      </c>
      <c r="GN15" s="13" t="str">
        <f t="shared" si="116"/>
        <v>F</v>
      </c>
      <c r="GO15" s="18">
        <f t="shared" si="117"/>
        <v>0</v>
      </c>
      <c r="GP15" s="15" t="str">
        <f t="shared" si="118"/>
        <v>0.0</v>
      </c>
      <c r="GQ15" s="19">
        <v>4</v>
      </c>
      <c r="GR15" s="68">
        <v>4</v>
      </c>
      <c r="GS15" s="69">
        <f t="shared" si="119"/>
        <v>18</v>
      </c>
      <c r="GT15" s="22">
        <f t="shared" si="127"/>
        <v>2.7444444444444445</v>
      </c>
      <c r="GU15" s="24" t="str">
        <f t="shared" si="128"/>
        <v>2.74</v>
      </c>
      <c r="GV15" s="22">
        <f t="shared" si="129"/>
        <v>0.94444444444444442</v>
      </c>
      <c r="GW15" s="24" t="str">
        <f t="shared" si="130"/>
        <v>0.94</v>
      </c>
    </row>
    <row r="16" spans="1:205" s="4" customFormat="1" ht="18">
      <c r="A16" s="2">
        <v>15</v>
      </c>
      <c r="B16" s="5" t="s">
        <v>204</v>
      </c>
      <c r="C16" s="6" t="s">
        <v>244</v>
      </c>
      <c r="D16" s="7" t="s">
        <v>245</v>
      </c>
      <c r="E16" s="8" t="s">
        <v>246</v>
      </c>
      <c r="G16" s="10" t="s">
        <v>296</v>
      </c>
      <c r="H16" s="36" t="s">
        <v>89</v>
      </c>
      <c r="I16" s="36" t="s">
        <v>199</v>
      </c>
      <c r="J16" s="25"/>
      <c r="K16" s="21" t="str">
        <f t="shared" si="35"/>
        <v>0.0</v>
      </c>
      <c r="L16" s="13" t="str">
        <f t="shared" si="131"/>
        <v>F</v>
      </c>
      <c r="M16" s="14">
        <f t="shared" si="132"/>
        <v>0</v>
      </c>
      <c r="N16" s="15" t="str">
        <f t="shared" si="36"/>
        <v>0.0</v>
      </c>
      <c r="O16" s="19">
        <v>2</v>
      </c>
      <c r="P16" s="12">
        <v>5</v>
      </c>
      <c r="Q16" s="21" t="str">
        <f t="shared" si="37"/>
        <v>5.0</v>
      </c>
      <c r="R16" s="13" t="str">
        <f t="shared" si="133"/>
        <v>D+</v>
      </c>
      <c r="S16" s="14">
        <f t="shared" si="134"/>
        <v>1.5</v>
      </c>
      <c r="T16" s="15" t="str">
        <f t="shared" si="38"/>
        <v>1.5</v>
      </c>
      <c r="U16" s="19">
        <v>3</v>
      </c>
      <c r="V16" s="28">
        <v>7.3</v>
      </c>
      <c r="W16" s="26">
        <v>6</v>
      </c>
      <c r="X16" s="27"/>
      <c r="Y16" s="82"/>
      <c r="Z16" s="82">
        <f t="shared" si="39"/>
        <v>6</v>
      </c>
      <c r="AA16" s="21">
        <f t="shared" si="122"/>
        <v>6.5</v>
      </c>
      <c r="AB16" s="21" t="str">
        <f t="shared" si="40"/>
        <v>6.5</v>
      </c>
      <c r="AC16" s="13" t="str">
        <f t="shared" si="4"/>
        <v>C+</v>
      </c>
      <c r="AD16" s="18">
        <f t="shared" si="135"/>
        <v>2.5</v>
      </c>
      <c r="AE16" s="15" t="str">
        <f t="shared" si="41"/>
        <v>2.5</v>
      </c>
      <c r="AF16" s="19">
        <v>4</v>
      </c>
      <c r="AG16" s="68">
        <v>4</v>
      </c>
      <c r="AH16" s="28">
        <v>5.8</v>
      </c>
      <c r="AI16" s="26">
        <v>8</v>
      </c>
      <c r="AJ16" s="27"/>
      <c r="AK16" s="82"/>
      <c r="AL16" s="82">
        <f t="shared" si="42"/>
        <v>8</v>
      </c>
      <c r="AM16" s="21">
        <f t="shared" si="43"/>
        <v>7.1</v>
      </c>
      <c r="AN16" s="21" t="str">
        <f t="shared" si="44"/>
        <v>7.1</v>
      </c>
      <c r="AO16" s="13" t="str">
        <f t="shared" si="6"/>
        <v>B</v>
      </c>
      <c r="AP16" s="18">
        <f t="shared" si="7"/>
        <v>3</v>
      </c>
      <c r="AQ16" s="15" t="str">
        <f t="shared" si="45"/>
        <v>3.0</v>
      </c>
      <c r="AR16" s="19">
        <v>2</v>
      </c>
      <c r="AS16" s="68">
        <v>2</v>
      </c>
      <c r="AT16" s="95">
        <v>5.2</v>
      </c>
      <c r="AU16" s="96"/>
      <c r="AV16" s="97">
        <v>4</v>
      </c>
      <c r="AW16" s="97">
        <v>3</v>
      </c>
      <c r="AX16" s="27">
        <f t="shared" si="46"/>
        <v>4</v>
      </c>
      <c r="AY16" s="21">
        <f t="shared" si="123"/>
        <v>4.5</v>
      </c>
      <c r="AZ16" s="21" t="str">
        <f t="shared" si="47"/>
        <v>4.5</v>
      </c>
      <c r="BA16" s="13" t="str">
        <f t="shared" si="8"/>
        <v>D</v>
      </c>
      <c r="BB16" s="18">
        <f t="shared" si="9"/>
        <v>1</v>
      </c>
      <c r="BC16" s="15" t="str">
        <f t="shared" si="48"/>
        <v>1.0</v>
      </c>
      <c r="BD16" s="19">
        <v>2</v>
      </c>
      <c r="BE16" s="68"/>
      <c r="BF16" s="28">
        <v>6</v>
      </c>
      <c r="BG16" s="26">
        <v>7</v>
      </c>
      <c r="BH16" s="27"/>
      <c r="BI16" s="82"/>
      <c r="BJ16" s="82">
        <f t="shared" si="49"/>
        <v>7</v>
      </c>
      <c r="BK16" s="21">
        <f t="shared" si="50"/>
        <v>6.6</v>
      </c>
      <c r="BL16" s="21" t="str">
        <f t="shared" si="51"/>
        <v>6.6</v>
      </c>
      <c r="BM16" s="13" t="str">
        <f t="shared" si="10"/>
        <v>C+</v>
      </c>
      <c r="BN16" s="18">
        <f t="shared" si="11"/>
        <v>2.5</v>
      </c>
      <c r="BO16" s="15" t="str">
        <f t="shared" si="52"/>
        <v>2.5</v>
      </c>
      <c r="BP16" s="19">
        <v>2</v>
      </c>
      <c r="BQ16" s="68">
        <v>2</v>
      </c>
      <c r="BR16" s="28">
        <v>6.1</v>
      </c>
      <c r="BS16" s="39">
        <v>6</v>
      </c>
      <c r="BT16" s="27"/>
      <c r="BU16" s="27"/>
      <c r="BV16" s="27">
        <f t="shared" si="53"/>
        <v>6</v>
      </c>
      <c r="BW16" s="21">
        <f t="shared" si="54"/>
        <v>6</v>
      </c>
      <c r="BX16" s="21" t="str">
        <f t="shared" si="55"/>
        <v>6.0</v>
      </c>
      <c r="BY16" s="13" t="str">
        <f t="shared" si="56"/>
        <v>C</v>
      </c>
      <c r="BZ16" s="18">
        <f t="shared" si="57"/>
        <v>2</v>
      </c>
      <c r="CA16" s="15" t="str">
        <f t="shared" si="58"/>
        <v>2.0</v>
      </c>
      <c r="CB16" s="68">
        <v>3</v>
      </c>
      <c r="CC16" s="68">
        <v>3</v>
      </c>
      <c r="CD16" s="28">
        <v>5.5</v>
      </c>
      <c r="CE16" s="39">
        <v>4</v>
      </c>
      <c r="CF16" s="27">
        <v>6</v>
      </c>
      <c r="CG16" s="27"/>
      <c r="CH16" s="27">
        <f t="shared" si="59"/>
        <v>6</v>
      </c>
      <c r="CI16" s="21">
        <f t="shared" si="124"/>
        <v>5.8</v>
      </c>
      <c r="CJ16" s="21" t="str">
        <f t="shared" si="60"/>
        <v>5.8</v>
      </c>
      <c r="CK16" s="13" t="str">
        <f t="shared" si="61"/>
        <v>C</v>
      </c>
      <c r="CL16" s="18">
        <f t="shared" si="62"/>
        <v>2</v>
      </c>
      <c r="CM16" s="15" t="str">
        <f t="shared" si="63"/>
        <v>2.0</v>
      </c>
      <c r="CN16" s="19">
        <v>3</v>
      </c>
      <c r="CO16" s="68">
        <v>3</v>
      </c>
      <c r="CP16" s="28"/>
      <c r="CQ16" s="26"/>
      <c r="CR16" s="27"/>
      <c r="CS16" s="82"/>
      <c r="CT16" s="82">
        <f t="shared" si="64"/>
        <v>0</v>
      </c>
      <c r="CU16" s="21">
        <f t="shared" si="125"/>
        <v>0</v>
      </c>
      <c r="CV16" s="21" t="str">
        <f t="shared" si="65"/>
        <v>0.0</v>
      </c>
      <c r="CW16" s="13" t="str">
        <f t="shared" si="16"/>
        <v>F</v>
      </c>
      <c r="CX16" s="18">
        <f t="shared" si="17"/>
        <v>0</v>
      </c>
      <c r="CY16" s="15" t="str">
        <f t="shared" si="66"/>
        <v>0.0</v>
      </c>
      <c r="CZ16" s="19">
        <v>3</v>
      </c>
      <c r="DA16" s="68"/>
      <c r="DB16" s="69">
        <f t="shared" si="67"/>
        <v>19</v>
      </c>
      <c r="DC16" s="22">
        <f t="shared" si="68"/>
        <v>5.147368421052632</v>
      </c>
      <c r="DD16" s="24" t="str">
        <f t="shared" si="69"/>
        <v>5.15</v>
      </c>
      <c r="DE16" s="22">
        <f t="shared" si="70"/>
        <v>1.8421052631578947</v>
      </c>
      <c r="DF16" s="24" t="str">
        <f t="shared" si="71"/>
        <v>1.84</v>
      </c>
      <c r="DG16" s="77" t="str">
        <f t="shared" si="72"/>
        <v>Lên lớp</v>
      </c>
      <c r="DH16" s="77">
        <f t="shared" si="73"/>
        <v>14</v>
      </c>
      <c r="DI16" s="22">
        <f t="shared" si="74"/>
        <v>6.3428571428571434</v>
      </c>
      <c r="DJ16" s="77" t="str">
        <f t="shared" si="75"/>
        <v>6.34</v>
      </c>
      <c r="DK16" s="22">
        <f t="shared" si="76"/>
        <v>2.3571428571428572</v>
      </c>
      <c r="DL16" s="77" t="str">
        <f t="shared" si="77"/>
        <v>2.36</v>
      </c>
      <c r="DM16" s="28">
        <v>6.8</v>
      </c>
      <c r="DN16" s="26">
        <v>0</v>
      </c>
      <c r="DO16" s="27">
        <v>5</v>
      </c>
      <c r="DP16" s="27"/>
      <c r="DQ16" s="27">
        <f t="shared" si="78"/>
        <v>5</v>
      </c>
      <c r="DR16" s="21">
        <f t="shared" si="79"/>
        <v>5.7</v>
      </c>
      <c r="DS16" s="21" t="str">
        <f t="shared" si="80"/>
        <v>5.7</v>
      </c>
      <c r="DT16" s="13" t="str">
        <f t="shared" si="81"/>
        <v>C</v>
      </c>
      <c r="DU16" s="18">
        <f t="shared" si="82"/>
        <v>2</v>
      </c>
      <c r="DV16" s="15" t="str">
        <f t="shared" si="83"/>
        <v>2.0</v>
      </c>
      <c r="DW16" s="19">
        <v>2</v>
      </c>
      <c r="DX16" s="68">
        <v>2</v>
      </c>
      <c r="DY16" s="28">
        <v>6.3</v>
      </c>
      <c r="DZ16" s="26">
        <v>7</v>
      </c>
      <c r="EA16" s="27"/>
      <c r="EB16" s="82"/>
      <c r="EC16" s="82">
        <f t="shared" si="84"/>
        <v>7</v>
      </c>
      <c r="ED16" s="21">
        <f t="shared" si="126"/>
        <v>6.7</v>
      </c>
      <c r="EE16" s="21" t="str">
        <f t="shared" si="85"/>
        <v>6.7</v>
      </c>
      <c r="EF16" s="13" t="str">
        <f t="shared" si="86"/>
        <v>C+</v>
      </c>
      <c r="EG16" s="18">
        <f t="shared" si="87"/>
        <v>2.5</v>
      </c>
      <c r="EH16" s="15" t="str">
        <f t="shared" si="88"/>
        <v>2.5</v>
      </c>
      <c r="EI16" s="19">
        <v>2</v>
      </c>
      <c r="EJ16" s="68">
        <v>2</v>
      </c>
      <c r="EK16" s="28">
        <v>6.6</v>
      </c>
      <c r="EL16" s="26">
        <v>4</v>
      </c>
      <c r="EM16" s="27"/>
      <c r="EN16" s="27"/>
      <c r="EO16" s="27">
        <f t="shared" si="89"/>
        <v>4</v>
      </c>
      <c r="EP16" s="21">
        <f t="shared" si="90"/>
        <v>5</v>
      </c>
      <c r="EQ16" s="21" t="str">
        <f t="shared" si="91"/>
        <v>5.0</v>
      </c>
      <c r="ER16" s="13" t="str">
        <f t="shared" si="92"/>
        <v>D+</v>
      </c>
      <c r="ES16" s="18">
        <f t="shared" si="93"/>
        <v>1.5</v>
      </c>
      <c r="ET16" s="15" t="str">
        <f t="shared" si="94"/>
        <v>1.5</v>
      </c>
      <c r="EU16" s="19">
        <v>2</v>
      </c>
      <c r="EV16" s="68">
        <v>2</v>
      </c>
      <c r="EW16" s="28">
        <v>6.4</v>
      </c>
      <c r="EX16" s="26">
        <v>8</v>
      </c>
      <c r="EY16" s="27"/>
      <c r="EZ16" s="82"/>
      <c r="FA16" s="82">
        <f t="shared" si="95"/>
        <v>8</v>
      </c>
      <c r="FB16" s="21">
        <f t="shared" si="96"/>
        <v>7.4</v>
      </c>
      <c r="FC16" s="21" t="str">
        <f t="shared" si="97"/>
        <v>7.4</v>
      </c>
      <c r="FD16" s="13" t="str">
        <f t="shared" si="98"/>
        <v>B</v>
      </c>
      <c r="FE16" s="18">
        <f t="shared" si="99"/>
        <v>3</v>
      </c>
      <c r="FF16" s="15" t="str">
        <f t="shared" si="100"/>
        <v>3.0</v>
      </c>
      <c r="FG16" s="19">
        <v>4</v>
      </c>
      <c r="FH16" s="68">
        <v>4</v>
      </c>
      <c r="FI16" s="42">
        <v>0</v>
      </c>
      <c r="FJ16" s="99"/>
      <c r="FK16" s="30"/>
      <c r="FL16" s="30"/>
      <c r="FM16" s="30">
        <f t="shared" si="101"/>
        <v>0</v>
      </c>
      <c r="FN16" s="21">
        <f t="shared" si="102"/>
        <v>0</v>
      </c>
      <c r="FO16" s="21" t="str">
        <f t="shared" si="103"/>
        <v>0.0</v>
      </c>
      <c r="FP16" s="13" t="str">
        <f t="shared" si="104"/>
        <v>F</v>
      </c>
      <c r="FQ16" s="18">
        <f t="shared" si="105"/>
        <v>0</v>
      </c>
      <c r="FR16" s="15" t="str">
        <f t="shared" si="106"/>
        <v>0.0</v>
      </c>
      <c r="FS16" s="19">
        <v>2</v>
      </c>
      <c r="FT16" s="68">
        <v>2</v>
      </c>
      <c r="FU16" s="42">
        <v>0</v>
      </c>
      <c r="FV16" s="99"/>
      <c r="FW16" s="30"/>
      <c r="FX16" s="30"/>
      <c r="FY16" s="30">
        <f t="shared" si="107"/>
        <v>0</v>
      </c>
      <c r="FZ16" s="21">
        <f t="shared" si="108"/>
        <v>0</v>
      </c>
      <c r="GA16" s="21" t="str">
        <f t="shared" si="109"/>
        <v>0.0</v>
      </c>
      <c r="GB16" s="13" t="str">
        <f t="shared" si="110"/>
        <v>F</v>
      </c>
      <c r="GC16" s="18">
        <f t="shared" si="111"/>
        <v>0</v>
      </c>
      <c r="GD16" s="15" t="str">
        <f t="shared" si="112"/>
        <v>0.0</v>
      </c>
      <c r="GE16" s="19">
        <v>2</v>
      </c>
      <c r="GF16" s="68">
        <v>2</v>
      </c>
      <c r="GG16" s="42">
        <v>1.6</v>
      </c>
      <c r="GH16" s="99"/>
      <c r="GI16" s="30"/>
      <c r="GJ16" s="30"/>
      <c r="GK16" s="30">
        <f t="shared" si="113"/>
        <v>0</v>
      </c>
      <c r="GL16" s="21">
        <f t="shared" si="114"/>
        <v>0.6</v>
      </c>
      <c r="GM16" s="21" t="str">
        <f t="shared" si="115"/>
        <v>0.6</v>
      </c>
      <c r="GN16" s="13" t="str">
        <f t="shared" si="116"/>
        <v>F</v>
      </c>
      <c r="GO16" s="18">
        <f t="shared" si="117"/>
        <v>0</v>
      </c>
      <c r="GP16" s="15" t="str">
        <f t="shared" si="118"/>
        <v>0.0</v>
      </c>
      <c r="GQ16" s="19">
        <v>4</v>
      </c>
      <c r="GR16" s="68">
        <v>4</v>
      </c>
      <c r="GS16" s="69">
        <f t="shared" si="119"/>
        <v>18</v>
      </c>
      <c r="GT16" s="22">
        <f t="shared" si="127"/>
        <v>3.7111111111111108</v>
      </c>
      <c r="GU16" s="24" t="str">
        <f t="shared" si="128"/>
        <v>3.71</v>
      </c>
      <c r="GV16" s="22">
        <f t="shared" si="129"/>
        <v>1.3333333333333333</v>
      </c>
      <c r="GW16" s="24" t="str">
        <f t="shared" si="130"/>
        <v>1.33</v>
      </c>
    </row>
    <row r="17" spans="1:205" s="34" customFormat="1" ht="18">
      <c r="A17" s="2">
        <v>16</v>
      </c>
      <c r="B17" s="5" t="s">
        <v>204</v>
      </c>
      <c r="C17" s="6" t="s">
        <v>247</v>
      </c>
      <c r="D17" s="7" t="s">
        <v>248</v>
      </c>
      <c r="E17" s="8" t="s">
        <v>78</v>
      </c>
      <c r="G17" s="10" t="s">
        <v>297</v>
      </c>
      <c r="H17" s="36" t="s">
        <v>319</v>
      </c>
      <c r="I17" s="36" t="s">
        <v>199</v>
      </c>
      <c r="J17" s="25"/>
      <c r="K17" s="29" t="str">
        <f t="shared" si="35"/>
        <v>0.0</v>
      </c>
      <c r="L17" s="31" t="str">
        <f t="shared" si="131"/>
        <v>F</v>
      </c>
      <c r="M17" s="43">
        <f t="shared" si="132"/>
        <v>0</v>
      </c>
      <c r="N17" s="35" t="str">
        <f t="shared" si="36"/>
        <v>0.0</v>
      </c>
      <c r="O17" s="19">
        <v>2</v>
      </c>
      <c r="P17" s="25">
        <v>6</v>
      </c>
      <c r="Q17" s="21" t="str">
        <f t="shared" si="37"/>
        <v>6.0</v>
      </c>
      <c r="R17" s="31" t="str">
        <f t="shared" si="133"/>
        <v>C</v>
      </c>
      <c r="S17" s="43">
        <f t="shared" si="134"/>
        <v>2</v>
      </c>
      <c r="T17" s="35" t="str">
        <f t="shared" si="38"/>
        <v>2.0</v>
      </c>
      <c r="U17" s="19">
        <v>3</v>
      </c>
      <c r="V17" s="28">
        <v>8.6999999999999993</v>
      </c>
      <c r="W17" s="26">
        <v>6</v>
      </c>
      <c r="X17" s="27"/>
      <c r="Y17" s="27"/>
      <c r="Z17" s="82">
        <f t="shared" si="39"/>
        <v>6</v>
      </c>
      <c r="AA17" s="21">
        <f t="shared" si="122"/>
        <v>7.1</v>
      </c>
      <c r="AB17" s="21" t="str">
        <f t="shared" si="40"/>
        <v>7.1</v>
      </c>
      <c r="AC17" s="31" t="str">
        <f t="shared" si="4"/>
        <v>B</v>
      </c>
      <c r="AD17" s="29">
        <f t="shared" si="135"/>
        <v>3</v>
      </c>
      <c r="AE17" s="35" t="str">
        <f t="shared" si="41"/>
        <v>3.0</v>
      </c>
      <c r="AF17" s="19">
        <v>4</v>
      </c>
      <c r="AG17" s="68">
        <v>4</v>
      </c>
      <c r="AH17" s="28">
        <v>7.8</v>
      </c>
      <c r="AI17" s="26">
        <v>7</v>
      </c>
      <c r="AJ17" s="27"/>
      <c r="AK17" s="82"/>
      <c r="AL17" s="82">
        <f t="shared" si="42"/>
        <v>7</v>
      </c>
      <c r="AM17" s="21">
        <f t="shared" si="43"/>
        <v>7.3</v>
      </c>
      <c r="AN17" s="21" t="str">
        <f t="shared" si="44"/>
        <v>7.3</v>
      </c>
      <c r="AO17" s="13" t="str">
        <f t="shared" si="6"/>
        <v>B</v>
      </c>
      <c r="AP17" s="18">
        <f t="shared" si="7"/>
        <v>3</v>
      </c>
      <c r="AQ17" s="15" t="str">
        <f t="shared" si="45"/>
        <v>3.0</v>
      </c>
      <c r="AR17" s="19">
        <v>2</v>
      </c>
      <c r="AS17" s="68">
        <v>2</v>
      </c>
      <c r="AT17" s="28">
        <v>7.8</v>
      </c>
      <c r="AU17" s="26">
        <v>6</v>
      </c>
      <c r="AV17" s="27"/>
      <c r="AW17" s="82"/>
      <c r="AX17" s="27">
        <f t="shared" si="46"/>
        <v>6</v>
      </c>
      <c r="AY17" s="21">
        <f t="shared" si="123"/>
        <v>6.7</v>
      </c>
      <c r="AZ17" s="21" t="str">
        <f t="shared" si="47"/>
        <v>6.7</v>
      </c>
      <c r="BA17" s="13" t="str">
        <f t="shared" si="8"/>
        <v>C+</v>
      </c>
      <c r="BB17" s="18">
        <f t="shared" si="9"/>
        <v>2.5</v>
      </c>
      <c r="BC17" s="15" t="str">
        <f t="shared" si="48"/>
        <v>2.5</v>
      </c>
      <c r="BD17" s="19">
        <v>2</v>
      </c>
      <c r="BE17" s="68">
        <v>2</v>
      </c>
      <c r="BF17" s="28">
        <v>8</v>
      </c>
      <c r="BG17" s="26">
        <v>7</v>
      </c>
      <c r="BH17" s="27"/>
      <c r="BI17" s="82"/>
      <c r="BJ17" s="82">
        <f t="shared" si="49"/>
        <v>7</v>
      </c>
      <c r="BK17" s="21">
        <f t="shared" si="50"/>
        <v>7.4</v>
      </c>
      <c r="BL17" s="21" t="str">
        <f t="shared" si="51"/>
        <v>7.4</v>
      </c>
      <c r="BM17" s="13" t="str">
        <f t="shared" si="10"/>
        <v>B</v>
      </c>
      <c r="BN17" s="18">
        <f t="shared" si="11"/>
        <v>3</v>
      </c>
      <c r="BO17" s="15" t="str">
        <f t="shared" si="52"/>
        <v>3.0</v>
      </c>
      <c r="BP17" s="19">
        <v>2</v>
      </c>
      <c r="BQ17" s="68">
        <v>2</v>
      </c>
      <c r="BR17" s="28">
        <v>8.6999999999999993</v>
      </c>
      <c r="BS17" s="39">
        <v>9</v>
      </c>
      <c r="BT17" s="27"/>
      <c r="BU17" s="27"/>
      <c r="BV17" s="27">
        <f t="shared" si="53"/>
        <v>9</v>
      </c>
      <c r="BW17" s="21">
        <f t="shared" si="54"/>
        <v>8.9</v>
      </c>
      <c r="BX17" s="21" t="str">
        <f t="shared" si="55"/>
        <v>8.9</v>
      </c>
      <c r="BY17" s="13" t="str">
        <f t="shared" si="56"/>
        <v>A</v>
      </c>
      <c r="BZ17" s="18">
        <f t="shared" si="57"/>
        <v>4</v>
      </c>
      <c r="CA17" s="15" t="str">
        <f t="shared" si="58"/>
        <v>4.0</v>
      </c>
      <c r="CB17" s="68">
        <v>3</v>
      </c>
      <c r="CC17" s="68">
        <v>3</v>
      </c>
      <c r="CD17" s="28">
        <v>6.2</v>
      </c>
      <c r="CE17" s="39">
        <v>6</v>
      </c>
      <c r="CF17" s="27"/>
      <c r="CG17" s="82"/>
      <c r="CH17" s="27">
        <f t="shared" si="59"/>
        <v>6</v>
      </c>
      <c r="CI17" s="21">
        <f t="shared" si="124"/>
        <v>6.1</v>
      </c>
      <c r="CJ17" s="21" t="str">
        <f t="shared" si="60"/>
        <v>6.1</v>
      </c>
      <c r="CK17" s="13" t="str">
        <f t="shared" si="61"/>
        <v>C</v>
      </c>
      <c r="CL17" s="18">
        <f t="shared" si="62"/>
        <v>2</v>
      </c>
      <c r="CM17" s="15" t="str">
        <f t="shared" si="63"/>
        <v>2.0</v>
      </c>
      <c r="CN17" s="19">
        <v>3</v>
      </c>
      <c r="CO17" s="68">
        <v>3</v>
      </c>
      <c r="CP17" s="28">
        <v>8.1999999999999993</v>
      </c>
      <c r="CQ17" s="26">
        <v>6</v>
      </c>
      <c r="CR17" s="27"/>
      <c r="CS17" s="82"/>
      <c r="CT17" s="82">
        <f t="shared" si="64"/>
        <v>6</v>
      </c>
      <c r="CU17" s="21">
        <f t="shared" si="125"/>
        <v>6.9</v>
      </c>
      <c r="CV17" s="21" t="str">
        <f t="shared" si="65"/>
        <v>6.9</v>
      </c>
      <c r="CW17" s="13" t="str">
        <f t="shared" si="16"/>
        <v>C+</v>
      </c>
      <c r="CX17" s="18">
        <f t="shared" si="17"/>
        <v>2.5</v>
      </c>
      <c r="CY17" s="15" t="str">
        <f t="shared" si="66"/>
        <v>2.5</v>
      </c>
      <c r="CZ17" s="19">
        <v>3</v>
      </c>
      <c r="DA17" s="68">
        <v>3</v>
      </c>
      <c r="DB17" s="69">
        <f t="shared" si="67"/>
        <v>19</v>
      </c>
      <c r="DC17" s="22">
        <f t="shared" si="68"/>
        <v>7.2052631578947368</v>
      </c>
      <c r="DD17" s="24" t="str">
        <f t="shared" si="69"/>
        <v>7.21</v>
      </c>
      <c r="DE17" s="22">
        <f t="shared" si="70"/>
        <v>2.8684210526315788</v>
      </c>
      <c r="DF17" s="24" t="str">
        <f t="shared" si="71"/>
        <v>2.87</v>
      </c>
      <c r="DG17" s="77" t="str">
        <f t="shared" si="72"/>
        <v>Lên lớp</v>
      </c>
      <c r="DH17" s="77">
        <f t="shared" si="73"/>
        <v>19</v>
      </c>
      <c r="DI17" s="22">
        <f t="shared" si="74"/>
        <v>7.2052631578947368</v>
      </c>
      <c r="DJ17" s="77" t="str">
        <f t="shared" si="75"/>
        <v>7.21</v>
      </c>
      <c r="DK17" s="22">
        <f t="shared" si="76"/>
        <v>2.8684210526315788</v>
      </c>
      <c r="DL17" s="77" t="str">
        <f t="shared" si="77"/>
        <v>2.87</v>
      </c>
      <c r="DM17" s="28">
        <v>8</v>
      </c>
      <c r="DN17" s="26">
        <v>8</v>
      </c>
      <c r="DO17" s="27"/>
      <c r="DP17" s="82"/>
      <c r="DQ17" s="82">
        <f t="shared" si="78"/>
        <v>8</v>
      </c>
      <c r="DR17" s="21">
        <f t="shared" si="79"/>
        <v>8</v>
      </c>
      <c r="DS17" s="21" t="str">
        <f t="shared" si="80"/>
        <v>8.0</v>
      </c>
      <c r="DT17" s="13" t="str">
        <f t="shared" si="81"/>
        <v>B+</v>
      </c>
      <c r="DU17" s="18">
        <f t="shared" si="82"/>
        <v>3.5</v>
      </c>
      <c r="DV17" s="15" t="str">
        <f t="shared" si="83"/>
        <v>3.5</v>
      </c>
      <c r="DW17" s="19">
        <v>2</v>
      </c>
      <c r="DX17" s="68">
        <v>2</v>
      </c>
      <c r="DY17" s="28">
        <v>7.3</v>
      </c>
      <c r="DZ17" s="26">
        <v>9</v>
      </c>
      <c r="EA17" s="27"/>
      <c r="EB17" s="82"/>
      <c r="EC17" s="82">
        <f t="shared" si="84"/>
        <v>9</v>
      </c>
      <c r="ED17" s="21">
        <f t="shared" si="126"/>
        <v>8.3000000000000007</v>
      </c>
      <c r="EE17" s="21" t="str">
        <f t="shared" si="85"/>
        <v>8.3</v>
      </c>
      <c r="EF17" s="13" t="str">
        <f t="shared" si="86"/>
        <v>B+</v>
      </c>
      <c r="EG17" s="18">
        <f t="shared" si="87"/>
        <v>3.5</v>
      </c>
      <c r="EH17" s="15" t="str">
        <f t="shared" si="88"/>
        <v>3.5</v>
      </c>
      <c r="EI17" s="19">
        <v>2</v>
      </c>
      <c r="EJ17" s="68">
        <v>2</v>
      </c>
      <c r="EK17" s="28">
        <v>7.6</v>
      </c>
      <c r="EL17" s="26">
        <v>2</v>
      </c>
      <c r="EM17" s="27">
        <v>8</v>
      </c>
      <c r="EN17" s="27"/>
      <c r="EO17" s="27">
        <f t="shared" si="89"/>
        <v>8</v>
      </c>
      <c r="EP17" s="21">
        <f t="shared" si="90"/>
        <v>7.8</v>
      </c>
      <c r="EQ17" s="21" t="str">
        <f t="shared" si="91"/>
        <v>7.8</v>
      </c>
      <c r="ER17" s="13" t="str">
        <f t="shared" si="92"/>
        <v>B</v>
      </c>
      <c r="ES17" s="18">
        <f t="shared" si="93"/>
        <v>3</v>
      </c>
      <c r="ET17" s="15" t="str">
        <f t="shared" si="94"/>
        <v>3.0</v>
      </c>
      <c r="EU17" s="19">
        <v>2</v>
      </c>
      <c r="EV17" s="68">
        <v>2</v>
      </c>
      <c r="EW17" s="28">
        <v>7.9</v>
      </c>
      <c r="EX17" s="26">
        <v>9</v>
      </c>
      <c r="EY17" s="27"/>
      <c r="EZ17" s="82"/>
      <c r="FA17" s="82">
        <f t="shared" si="95"/>
        <v>9</v>
      </c>
      <c r="FB17" s="21">
        <f t="shared" si="96"/>
        <v>8.6</v>
      </c>
      <c r="FC17" s="21" t="str">
        <f t="shared" si="97"/>
        <v>8.6</v>
      </c>
      <c r="FD17" s="13" t="str">
        <f t="shared" si="98"/>
        <v>A</v>
      </c>
      <c r="FE17" s="18">
        <f t="shared" si="99"/>
        <v>4</v>
      </c>
      <c r="FF17" s="15" t="str">
        <f t="shared" si="100"/>
        <v>4.0</v>
      </c>
      <c r="FG17" s="19">
        <v>4</v>
      </c>
      <c r="FH17" s="68">
        <v>4</v>
      </c>
      <c r="FI17" s="28">
        <v>7.2</v>
      </c>
      <c r="FJ17" s="26">
        <v>9</v>
      </c>
      <c r="FK17" s="27"/>
      <c r="FL17" s="82"/>
      <c r="FM17" s="82">
        <f t="shared" si="101"/>
        <v>9</v>
      </c>
      <c r="FN17" s="21">
        <f t="shared" si="102"/>
        <v>8.3000000000000007</v>
      </c>
      <c r="FO17" s="21" t="str">
        <f t="shared" si="103"/>
        <v>8.3</v>
      </c>
      <c r="FP17" s="13" t="str">
        <f t="shared" si="104"/>
        <v>B+</v>
      </c>
      <c r="FQ17" s="18">
        <f t="shared" si="105"/>
        <v>3.5</v>
      </c>
      <c r="FR17" s="15" t="str">
        <f t="shared" si="106"/>
        <v>3.5</v>
      </c>
      <c r="FS17" s="19">
        <v>2</v>
      </c>
      <c r="FT17" s="68">
        <v>2</v>
      </c>
      <c r="FU17" s="28">
        <v>7.4</v>
      </c>
      <c r="FV17" s="26">
        <v>5</v>
      </c>
      <c r="FW17" s="27"/>
      <c r="FX17" s="82"/>
      <c r="FY17" s="82">
        <f t="shared" si="107"/>
        <v>5</v>
      </c>
      <c r="FZ17" s="21">
        <f t="shared" si="108"/>
        <v>6</v>
      </c>
      <c r="GA17" s="21" t="str">
        <f t="shared" si="109"/>
        <v>6.0</v>
      </c>
      <c r="GB17" s="13" t="str">
        <f t="shared" si="110"/>
        <v>C</v>
      </c>
      <c r="GC17" s="18">
        <f t="shared" si="111"/>
        <v>2</v>
      </c>
      <c r="GD17" s="15" t="str">
        <f t="shared" si="112"/>
        <v>2.0</v>
      </c>
      <c r="GE17" s="19">
        <v>2</v>
      </c>
      <c r="GF17" s="68">
        <v>2</v>
      </c>
      <c r="GG17" s="28">
        <v>7.3</v>
      </c>
      <c r="GH17" s="26">
        <v>6</v>
      </c>
      <c r="GI17" s="27"/>
      <c r="GJ17" s="27"/>
      <c r="GK17" s="82">
        <f t="shared" si="113"/>
        <v>6</v>
      </c>
      <c r="GL17" s="21">
        <f t="shared" si="114"/>
        <v>6.5</v>
      </c>
      <c r="GM17" s="21" t="str">
        <f t="shared" si="115"/>
        <v>6.5</v>
      </c>
      <c r="GN17" s="13" t="str">
        <f t="shared" si="116"/>
        <v>C+</v>
      </c>
      <c r="GO17" s="18">
        <f t="shared" si="117"/>
        <v>2.5</v>
      </c>
      <c r="GP17" s="15" t="str">
        <f t="shared" si="118"/>
        <v>2.5</v>
      </c>
      <c r="GQ17" s="19">
        <v>4</v>
      </c>
      <c r="GR17" s="68">
        <v>4</v>
      </c>
      <c r="GS17" s="69">
        <f t="shared" si="119"/>
        <v>18</v>
      </c>
      <c r="GT17" s="22">
        <f t="shared" si="127"/>
        <v>7.6222222222222218</v>
      </c>
      <c r="GU17" s="24" t="str">
        <f t="shared" si="128"/>
        <v>7.62</v>
      </c>
      <c r="GV17" s="22">
        <f t="shared" si="129"/>
        <v>3.1666666666666665</v>
      </c>
      <c r="GW17" s="24" t="str">
        <f t="shared" si="130"/>
        <v>3.17</v>
      </c>
    </row>
    <row r="18" spans="1:205" s="4" customFormat="1" ht="18">
      <c r="A18" s="2">
        <v>17</v>
      </c>
      <c r="B18" s="5" t="s">
        <v>204</v>
      </c>
      <c r="C18" s="6" t="s">
        <v>249</v>
      </c>
      <c r="D18" s="7" t="s">
        <v>250</v>
      </c>
      <c r="E18" s="8" t="s">
        <v>84</v>
      </c>
      <c r="G18" s="10" t="s">
        <v>298</v>
      </c>
      <c r="H18" s="36" t="s">
        <v>89</v>
      </c>
      <c r="I18" s="36" t="s">
        <v>198</v>
      </c>
      <c r="J18" s="25"/>
      <c r="K18" s="21" t="str">
        <f t="shared" si="35"/>
        <v>0.0</v>
      </c>
      <c r="L18" s="13" t="str">
        <f t="shared" si="131"/>
        <v>F</v>
      </c>
      <c r="M18" s="14">
        <f t="shared" si="132"/>
        <v>0</v>
      </c>
      <c r="N18" s="15" t="str">
        <f t="shared" si="36"/>
        <v>0.0</v>
      </c>
      <c r="O18" s="19">
        <v>2</v>
      </c>
      <c r="P18" s="12">
        <v>6</v>
      </c>
      <c r="Q18" s="21" t="str">
        <f t="shared" si="37"/>
        <v>6.0</v>
      </c>
      <c r="R18" s="13" t="str">
        <f t="shared" si="133"/>
        <v>C</v>
      </c>
      <c r="S18" s="14">
        <f t="shared" si="134"/>
        <v>2</v>
      </c>
      <c r="T18" s="15" t="str">
        <f t="shared" si="38"/>
        <v>2.0</v>
      </c>
      <c r="U18" s="19">
        <v>3</v>
      </c>
      <c r="V18" s="28">
        <v>8.3000000000000007</v>
      </c>
      <c r="W18" s="26">
        <v>6</v>
      </c>
      <c r="X18" s="27"/>
      <c r="Y18" s="82"/>
      <c r="Z18" s="82">
        <f t="shared" si="39"/>
        <v>6</v>
      </c>
      <c r="AA18" s="21">
        <f t="shared" si="122"/>
        <v>6.9</v>
      </c>
      <c r="AB18" s="21" t="str">
        <f t="shared" si="40"/>
        <v>6.9</v>
      </c>
      <c r="AC18" s="13" t="str">
        <f t="shared" si="4"/>
        <v>C+</v>
      </c>
      <c r="AD18" s="18">
        <f t="shared" si="135"/>
        <v>2.5</v>
      </c>
      <c r="AE18" s="15" t="str">
        <f t="shared" si="41"/>
        <v>2.5</v>
      </c>
      <c r="AF18" s="19">
        <v>4</v>
      </c>
      <c r="AG18" s="68">
        <v>4</v>
      </c>
      <c r="AH18" s="28">
        <v>7.8</v>
      </c>
      <c r="AI18" s="26">
        <v>8</v>
      </c>
      <c r="AJ18" s="27"/>
      <c r="AK18" s="82"/>
      <c r="AL18" s="82">
        <f t="shared" si="42"/>
        <v>8</v>
      </c>
      <c r="AM18" s="21">
        <f t="shared" si="43"/>
        <v>7.9</v>
      </c>
      <c r="AN18" s="21" t="str">
        <f t="shared" si="44"/>
        <v>7.9</v>
      </c>
      <c r="AO18" s="13" t="str">
        <f t="shared" si="6"/>
        <v>B</v>
      </c>
      <c r="AP18" s="18">
        <f t="shared" si="7"/>
        <v>3</v>
      </c>
      <c r="AQ18" s="15" t="str">
        <f t="shared" si="45"/>
        <v>3.0</v>
      </c>
      <c r="AR18" s="19">
        <v>2</v>
      </c>
      <c r="AS18" s="68">
        <v>2</v>
      </c>
      <c r="AT18" s="28">
        <v>5.8</v>
      </c>
      <c r="AU18" s="26">
        <v>6</v>
      </c>
      <c r="AV18" s="27"/>
      <c r="AW18" s="82"/>
      <c r="AX18" s="27">
        <f t="shared" si="46"/>
        <v>6</v>
      </c>
      <c r="AY18" s="21">
        <f t="shared" si="123"/>
        <v>5.9</v>
      </c>
      <c r="AZ18" s="21" t="str">
        <f t="shared" si="47"/>
        <v>5.9</v>
      </c>
      <c r="BA18" s="13" t="str">
        <f t="shared" si="8"/>
        <v>C</v>
      </c>
      <c r="BB18" s="18">
        <f t="shared" si="9"/>
        <v>2</v>
      </c>
      <c r="BC18" s="15" t="str">
        <f t="shared" si="48"/>
        <v>2.0</v>
      </c>
      <c r="BD18" s="19">
        <v>2</v>
      </c>
      <c r="BE18" s="68">
        <v>2</v>
      </c>
      <c r="BF18" s="28">
        <v>7.2</v>
      </c>
      <c r="BG18" s="26">
        <v>7</v>
      </c>
      <c r="BH18" s="27"/>
      <c r="BI18" s="82"/>
      <c r="BJ18" s="82">
        <f t="shared" si="49"/>
        <v>7</v>
      </c>
      <c r="BK18" s="21">
        <f t="shared" si="50"/>
        <v>7.1</v>
      </c>
      <c r="BL18" s="21" t="str">
        <f t="shared" si="51"/>
        <v>7.1</v>
      </c>
      <c r="BM18" s="13" t="str">
        <f t="shared" si="10"/>
        <v>B</v>
      </c>
      <c r="BN18" s="18">
        <f t="shared" si="11"/>
        <v>3</v>
      </c>
      <c r="BO18" s="15" t="str">
        <f t="shared" si="52"/>
        <v>3.0</v>
      </c>
      <c r="BP18" s="19">
        <v>2</v>
      </c>
      <c r="BQ18" s="68">
        <v>2</v>
      </c>
      <c r="BR18" s="28">
        <v>7.3</v>
      </c>
      <c r="BS18" s="39">
        <v>6</v>
      </c>
      <c r="BT18" s="27"/>
      <c r="BU18" s="27"/>
      <c r="BV18" s="27">
        <f t="shared" si="53"/>
        <v>6</v>
      </c>
      <c r="BW18" s="21">
        <f t="shared" si="54"/>
        <v>6.5</v>
      </c>
      <c r="BX18" s="21" t="str">
        <f t="shared" si="55"/>
        <v>6.5</v>
      </c>
      <c r="BY18" s="13" t="str">
        <f t="shared" si="56"/>
        <v>C+</v>
      </c>
      <c r="BZ18" s="18">
        <f t="shared" si="57"/>
        <v>2.5</v>
      </c>
      <c r="CA18" s="15" t="str">
        <f t="shared" si="58"/>
        <v>2.5</v>
      </c>
      <c r="CB18" s="68">
        <v>3</v>
      </c>
      <c r="CC18" s="68">
        <v>3</v>
      </c>
      <c r="CD18" s="28">
        <v>5.7</v>
      </c>
      <c r="CE18" s="39">
        <v>4.5</v>
      </c>
      <c r="CF18" s="27">
        <v>5</v>
      </c>
      <c r="CG18" s="27"/>
      <c r="CH18" s="27">
        <f t="shared" si="59"/>
        <v>5</v>
      </c>
      <c r="CI18" s="21">
        <f t="shared" si="124"/>
        <v>5.3</v>
      </c>
      <c r="CJ18" s="21" t="str">
        <f t="shared" si="60"/>
        <v>5.3</v>
      </c>
      <c r="CK18" s="13" t="str">
        <f t="shared" si="61"/>
        <v>D+</v>
      </c>
      <c r="CL18" s="18">
        <f t="shared" si="62"/>
        <v>1.5</v>
      </c>
      <c r="CM18" s="15" t="str">
        <f t="shared" si="63"/>
        <v>1.5</v>
      </c>
      <c r="CN18" s="19">
        <v>3</v>
      </c>
      <c r="CO18" s="68">
        <v>3</v>
      </c>
      <c r="CP18" s="28">
        <v>6.3</v>
      </c>
      <c r="CQ18" s="26">
        <v>8</v>
      </c>
      <c r="CR18" s="27"/>
      <c r="CS18" s="82"/>
      <c r="CT18" s="82">
        <f t="shared" si="64"/>
        <v>8</v>
      </c>
      <c r="CU18" s="21">
        <f t="shared" si="125"/>
        <v>7.3</v>
      </c>
      <c r="CV18" s="21" t="str">
        <f t="shared" si="65"/>
        <v>7.3</v>
      </c>
      <c r="CW18" s="13" t="str">
        <f t="shared" si="16"/>
        <v>B</v>
      </c>
      <c r="CX18" s="18">
        <f t="shared" si="17"/>
        <v>3</v>
      </c>
      <c r="CY18" s="15" t="str">
        <f t="shared" si="66"/>
        <v>3.0</v>
      </c>
      <c r="CZ18" s="19">
        <v>3</v>
      </c>
      <c r="DA18" s="68">
        <v>3</v>
      </c>
      <c r="DB18" s="69">
        <f t="shared" si="67"/>
        <v>19</v>
      </c>
      <c r="DC18" s="22">
        <f t="shared" si="68"/>
        <v>6.6684210526315795</v>
      </c>
      <c r="DD18" s="24" t="str">
        <f t="shared" si="69"/>
        <v>6.67</v>
      </c>
      <c r="DE18" s="22">
        <f t="shared" si="70"/>
        <v>2.4736842105263159</v>
      </c>
      <c r="DF18" s="24" t="str">
        <f t="shared" si="71"/>
        <v>2.47</v>
      </c>
      <c r="DG18" s="77" t="str">
        <f t="shared" si="72"/>
        <v>Lên lớp</v>
      </c>
      <c r="DH18" s="77">
        <f t="shared" si="73"/>
        <v>19</v>
      </c>
      <c r="DI18" s="22">
        <f t="shared" si="74"/>
        <v>6.6684210526315795</v>
      </c>
      <c r="DJ18" s="77" t="str">
        <f t="shared" si="75"/>
        <v>6.67</v>
      </c>
      <c r="DK18" s="22">
        <f t="shared" si="76"/>
        <v>2.4736842105263159</v>
      </c>
      <c r="DL18" s="77" t="str">
        <f t="shared" si="77"/>
        <v>2.47</v>
      </c>
      <c r="DM18" s="28">
        <v>7.6</v>
      </c>
      <c r="DN18" s="26">
        <v>8</v>
      </c>
      <c r="DO18" s="27"/>
      <c r="DP18" s="82"/>
      <c r="DQ18" s="82">
        <f t="shared" si="78"/>
        <v>8</v>
      </c>
      <c r="DR18" s="21">
        <f t="shared" si="79"/>
        <v>7.8</v>
      </c>
      <c r="DS18" s="21" t="str">
        <f t="shared" si="80"/>
        <v>7.8</v>
      </c>
      <c r="DT18" s="13" t="str">
        <f t="shared" si="81"/>
        <v>B</v>
      </c>
      <c r="DU18" s="18">
        <f t="shared" si="82"/>
        <v>3</v>
      </c>
      <c r="DV18" s="15" t="str">
        <f t="shared" si="83"/>
        <v>3.0</v>
      </c>
      <c r="DW18" s="19">
        <v>2</v>
      </c>
      <c r="DX18" s="68">
        <v>2</v>
      </c>
      <c r="DY18" s="28">
        <v>7.3</v>
      </c>
      <c r="DZ18" s="26">
        <v>6</v>
      </c>
      <c r="EA18" s="27"/>
      <c r="EB18" s="82"/>
      <c r="EC18" s="82">
        <f t="shared" si="84"/>
        <v>6</v>
      </c>
      <c r="ED18" s="21">
        <f t="shared" si="126"/>
        <v>6.5</v>
      </c>
      <c r="EE18" s="21" t="str">
        <f t="shared" si="85"/>
        <v>6.5</v>
      </c>
      <c r="EF18" s="13" t="str">
        <f t="shared" si="86"/>
        <v>C+</v>
      </c>
      <c r="EG18" s="18">
        <f t="shared" si="87"/>
        <v>2.5</v>
      </c>
      <c r="EH18" s="15" t="str">
        <f t="shared" si="88"/>
        <v>2.5</v>
      </c>
      <c r="EI18" s="19">
        <v>2</v>
      </c>
      <c r="EJ18" s="68">
        <v>2</v>
      </c>
      <c r="EK18" s="28">
        <v>7</v>
      </c>
      <c r="EL18" s="26">
        <v>5</v>
      </c>
      <c r="EM18" s="27"/>
      <c r="EN18" s="82"/>
      <c r="EO18" s="82">
        <f t="shared" si="89"/>
        <v>5</v>
      </c>
      <c r="EP18" s="21">
        <f t="shared" si="90"/>
        <v>5.8</v>
      </c>
      <c r="EQ18" s="21" t="str">
        <f t="shared" si="91"/>
        <v>5.8</v>
      </c>
      <c r="ER18" s="13" t="str">
        <f t="shared" si="92"/>
        <v>C</v>
      </c>
      <c r="ES18" s="18">
        <f t="shared" si="93"/>
        <v>2</v>
      </c>
      <c r="ET18" s="15" t="str">
        <f t="shared" si="94"/>
        <v>2.0</v>
      </c>
      <c r="EU18" s="19">
        <v>2</v>
      </c>
      <c r="EV18" s="68">
        <v>2</v>
      </c>
      <c r="EW18" s="28">
        <v>7</v>
      </c>
      <c r="EX18" s="26">
        <v>8</v>
      </c>
      <c r="EY18" s="27"/>
      <c r="EZ18" s="82"/>
      <c r="FA18" s="82">
        <f t="shared" si="95"/>
        <v>8</v>
      </c>
      <c r="FB18" s="21">
        <f t="shared" si="96"/>
        <v>7.6</v>
      </c>
      <c r="FC18" s="21" t="str">
        <f t="shared" si="97"/>
        <v>7.6</v>
      </c>
      <c r="FD18" s="13" t="str">
        <f t="shared" si="98"/>
        <v>B</v>
      </c>
      <c r="FE18" s="18">
        <f t="shared" si="99"/>
        <v>3</v>
      </c>
      <c r="FF18" s="15" t="str">
        <f t="shared" si="100"/>
        <v>3.0</v>
      </c>
      <c r="FG18" s="19">
        <v>4</v>
      </c>
      <c r="FH18" s="68">
        <v>4</v>
      </c>
      <c r="FI18" s="28">
        <v>5.6</v>
      </c>
      <c r="FJ18" s="26">
        <v>10</v>
      </c>
      <c r="FK18" s="27"/>
      <c r="FL18" s="82"/>
      <c r="FM18" s="82">
        <f t="shared" si="101"/>
        <v>10</v>
      </c>
      <c r="FN18" s="21">
        <f t="shared" si="102"/>
        <v>8.1999999999999993</v>
      </c>
      <c r="FO18" s="21" t="str">
        <f t="shared" si="103"/>
        <v>8.2</v>
      </c>
      <c r="FP18" s="13" t="str">
        <f t="shared" si="104"/>
        <v>B+</v>
      </c>
      <c r="FQ18" s="18">
        <f t="shared" si="105"/>
        <v>3.5</v>
      </c>
      <c r="FR18" s="15" t="str">
        <f t="shared" si="106"/>
        <v>3.5</v>
      </c>
      <c r="FS18" s="19">
        <v>2</v>
      </c>
      <c r="FT18" s="68">
        <v>2</v>
      </c>
      <c r="FU18" s="28">
        <v>7.8</v>
      </c>
      <c r="FV18" s="26">
        <v>5</v>
      </c>
      <c r="FW18" s="27"/>
      <c r="FX18" s="82"/>
      <c r="FY18" s="82">
        <f t="shared" si="107"/>
        <v>5</v>
      </c>
      <c r="FZ18" s="21">
        <f t="shared" si="108"/>
        <v>6.1</v>
      </c>
      <c r="GA18" s="21" t="str">
        <f t="shared" si="109"/>
        <v>6.1</v>
      </c>
      <c r="GB18" s="13" t="str">
        <f t="shared" si="110"/>
        <v>C</v>
      </c>
      <c r="GC18" s="18">
        <f t="shared" si="111"/>
        <v>2</v>
      </c>
      <c r="GD18" s="15" t="str">
        <f t="shared" si="112"/>
        <v>2.0</v>
      </c>
      <c r="GE18" s="19">
        <v>2</v>
      </c>
      <c r="GF18" s="68">
        <v>2</v>
      </c>
      <c r="GG18" s="28">
        <v>8.1</v>
      </c>
      <c r="GH18" s="26">
        <v>6</v>
      </c>
      <c r="GI18" s="27"/>
      <c r="GJ18" s="27"/>
      <c r="GK18" s="82">
        <f t="shared" si="113"/>
        <v>6</v>
      </c>
      <c r="GL18" s="21">
        <f t="shared" si="114"/>
        <v>6.8</v>
      </c>
      <c r="GM18" s="21" t="str">
        <f t="shared" si="115"/>
        <v>6.8</v>
      </c>
      <c r="GN18" s="13" t="str">
        <f t="shared" si="116"/>
        <v>C+</v>
      </c>
      <c r="GO18" s="18">
        <f t="shared" si="117"/>
        <v>2.5</v>
      </c>
      <c r="GP18" s="15" t="str">
        <f t="shared" si="118"/>
        <v>2.5</v>
      </c>
      <c r="GQ18" s="19">
        <v>4</v>
      </c>
      <c r="GR18" s="68">
        <v>4</v>
      </c>
      <c r="GS18" s="69">
        <f t="shared" si="119"/>
        <v>18</v>
      </c>
      <c r="GT18" s="22">
        <f t="shared" si="127"/>
        <v>7.0222222222222221</v>
      </c>
      <c r="GU18" s="24" t="str">
        <f t="shared" si="128"/>
        <v>7.02</v>
      </c>
      <c r="GV18" s="22">
        <f t="shared" si="129"/>
        <v>2.6666666666666665</v>
      </c>
      <c r="GW18" s="24" t="str">
        <f t="shared" si="130"/>
        <v>2.67</v>
      </c>
    </row>
    <row r="19" spans="1:205" s="4" customFormat="1" ht="18">
      <c r="A19" s="2">
        <v>18</v>
      </c>
      <c r="B19" s="5" t="s">
        <v>204</v>
      </c>
      <c r="C19" s="6" t="s">
        <v>251</v>
      </c>
      <c r="D19" s="7" t="s">
        <v>252</v>
      </c>
      <c r="E19" s="8" t="s">
        <v>84</v>
      </c>
      <c r="F19" s="3"/>
      <c r="G19" s="10" t="s">
        <v>299</v>
      </c>
      <c r="H19" s="36" t="s">
        <v>319</v>
      </c>
      <c r="I19" s="36" t="s">
        <v>313</v>
      </c>
      <c r="J19" s="28"/>
      <c r="K19" s="21" t="str">
        <f t="shared" si="35"/>
        <v>0.0</v>
      </c>
      <c r="L19" s="13" t="str">
        <f t="shared" si="131"/>
        <v>F</v>
      </c>
      <c r="M19" s="14">
        <f t="shared" si="132"/>
        <v>0</v>
      </c>
      <c r="N19" s="15" t="str">
        <f t="shared" si="36"/>
        <v>0.0</v>
      </c>
      <c r="O19" s="19">
        <v>2</v>
      </c>
      <c r="P19" s="12">
        <v>6</v>
      </c>
      <c r="Q19" s="21" t="str">
        <f t="shared" si="37"/>
        <v>6.0</v>
      </c>
      <c r="R19" s="13" t="str">
        <f t="shared" si="133"/>
        <v>C</v>
      </c>
      <c r="S19" s="14">
        <f t="shared" si="134"/>
        <v>2</v>
      </c>
      <c r="T19" s="15" t="str">
        <f t="shared" si="38"/>
        <v>2.0</v>
      </c>
      <c r="U19" s="19">
        <v>3</v>
      </c>
      <c r="V19" s="28">
        <v>7.3</v>
      </c>
      <c r="W19" s="26">
        <v>6</v>
      </c>
      <c r="X19" s="27"/>
      <c r="Y19" s="82"/>
      <c r="Z19" s="82">
        <f t="shared" si="39"/>
        <v>6</v>
      </c>
      <c r="AA19" s="21">
        <f t="shared" si="122"/>
        <v>6.5</v>
      </c>
      <c r="AB19" s="21" t="str">
        <f t="shared" si="40"/>
        <v>6.5</v>
      </c>
      <c r="AC19" s="13" t="str">
        <f t="shared" si="4"/>
        <v>C+</v>
      </c>
      <c r="AD19" s="18">
        <f t="shared" si="135"/>
        <v>2.5</v>
      </c>
      <c r="AE19" s="15" t="str">
        <f t="shared" si="41"/>
        <v>2.5</v>
      </c>
      <c r="AF19" s="19">
        <v>4</v>
      </c>
      <c r="AG19" s="68">
        <v>4</v>
      </c>
      <c r="AH19" s="28">
        <v>7</v>
      </c>
      <c r="AI19" s="26">
        <v>7</v>
      </c>
      <c r="AJ19" s="27"/>
      <c r="AK19" s="82"/>
      <c r="AL19" s="82">
        <f t="shared" si="42"/>
        <v>7</v>
      </c>
      <c r="AM19" s="21">
        <f t="shared" si="43"/>
        <v>7</v>
      </c>
      <c r="AN19" s="21" t="str">
        <f t="shared" si="44"/>
        <v>7.0</v>
      </c>
      <c r="AO19" s="13" t="str">
        <f t="shared" si="6"/>
        <v>B</v>
      </c>
      <c r="AP19" s="18">
        <f t="shared" si="7"/>
        <v>3</v>
      </c>
      <c r="AQ19" s="15" t="str">
        <f t="shared" si="45"/>
        <v>3.0</v>
      </c>
      <c r="AR19" s="19">
        <v>2</v>
      </c>
      <c r="AS19" s="68">
        <v>2</v>
      </c>
      <c r="AT19" s="28">
        <v>5.8</v>
      </c>
      <c r="AU19" s="26">
        <v>9</v>
      </c>
      <c r="AV19" s="27"/>
      <c r="AW19" s="82"/>
      <c r="AX19" s="27">
        <f t="shared" si="46"/>
        <v>9</v>
      </c>
      <c r="AY19" s="21">
        <f t="shared" si="123"/>
        <v>7.7</v>
      </c>
      <c r="AZ19" s="21" t="str">
        <f t="shared" si="47"/>
        <v>7.7</v>
      </c>
      <c r="BA19" s="13" t="str">
        <f t="shared" si="8"/>
        <v>B</v>
      </c>
      <c r="BB19" s="18">
        <f t="shared" si="9"/>
        <v>3</v>
      </c>
      <c r="BC19" s="15" t="str">
        <f t="shared" si="48"/>
        <v>3.0</v>
      </c>
      <c r="BD19" s="19">
        <v>2</v>
      </c>
      <c r="BE19" s="68">
        <v>2</v>
      </c>
      <c r="BF19" s="28">
        <v>7</v>
      </c>
      <c r="BG19" s="26">
        <v>8</v>
      </c>
      <c r="BH19" s="27"/>
      <c r="BI19" s="82"/>
      <c r="BJ19" s="82">
        <f t="shared" si="49"/>
        <v>8</v>
      </c>
      <c r="BK19" s="21">
        <f t="shared" si="50"/>
        <v>7.6</v>
      </c>
      <c r="BL19" s="21" t="str">
        <f t="shared" si="51"/>
        <v>7.6</v>
      </c>
      <c r="BM19" s="13" t="str">
        <f t="shared" si="10"/>
        <v>B</v>
      </c>
      <c r="BN19" s="18">
        <f t="shared" si="11"/>
        <v>3</v>
      </c>
      <c r="BO19" s="15" t="str">
        <f t="shared" si="52"/>
        <v>3.0</v>
      </c>
      <c r="BP19" s="19">
        <v>2</v>
      </c>
      <c r="BQ19" s="68">
        <v>2</v>
      </c>
      <c r="BR19" s="28">
        <v>6</v>
      </c>
      <c r="BS19" s="39">
        <v>9</v>
      </c>
      <c r="BT19" s="27"/>
      <c r="BU19" s="27"/>
      <c r="BV19" s="27">
        <f t="shared" si="53"/>
        <v>9</v>
      </c>
      <c r="BW19" s="21">
        <f t="shared" si="54"/>
        <v>7.8</v>
      </c>
      <c r="BX19" s="21" t="str">
        <f t="shared" si="55"/>
        <v>7.8</v>
      </c>
      <c r="BY19" s="13" t="str">
        <f t="shared" si="56"/>
        <v>B</v>
      </c>
      <c r="BZ19" s="18">
        <f t="shared" si="57"/>
        <v>3</v>
      </c>
      <c r="CA19" s="15" t="str">
        <f t="shared" si="58"/>
        <v>3.0</v>
      </c>
      <c r="CB19" s="68">
        <v>3</v>
      </c>
      <c r="CC19" s="68">
        <v>3</v>
      </c>
      <c r="CD19" s="42">
        <v>4.5</v>
      </c>
      <c r="CE19" s="99"/>
      <c r="CF19" s="30"/>
      <c r="CG19" s="30"/>
      <c r="CH19" s="27">
        <f t="shared" si="59"/>
        <v>0</v>
      </c>
      <c r="CI19" s="21">
        <f t="shared" si="124"/>
        <v>1.8</v>
      </c>
      <c r="CJ19" s="21" t="str">
        <f t="shared" si="60"/>
        <v>1.8</v>
      </c>
      <c r="CK19" s="13" t="str">
        <f t="shared" si="61"/>
        <v>F</v>
      </c>
      <c r="CL19" s="18">
        <f t="shared" si="62"/>
        <v>0</v>
      </c>
      <c r="CM19" s="15" t="str">
        <f t="shared" si="63"/>
        <v>0.0</v>
      </c>
      <c r="CN19" s="19">
        <v>3</v>
      </c>
      <c r="CO19" s="68"/>
      <c r="CP19" s="28">
        <v>4.8</v>
      </c>
      <c r="CQ19" s="26"/>
      <c r="CR19" s="27"/>
      <c r="CS19" s="82"/>
      <c r="CT19" s="82">
        <f t="shared" si="64"/>
        <v>0</v>
      </c>
      <c r="CU19" s="21">
        <f t="shared" si="125"/>
        <v>1.9</v>
      </c>
      <c r="CV19" s="21" t="str">
        <f t="shared" si="65"/>
        <v>1.9</v>
      </c>
      <c r="CW19" s="13" t="str">
        <f t="shared" si="16"/>
        <v>F</v>
      </c>
      <c r="CX19" s="18">
        <f t="shared" si="17"/>
        <v>0</v>
      </c>
      <c r="CY19" s="15" t="str">
        <f t="shared" si="66"/>
        <v>0.0</v>
      </c>
      <c r="CZ19" s="19">
        <v>3</v>
      </c>
      <c r="DA19" s="68"/>
      <c r="DB19" s="69">
        <f t="shared" si="67"/>
        <v>19</v>
      </c>
      <c r="DC19" s="22">
        <f t="shared" si="68"/>
        <v>5.5315789473684207</v>
      </c>
      <c r="DD19" s="24" t="str">
        <f t="shared" si="69"/>
        <v>5.53</v>
      </c>
      <c r="DE19" s="22">
        <f t="shared" si="70"/>
        <v>1.9473684210526316</v>
      </c>
      <c r="DF19" s="24" t="str">
        <f t="shared" si="71"/>
        <v>1.95</v>
      </c>
      <c r="DG19" s="77" t="str">
        <f t="shared" si="72"/>
        <v>Lên lớp</v>
      </c>
      <c r="DH19" s="77">
        <f t="shared" si="73"/>
        <v>13</v>
      </c>
      <c r="DI19" s="22">
        <f t="shared" si="74"/>
        <v>7.2307692307692308</v>
      </c>
      <c r="DJ19" s="77" t="str">
        <f t="shared" si="75"/>
        <v>7.23</v>
      </c>
      <c r="DK19" s="22">
        <f t="shared" si="76"/>
        <v>2.8461538461538463</v>
      </c>
      <c r="DL19" s="77" t="str">
        <f t="shared" si="77"/>
        <v>2.85</v>
      </c>
      <c r="DM19" s="28">
        <v>7</v>
      </c>
      <c r="DN19" s="26">
        <v>8</v>
      </c>
      <c r="DO19" s="27"/>
      <c r="DP19" s="82"/>
      <c r="DQ19" s="82">
        <f t="shared" si="78"/>
        <v>8</v>
      </c>
      <c r="DR19" s="21">
        <f t="shared" si="79"/>
        <v>7.6</v>
      </c>
      <c r="DS19" s="21" t="str">
        <f t="shared" si="80"/>
        <v>7.6</v>
      </c>
      <c r="DT19" s="13" t="str">
        <f t="shared" si="81"/>
        <v>B</v>
      </c>
      <c r="DU19" s="18">
        <f t="shared" si="82"/>
        <v>3</v>
      </c>
      <c r="DV19" s="15" t="str">
        <f t="shared" si="83"/>
        <v>3.0</v>
      </c>
      <c r="DW19" s="19">
        <v>2</v>
      </c>
      <c r="DX19" s="68">
        <v>2</v>
      </c>
      <c r="DY19" s="28">
        <v>6.3</v>
      </c>
      <c r="DZ19" s="26">
        <v>8</v>
      </c>
      <c r="EA19" s="27"/>
      <c r="EB19" s="82"/>
      <c r="EC19" s="82">
        <f t="shared" si="84"/>
        <v>8</v>
      </c>
      <c r="ED19" s="21">
        <f t="shared" si="126"/>
        <v>7.3</v>
      </c>
      <c r="EE19" s="21" t="str">
        <f t="shared" si="85"/>
        <v>7.3</v>
      </c>
      <c r="EF19" s="13" t="str">
        <f t="shared" si="86"/>
        <v>B</v>
      </c>
      <c r="EG19" s="18">
        <f t="shared" si="87"/>
        <v>3</v>
      </c>
      <c r="EH19" s="15" t="str">
        <f t="shared" si="88"/>
        <v>3.0</v>
      </c>
      <c r="EI19" s="19">
        <v>2</v>
      </c>
      <c r="EJ19" s="68">
        <v>2</v>
      </c>
      <c r="EK19" s="28">
        <v>5.2</v>
      </c>
      <c r="EL19" s="26">
        <v>5</v>
      </c>
      <c r="EM19" s="27"/>
      <c r="EN19" s="82"/>
      <c r="EO19" s="82">
        <f t="shared" si="89"/>
        <v>5</v>
      </c>
      <c r="EP19" s="21">
        <f t="shared" si="90"/>
        <v>5.0999999999999996</v>
      </c>
      <c r="EQ19" s="21" t="str">
        <f t="shared" si="91"/>
        <v>5.1</v>
      </c>
      <c r="ER19" s="13" t="str">
        <f t="shared" si="92"/>
        <v>D+</v>
      </c>
      <c r="ES19" s="18">
        <f t="shared" si="93"/>
        <v>1.5</v>
      </c>
      <c r="ET19" s="15" t="str">
        <f t="shared" si="94"/>
        <v>1.5</v>
      </c>
      <c r="EU19" s="19">
        <v>2</v>
      </c>
      <c r="EV19" s="68">
        <v>2</v>
      </c>
      <c r="EW19" s="28">
        <v>7.1</v>
      </c>
      <c r="EX19" s="26">
        <v>8</v>
      </c>
      <c r="EY19" s="27"/>
      <c r="EZ19" s="82"/>
      <c r="FA19" s="82">
        <f t="shared" si="95"/>
        <v>8</v>
      </c>
      <c r="FB19" s="21">
        <f t="shared" si="96"/>
        <v>7.6</v>
      </c>
      <c r="FC19" s="21" t="str">
        <f t="shared" si="97"/>
        <v>7.6</v>
      </c>
      <c r="FD19" s="13" t="str">
        <f t="shared" si="98"/>
        <v>B</v>
      </c>
      <c r="FE19" s="18">
        <f t="shared" si="99"/>
        <v>3</v>
      </c>
      <c r="FF19" s="15" t="str">
        <f t="shared" si="100"/>
        <v>3.0</v>
      </c>
      <c r="FG19" s="19">
        <v>4</v>
      </c>
      <c r="FH19" s="68">
        <v>4</v>
      </c>
      <c r="FI19" s="28">
        <v>6</v>
      </c>
      <c r="FJ19" s="26">
        <v>9</v>
      </c>
      <c r="FK19" s="27"/>
      <c r="FL19" s="82"/>
      <c r="FM19" s="82">
        <f t="shared" si="101"/>
        <v>9</v>
      </c>
      <c r="FN19" s="21">
        <f t="shared" si="102"/>
        <v>7.8</v>
      </c>
      <c r="FO19" s="21" t="str">
        <f t="shared" si="103"/>
        <v>7.8</v>
      </c>
      <c r="FP19" s="13" t="str">
        <f t="shared" si="104"/>
        <v>B</v>
      </c>
      <c r="FQ19" s="18">
        <f t="shared" si="105"/>
        <v>3</v>
      </c>
      <c r="FR19" s="15" t="str">
        <f t="shared" si="106"/>
        <v>3.0</v>
      </c>
      <c r="FS19" s="19">
        <v>2</v>
      </c>
      <c r="FT19" s="68">
        <v>2</v>
      </c>
      <c r="FU19" s="28">
        <v>7</v>
      </c>
      <c r="FV19" s="26">
        <v>9</v>
      </c>
      <c r="FW19" s="27"/>
      <c r="FX19" s="82"/>
      <c r="FY19" s="82">
        <f t="shared" si="107"/>
        <v>9</v>
      </c>
      <c r="FZ19" s="21">
        <f t="shared" si="108"/>
        <v>8.1999999999999993</v>
      </c>
      <c r="GA19" s="21" t="str">
        <f t="shared" si="109"/>
        <v>8.2</v>
      </c>
      <c r="GB19" s="13" t="str">
        <f t="shared" si="110"/>
        <v>B+</v>
      </c>
      <c r="GC19" s="18">
        <f t="shared" si="111"/>
        <v>3.5</v>
      </c>
      <c r="GD19" s="15" t="str">
        <f t="shared" si="112"/>
        <v>3.5</v>
      </c>
      <c r="GE19" s="19">
        <v>2</v>
      </c>
      <c r="GF19" s="68">
        <v>2</v>
      </c>
      <c r="GG19" s="28">
        <v>7.1</v>
      </c>
      <c r="GH19" s="26">
        <v>8</v>
      </c>
      <c r="GI19" s="27"/>
      <c r="GJ19" s="27"/>
      <c r="GK19" s="82">
        <f t="shared" si="113"/>
        <v>8</v>
      </c>
      <c r="GL19" s="21">
        <f t="shared" si="114"/>
        <v>7.6</v>
      </c>
      <c r="GM19" s="21" t="str">
        <f t="shared" si="115"/>
        <v>7.6</v>
      </c>
      <c r="GN19" s="13" t="str">
        <f t="shared" si="116"/>
        <v>B</v>
      </c>
      <c r="GO19" s="18">
        <f t="shared" si="117"/>
        <v>3</v>
      </c>
      <c r="GP19" s="15" t="str">
        <f t="shared" si="118"/>
        <v>3.0</v>
      </c>
      <c r="GQ19" s="19">
        <v>4</v>
      </c>
      <c r="GR19" s="68">
        <v>4</v>
      </c>
      <c r="GS19" s="69">
        <f t="shared" si="119"/>
        <v>18</v>
      </c>
      <c r="GT19" s="22">
        <f t="shared" si="127"/>
        <v>7.3777777777777764</v>
      </c>
      <c r="GU19" s="24" t="str">
        <f t="shared" si="128"/>
        <v>7.38</v>
      </c>
      <c r="GV19" s="22">
        <f t="shared" si="129"/>
        <v>2.8888888888888888</v>
      </c>
      <c r="GW19" s="24" t="str">
        <f t="shared" si="130"/>
        <v>2.89</v>
      </c>
    </row>
    <row r="20" spans="1:205" s="4" customFormat="1" ht="18">
      <c r="A20" s="2">
        <v>19</v>
      </c>
      <c r="B20" s="5" t="s">
        <v>204</v>
      </c>
      <c r="C20" s="6" t="s">
        <v>253</v>
      </c>
      <c r="D20" s="7" t="s">
        <v>254</v>
      </c>
      <c r="E20" s="8" t="s">
        <v>255</v>
      </c>
      <c r="F20" s="3"/>
      <c r="G20" s="10" t="s">
        <v>300</v>
      </c>
      <c r="H20" s="36" t="s">
        <v>319</v>
      </c>
      <c r="I20" s="36" t="s">
        <v>198</v>
      </c>
      <c r="J20" s="25"/>
      <c r="K20" s="21" t="str">
        <f t="shared" si="35"/>
        <v>0.0</v>
      </c>
      <c r="L20" s="13" t="str">
        <f t="shared" si="131"/>
        <v>F</v>
      </c>
      <c r="M20" s="14">
        <f t="shared" si="132"/>
        <v>0</v>
      </c>
      <c r="N20" s="15" t="str">
        <f t="shared" si="36"/>
        <v>0.0</v>
      </c>
      <c r="O20" s="19">
        <v>2</v>
      </c>
      <c r="P20" s="12">
        <v>6</v>
      </c>
      <c r="Q20" s="21" t="str">
        <f t="shared" si="37"/>
        <v>6.0</v>
      </c>
      <c r="R20" s="13" t="str">
        <f t="shared" si="133"/>
        <v>C</v>
      </c>
      <c r="S20" s="14">
        <f t="shared" si="134"/>
        <v>2</v>
      </c>
      <c r="T20" s="15" t="str">
        <f t="shared" si="38"/>
        <v>2.0</v>
      </c>
      <c r="U20" s="19">
        <v>3</v>
      </c>
      <c r="V20" s="28">
        <v>9.3000000000000007</v>
      </c>
      <c r="W20" s="26">
        <v>8</v>
      </c>
      <c r="X20" s="27"/>
      <c r="Y20" s="82"/>
      <c r="Z20" s="82">
        <f t="shared" si="39"/>
        <v>8</v>
      </c>
      <c r="AA20" s="21">
        <f t="shared" si="122"/>
        <v>8.5</v>
      </c>
      <c r="AB20" s="21" t="str">
        <f t="shared" si="40"/>
        <v>8.5</v>
      </c>
      <c r="AC20" s="13" t="str">
        <f t="shared" si="4"/>
        <v>A</v>
      </c>
      <c r="AD20" s="18">
        <f t="shared" si="135"/>
        <v>4</v>
      </c>
      <c r="AE20" s="15" t="str">
        <f t="shared" si="41"/>
        <v>4.0</v>
      </c>
      <c r="AF20" s="19">
        <v>4</v>
      </c>
      <c r="AG20" s="68">
        <v>4</v>
      </c>
      <c r="AH20" s="28">
        <v>8.6</v>
      </c>
      <c r="AI20" s="26">
        <v>8</v>
      </c>
      <c r="AJ20" s="27"/>
      <c r="AK20" s="82"/>
      <c r="AL20" s="82">
        <f t="shared" si="42"/>
        <v>8</v>
      </c>
      <c r="AM20" s="21">
        <f t="shared" si="43"/>
        <v>8.1999999999999993</v>
      </c>
      <c r="AN20" s="21" t="str">
        <f t="shared" si="44"/>
        <v>8.2</v>
      </c>
      <c r="AO20" s="13" t="str">
        <f t="shared" si="6"/>
        <v>B+</v>
      </c>
      <c r="AP20" s="18">
        <f t="shared" si="7"/>
        <v>3.5</v>
      </c>
      <c r="AQ20" s="15" t="str">
        <f t="shared" si="45"/>
        <v>3.5</v>
      </c>
      <c r="AR20" s="19">
        <v>2</v>
      </c>
      <c r="AS20" s="68">
        <v>2</v>
      </c>
      <c r="AT20" s="28">
        <v>7</v>
      </c>
      <c r="AU20" s="26">
        <v>8</v>
      </c>
      <c r="AV20" s="27"/>
      <c r="AW20" s="82"/>
      <c r="AX20" s="27">
        <f t="shared" si="46"/>
        <v>8</v>
      </c>
      <c r="AY20" s="21">
        <f t="shared" si="123"/>
        <v>7.6</v>
      </c>
      <c r="AZ20" s="21" t="str">
        <f t="shared" si="47"/>
        <v>7.6</v>
      </c>
      <c r="BA20" s="13" t="str">
        <f t="shared" si="8"/>
        <v>B</v>
      </c>
      <c r="BB20" s="18">
        <f t="shared" si="9"/>
        <v>3</v>
      </c>
      <c r="BC20" s="15" t="str">
        <f t="shared" si="48"/>
        <v>3.0</v>
      </c>
      <c r="BD20" s="19">
        <v>2</v>
      </c>
      <c r="BE20" s="68">
        <v>2</v>
      </c>
      <c r="BF20" s="28">
        <v>8.1999999999999993</v>
      </c>
      <c r="BG20" s="26">
        <v>6</v>
      </c>
      <c r="BH20" s="27"/>
      <c r="BI20" s="82"/>
      <c r="BJ20" s="82">
        <f t="shared" si="49"/>
        <v>6</v>
      </c>
      <c r="BK20" s="21">
        <f t="shared" si="50"/>
        <v>6.9</v>
      </c>
      <c r="BL20" s="21" t="str">
        <f t="shared" si="51"/>
        <v>6.9</v>
      </c>
      <c r="BM20" s="13" t="str">
        <f t="shared" si="10"/>
        <v>C+</v>
      </c>
      <c r="BN20" s="18">
        <f t="shared" si="11"/>
        <v>2.5</v>
      </c>
      <c r="BO20" s="15" t="str">
        <f t="shared" si="52"/>
        <v>2.5</v>
      </c>
      <c r="BP20" s="19">
        <v>2</v>
      </c>
      <c r="BQ20" s="68">
        <v>2</v>
      </c>
      <c r="BR20" s="28">
        <v>8.6</v>
      </c>
      <c r="BS20" s="39">
        <v>8</v>
      </c>
      <c r="BT20" s="27"/>
      <c r="BU20" s="27"/>
      <c r="BV20" s="27">
        <f t="shared" si="53"/>
        <v>8</v>
      </c>
      <c r="BW20" s="21">
        <f t="shared" si="54"/>
        <v>8.1999999999999993</v>
      </c>
      <c r="BX20" s="21" t="str">
        <f t="shared" si="55"/>
        <v>8.2</v>
      </c>
      <c r="BY20" s="13" t="str">
        <f t="shared" si="56"/>
        <v>B+</v>
      </c>
      <c r="BZ20" s="18">
        <f t="shared" si="57"/>
        <v>3.5</v>
      </c>
      <c r="CA20" s="15" t="str">
        <f t="shared" si="58"/>
        <v>3.5</v>
      </c>
      <c r="CB20" s="68">
        <v>3</v>
      </c>
      <c r="CC20" s="68">
        <v>3</v>
      </c>
      <c r="CD20" s="28">
        <v>7</v>
      </c>
      <c r="CE20" s="39">
        <v>7</v>
      </c>
      <c r="CF20" s="27"/>
      <c r="CG20" s="82"/>
      <c r="CH20" s="27">
        <f t="shared" si="59"/>
        <v>7</v>
      </c>
      <c r="CI20" s="21">
        <f t="shared" si="124"/>
        <v>7</v>
      </c>
      <c r="CJ20" s="21" t="str">
        <f t="shared" si="60"/>
        <v>7.0</v>
      </c>
      <c r="CK20" s="13" t="str">
        <f t="shared" si="61"/>
        <v>B</v>
      </c>
      <c r="CL20" s="18">
        <f t="shared" si="62"/>
        <v>3</v>
      </c>
      <c r="CM20" s="15" t="str">
        <f t="shared" si="63"/>
        <v>3.0</v>
      </c>
      <c r="CN20" s="19">
        <v>3</v>
      </c>
      <c r="CO20" s="68">
        <v>3</v>
      </c>
      <c r="CP20" s="28">
        <v>7.2</v>
      </c>
      <c r="CQ20" s="26">
        <v>8</v>
      </c>
      <c r="CR20" s="27"/>
      <c r="CS20" s="82"/>
      <c r="CT20" s="82">
        <f t="shared" si="64"/>
        <v>8</v>
      </c>
      <c r="CU20" s="21">
        <f t="shared" si="125"/>
        <v>7.7</v>
      </c>
      <c r="CV20" s="21" t="str">
        <f t="shared" si="65"/>
        <v>7.7</v>
      </c>
      <c r="CW20" s="13" t="str">
        <f t="shared" si="16"/>
        <v>B</v>
      </c>
      <c r="CX20" s="18">
        <f t="shared" si="17"/>
        <v>3</v>
      </c>
      <c r="CY20" s="15" t="str">
        <f t="shared" si="66"/>
        <v>3.0</v>
      </c>
      <c r="CZ20" s="19">
        <v>3</v>
      </c>
      <c r="DA20" s="68">
        <v>3</v>
      </c>
      <c r="DB20" s="69">
        <f t="shared" si="67"/>
        <v>19</v>
      </c>
      <c r="DC20" s="22">
        <f t="shared" si="68"/>
        <v>7.7947368421052632</v>
      </c>
      <c r="DD20" s="24" t="str">
        <f t="shared" si="69"/>
        <v>7.79</v>
      </c>
      <c r="DE20" s="22">
        <f t="shared" si="70"/>
        <v>3.2894736842105261</v>
      </c>
      <c r="DF20" s="24" t="str">
        <f t="shared" si="71"/>
        <v>3.29</v>
      </c>
      <c r="DG20" s="77" t="str">
        <f t="shared" si="72"/>
        <v>Lên lớp</v>
      </c>
      <c r="DH20" s="77">
        <f t="shared" si="73"/>
        <v>19</v>
      </c>
      <c r="DI20" s="22">
        <f t="shared" si="74"/>
        <v>7.7947368421052632</v>
      </c>
      <c r="DJ20" s="77" t="str">
        <f t="shared" si="75"/>
        <v>7.79</v>
      </c>
      <c r="DK20" s="22">
        <f t="shared" si="76"/>
        <v>3.2894736842105261</v>
      </c>
      <c r="DL20" s="77" t="str">
        <f t="shared" si="77"/>
        <v>3.29</v>
      </c>
      <c r="DM20" s="28">
        <v>8</v>
      </c>
      <c r="DN20" s="26">
        <v>7</v>
      </c>
      <c r="DO20" s="27"/>
      <c r="DP20" s="82"/>
      <c r="DQ20" s="82">
        <f t="shared" si="78"/>
        <v>7</v>
      </c>
      <c r="DR20" s="21">
        <f t="shared" si="79"/>
        <v>7.4</v>
      </c>
      <c r="DS20" s="21" t="str">
        <f t="shared" si="80"/>
        <v>7.4</v>
      </c>
      <c r="DT20" s="13" t="str">
        <f t="shared" si="81"/>
        <v>B</v>
      </c>
      <c r="DU20" s="18">
        <f t="shared" si="82"/>
        <v>3</v>
      </c>
      <c r="DV20" s="15" t="str">
        <f t="shared" si="83"/>
        <v>3.0</v>
      </c>
      <c r="DW20" s="19">
        <v>2</v>
      </c>
      <c r="DX20" s="68">
        <v>2</v>
      </c>
      <c r="DY20" s="28">
        <v>7.7</v>
      </c>
      <c r="DZ20" s="26">
        <v>9</v>
      </c>
      <c r="EA20" s="27"/>
      <c r="EB20" s="82"/>
      <c r="EC20" s="82">
        <f t="shared" si="84"/>
        <v>9</v>
      </c>
      <c r="ED20" s="21">
        <f t="shared" si="126"/>
        <v>8.5</v>
      </c>
      <c r="EE20" s="21" t="str">
        <f t="shared" si="85"/>
        <v>8.5</v>
      </c>
      <c r="EF20" s="13" t="str">
        <f t="shared" si="86"/>
        <v>A</v>
      </c>
      <c r="EG20" s="18">
        <f t="shared" si="87"/>
        <v>4</v>
      </c>
      <c r="EH20" s="15" t="str">
        <f t="shared" si="88"/>
        <v>4.0</v>
      </c>
      <c r="EI20" s="19">
        <v>2</v>
      </c>
      <c r="EJ20" s="68">
        <v>2</v>
      </c>
      <c r="EK20" s="28">
        <v>7.6</v>
      </c>
      <c r="EL20" s="26">
        <v>8</v>
      </c>
      <c r="EM20" s="27"/>
      <c r="EN20" s="82"/>
      <c r="EO20" s="82">
        <f t="shared" si="89"/>
        <v>8</v>
      </c>
      <c r="EP20" s="21">
        <f t="shared" si="90"/>
        <v>7.8</v>
      </c>
      <c r="EQ20" s="21" t="str">
        <f t="shared" si="91"/>
        <v>7.8</v>
      </c>
      <c r="ER20" s="13" t="str">
        <f t="shared" si="92"/>
        <v>B</v>
      </c>
      <c r="ES20" s="18">
        <f t="shared" si="93"/>
        <v>3</v>
      </c>
      <c r="ET20" s="15" t="str">
        <f t="shared" si="94"/>
        <v>3.0</v>
      </c>
      <c r="EU20" s="19">
        <v>2</v>
      </c>
      <c r="EV20" s="68">
        <v>2</v>
      </c>
      <c r="EW20" s="28">
        <v>8.6999999999999993</v>
      </c>
      <c r="EX20" s="26">
        <v>8</v>
      </c>
      <c r="EY20" s="27"/>
      <c r="EZ20" s="82"/>
      <c r="FA20" s="82">
        <f t="shared" si="95"/>
        <v>8</v>
      </c>
      <c r="FB20" s="21">
        <f t="shared" si="96"/>
        <v>8.3000000000000007</v>
      </c>
      <c r="FC20" s="21" t="str">
        <f t="shared" si="97"/>
        <v>8.3</v>
      </c>
      <c r="FD20" s="13" t="str">
        <f t="shared" si="98"/>
        <v>B+</v>
      </c>
      <c r="FE20" s="18">
        <f t="shared" si="99"/>
        <v>3.5</v>
      </c>
      <c r="FF20" s="15" t="str">
        <f t="shared" si="100"/>
        <v>3.5</v>
      </c>
      <c r="FG20" s="19">
        <v>4</v>
      </c>
      <c r="FH20" s="68">
        <v>4</v>
      </c>
      <c r="FI20" s="28">
        <v>8</v>
      </c>
      <c r="FJ20" s="26">
        <v>8</v>
      </c>
      <c r="FK20" s="27"/>
      <c r="FL20" s="82"/>
      <c r="FM20" s="82">
        <f t="shared" si="101"/>
        <v>8</v>
      </c>
      <c r="FN20" s="21">
        <f t="shared" si="102"/>
        <v>8</v>
      </c>
      <c r="FO20" s="21" t="str">
        <f t="shared" si="103"/>
        <v>8.0</v>
      </c>
      <c r="FP20" s="13" t="str">
        <f t="shared" si="104"/>
        <v>B+</v>
      </c>
      <c r="FQ20" s="18">
        <f t="shared" si="105"/>
        <v>3.5</v>
      </c>
      <c r="FR20" s="15" t="str">
        <f t="shared" si="106"/>
        <v>3.5</v>
      </c>
      <c r="FS20" s="19">
        <v>2</v>
      </c>
      <c r="FT20" s="68">
        <v>2</v>
      </c>
      <c r="FU20" s="28">
        <v>8.4</v>
      </c>
      <c r="FV20" s="26">
        <v>6</v>
      </c>
      <c r="FW20" s="27"/>
      <c r="FX20" s="82"/>
      <c r="FY20" s="82">
        <f t="shared" si="107"/>
        <v>6</v>
      </c>
      <c r="FZ20" s="21">
        <f t="shared" si="108"/>
        <v>7</v>
      </c>
      <c r="GA20" s="21" t="str">
        <f t="shared" si="109"/>
        <v>7.0</v>
      </c>
      <c r="GB20" s="13" t="str">
        <f t="shared" si="110"/>
        <v>B</v>
      </c>
      <c r="GC20" s="18">
        <f t="shared" si="111"/>
        <v>3</v>
      </c>
      <c r="GD20" s="15" t="str">
        <f t="shared" si="112"/>
        <v>3.0</v>
      </c>
      <c r="GE20" s="19">
        <v>2</v>
      </c>
      <c r="GF20" s="68">
        <v>2</v>
      </c>
      <c r="GG20" s="28">
        <v>8.1</v>
      </c>
      <c r="GH20" s="26">
        <v>6</v>
      </c>
      <c r="GI20" s="27"/>
      <c r="GJ20" s="27"/>
      <c r="GK20" s="82">
        <f t="shared" si="113"/>
        <v>6</v>
      </c>
      <c r="GL20" s="21">
        <f t="shared" si="114"/>
        <v>6.8</v>
      </c>
      <c r="GM20" s="21" t="str">
        <f t="shared" si="115"/>
        <v>6.8</v>
      </c>
      <c r="GN20" s="13" t="str">
        <f t="shared" si="116"/>
        <v>C+</v>
      </c>
      <c r="GO20" s="18">
        <f t="shared" si="117"/>
        <v>2.5</v>
      </c>
      <c r="GP20" s="15" t="str">
        <f t="shared" si="118"/>
        <v>2.5</v>
      </c>
      <c r="GQ20" s="19">
        <v>4</v>
      </c>
      <c r="GR20" s="68">
        <v>4</v>
      </c>
      <c r="GS20" s="69">
        <f t="shared" si="119"/>
        <v>18</v>
      </c>
      <c r="GT20" s="22">
        <f t="shared" si="127"/>
        <v>7.6555555555555559</v>
      </c>
      <c r="GU20" s="24" t="str">
        <f t="shared" si="128"/>
        <v>7.66</v>
      </c>
      <c r="GV20" s="22">
        <f t="shared" si="129"/>
        <v>3.1666666666666665</v>
      </c>
      <c r="GW20" s="24" t="str">
        <f t="shared" si="130"/>
        <v>3.17</v>
      </c>
    </row>
    <row r="21" spans="1:205" s="4" customFormat="1" ht="18">
      <c r="A21" s="2">
        <v>20</v>
      </c>
      <c r="B21" s="5" t="s">
        <v>204</v>
      </c>
      <c r="C21" s="6" t="s">
        <v>256</v>
      </c>
      <c r="D21" s="7" t="s">
        <v>257</v>
      </c>
      <c r="E21" s="8" t="s">
        <v>84</v>
      </c>
      <c r="F21" s="3"/>
      <c r="G21" s="10" t="s">
        <v>301</v>
      </c>
      <c r="H21" s="36" t="s">
        <v>319</v>
      </c>
      <c r="I21" s="36" t="s">
        <v>199</v>
      </c>
      <c r="J21" s="25"/>
      <c r="K21" s="21" t="str">
        <f t="shared" si="35"/>
        <v>0.0</v>
      </c>
      <c r="L21" s="13" t="str">
        <f t="shared" si="131"/>
        <v>F</v>
      </c>
      <c r="M21" s="14">
        <f t="shared" si="132"/>
        <v>0</v>
      </c>
      <c r="N21" s="15" t="str">
        <f t="shared" si="36"/>
        <v>0.0</v>
      </c>
      <c r="O21" s="19">
        <v>2</v>
      </c>
      <c r="P21" s="12">
        <v>7</v>
      </c>
      <c r="Q21" s="21" t="str">
        <f t="shared" si="37"/>
        <v>7.0</v>
      </c>
      <c r="R21" s="13" t="str">
        <f t="shared" si="133"/>
        <v>B</v>
      </c>
      <c r="S21" s="14">
        <f t="shared" si="134"/>
        <v>3</v>
      </c>
      <c r="T21" s="15" t="str">
        <f t="shared" si="38"/>
        <v>3.0</v>
      </c>
      <c r="U21" s="19">
        <v>3</v>
      </c>
      <c r="V21" s="28">
        <v>8.1999999999999993</v>
      </c>
      <c r="W21" s="26">
        <v>8</v>
      </c>
      <c r="X21" s="27"/>
      <c r="Y21" s="82"/>
      <c r="Z21" s="82">
        <f t="shared" si="39"/>
        <v>8</v>
      </c>
      <c r="AA21" s="21">
        <f t="shared" si="122"/>
        <v>8.1</v>
      </c>
      <c r="AB21" s="21" t="str">
        <f t="shared" si="40"/>
        <v>8.1</v>
      </c>
      <c r="AC21" s="13" t="str">
        <f t="shared" si="4"/>
        <v>B+</v>
      </c>
      <c r="AD21" s="18">
        <f t="shared" si="135"/>
        <v>3.5</v>
      </c>
      <c r="AE21" s="15" t="str">
        <f t="shared" si="41"/>
        <v>3.5</v>
      </c>
      <c r="AF21" s="19">
        <v>4</v>
      </c>
      <c r="AG21" s="68">
        <v>4</v>
      </c>
      <c r="AH21" s="28">
        <v>7.4</v>
      </c>
      <c r="AI21" s="26">
        <v>7</v>
      </c>
      <c r="AJ21" s="27"/>
      <c r="AK21" s="82"/>
      <c r="AL21" s="82">
        <f t="shared" si="42"/>
        <v>7</v>
      </c>
      <c r="AM21" s="21">
        <f t="shared" si="43"/>
        <v>7.2</v>
      </c>
      <c r="AN21" s="21" t="str">
        <f t="shared" si="44"/>
        <v>7.2</v>
      </c>
      <c r="AO21" s="13" t="str">
        <f t="shared" si="6"/>
        <v>B</v>
      </c>
      <c r="AP21" s="18">
        <f t="shared" si="7"/>
        <v>3</v>
      </c>
      <c r="AQ21" s="15" t="str">
        <f t="shared" si="45"/>
        <v>3.0</v>
      </c>
      <c r="AR21" s="19">
        <v>2</v>
      </c>
      <c r="AS21" s="68">
        <v>2</v>
      </c>
      <c r="AT21" s="28">
        <v>7</v>
      </c>
      <c r="AU21" s="26">
        <v>7</v>
      </c>
      <c r="AV21" s="27"/>
      <c r="AW21" s="82"/>
      <c r="AX21" s="27">
        <f t="shared" si="46"/>
        <v>7</v>
      </c>
      <c r="AY21" s="21">
        <f t="shared" si="123"/>
        <v>7</v>
      </c>
      <c r="AZ21" s="21" t="str">
        <f t="shared" si="47"/>
        <v>7.0</v>
      </c>
      <c r="BA21" s="13" t="str">
        <f t="shared" si="8"/>
        <v>B</v>
      </c>
      <c r="BB21" s="18">
        <f t="shared" si="9"/>
        <v>3</v>
      </c>
      <c r="BC21" s="15" t="str">
        <f t="shared" si="48"/>
        <v>3.0</v>
      </c>
      <c r="BD21" s="19">
        <v>2</v>
      </c>
      <c r="BE21" s="68">
        <v>2</v>
      </c>
      <c r="BF21" s="28">
        <v>7.4</v>
      </c>
      <c r="BG21" s="26">
        <v>7</v>
      </c>
      <c r="BH21" s="27"/>
      <c r="BI21" s="82"/>
      <c r="BJ21" s="82">
        <f t="shared" si="49"/>
        <v>7</v>
      </c>
      <c r="BK21" s="21">
        <f t="shared" si="50"/>
        <v>7.2</v>
      </c>
      <c r="BL21" s="21" t="str">
        <f t="shared" si="51"/>
        <v>7.2</v>
      </c>
      <c r="BM21" s="13" t="str">
        <f t="shared" si="10"/>
        <v>B</v>
      </c>
      <c r="BN21" s="18">
        <f t="shared" si="11"/>
        <v>3</v>
      </c>
      <c r="BO21" s="15" t="str">
        <f t="shared" si="52"/>
        <v>3.0</v>
      </c>
      <c r="BP21" s="19">
        <v>2</v>
      </c>
      <c r="BQ21" s="68">
        <v>2</v>
      </c>
      <c r="BR21" s="28">
        <v>5.3</v>
      </c>
      <c r="BS21" s="39">
        <v>7</v>
      </c>
      <c r="BT21" s="27"/>
      <c r="BU21" s="27"/>
      <c r="BV21" s="27">
        <f t="shared" si="53"/>
        <v>7</v>
      </c>
      <c r="BW21" s="21">
        <f t="shared" si="54"/>
        <v>6.3</v>
      </c>
      <c r="BX21" s="21" t="str">
        <f t="shared" si="55"/>
        <v>6.3</v>
      </c>
      <c r="BY21" s="13" t="str">
        <f t="shared" si="56"/>
        <v>C</v>
      </c>
      <c r="BZ21" s="18">
        <f t="shared" si="57"/>
        <v>2</v>
      </c>
      <c r="CA21" s="15" t="str">
        <f t="shared" si="58"/>
        <v>2.0</v>
      </c>
      <c r="CB21" s="68">
        <v>3</v>
      </c>
      <c r="CC21" s="68">
        <v>3</v>
      </c>
      <c r="CD21" s="28">
        <v>5.5</v>
      </c>
      <c r="CE21" s="39">
        <v>4.5</v>
      </c>
      <c r="CF21" s="27">
        <v>5</v>
      </c>
      <c r="CG21" s="27"/>
      <c r="CH21" s="27">
        <f t="shared" si="59"/>
        <v>5</v>
      </c>
      <c r="CI21" s="21">
        <f t="shared" si="124"/>
        <v>5.2</v>
      </c>
      <c r="CJ21" s="21" t="str">
        <f t="shared" si="60"/>
        <v>5.2</v>
      </c>
      <c r="CK21" s="13" t="str">
        <f t="shared" si="61"/>
        <v>D+</v>
      </c>
      <c r="CL21" s="18">
        <f t="shared" si="62"/>
        <v>1.5</v>
      </c>
      <c r="CM21" s="15" t="str">
        <f t="shared" si="63"/>
        <v>1.5</v>
      </c>
      <c r="CN21" s="19">
        <v>3</v>
      </c>
      <c r="CO21" s="68">
        <v>3</v>
      </c>
      <c r="CP21" s="28">
        <v>6.7</v>
      </c>
      <c r="CQ21" s="26">
        <v>7</v>
      </c>
      <c r="CR21" s="27"/>
      <c r="CS21" s="82"/>
      <c r="CT21" s="82">
        <f t="shared" si="64"/>
        <v>7</v>
      </c>
      <c r="CU21" s="21">
        <f t="shared" si="125"/>
        <v>6.9</v>
      </c>
      <c r="CV21" s="21" t="str">
        <f t="shared" si="65"/>
        <v>6.9</v>
      </c>
      <c r="CW21" s="13" t="str">
        <f t="shared" si="16"/>
        <v>C+</v>
      </c>
      <c r="CX21" s="18">
        <f t="shared" si="17"/>
        <v>2.5</v>
      </c>
      <c r="CY21" s="15" t="str">
        <f t="shared" si="66"/>
        <v>2.5</v>
      </c>
      <c r="CZ21" s="19">
        <v>3</v>
      </c>
      <c r="DA21" s="68">
        <v>3</v>
      </c>
      <c r="DB21" s="69">
        <f t="shared" si="67"/>
        <v>19</v>
      </c>
      <c r="DC21" s="22">
        <f t="shared" si="68"/>
        <v>6.8631578947368421</v>
      </c>
      <c r="DD21" s="24" t="str">
        <f t="shared" si="69"/>
        <v>6.86</v>
      </c>
      <c r="DE21" s="22">
        <f t="shared" si="70"/>
        <v>2.6315789473684212</v>
      </c>
      <c r="DF21" s="24" t="str">
        <f t="shared" si="71"/>
        <v>2.63</v>
      </c>
      <c r="DG21" s="77" t="str">
        <f t="shared" si="72"/>
        <v>Lên lớp</v>
      </c>
      <c r="DH21" s="77">
        <f t="shared" si="73"/>
        <v>19</v>
      </c>
      <c r="DI21" s="22">
        <f t="shared" si="74"/>
        <v>6.8631578947368421</v>
      </c>
      <c r="DJ21" s="77" t="str">
        <f t="shared" si="75"/>
        <v>6.86</v>
      </c>
      <c r="DK21" s="22">
        <f t="shared" si="76"/>
        <v>2.6315789473684212</v>
      </c>
      <c r="DL21" s="77" t="str">
        <f t="shared" si="77"/>
        <v>2.63</v>
      </c>
      <c r="DM21" s="28">
        <v>7.6</v>
      </c>
      <c r="DN21" s="26">
        <v>8</v>
      </c>
      <c r="DO21" s="27"/>
      <c r="DP21" s="82"/>
      <c r="DQ21" s="82">
        <f t="shared" si="78"/>
        <v>8</v>
      </c>
      <c r="DR21" s="21">
        <f t="shared" si="79"/>
        <v>7.8</v>
      </c>
      <c r="DS21" s="21" t="str">
        <f t="shared" si="80"/>
        <v>7.8</v>
      </c>
      <c r="DT21" s="13" t="str">
        <f t="shared" si="81"/>
        <v>B</v>
      </c>
      <c r="DU21" s="18">
        <f t="shared" si="82"/>
        <v>3</v>
      </c>
      <c r="DV21" s="15" t="str">
        <f t="shared" si="83"/>
        <v>3.0</v>
      </c>
      <c r="DW21" s="19">
        <v>2</v>
      </c>
      <c r="DX21" s="68">
        <v>2</v>
      </c>
      <c r="DY21" s="28">
        <v>8.3000000000000007</v>
      </c>
      <c r="DZ21" s="26">
        <v>8</v>
      </c>
      <c r="EA21" s="27"/>
      <c r="EB21" s="82"/>
      <c r="EC21" s="82">
        <f t="shared" si="84"/>
        <v>8</v>
      </c>
      <c r="ED21" s="21">
        <f t="shared" si="126"/>
        <v>8.1</v>
      </c>
      <c r="EE21" s="21" t="str">
        <f t="shared" si="85"/>
        <v>8.1</v>
      </c>
      <c r="EF21" s="13" t="str">
        <f t="shared" si="86"/>
        <v>B+</v>
      </c>
      <c r="EG21" s="18">
        <f t="shared" si="87"/>
        <v>3.5</v>
      </c>
      <c r="EH21" s="15" t="str">
        <f t="shared" si="88"/>
        <v>3.5</v>
      </c>
      <c r="EI21" s="19">
        <v>2</v>
      </c>
      <c r="EJ21" s="68">
        <v>2</v>
      </c>
      <c r="EK21" s="28">
        <v>7.8</v>
      </c>
      <c r="EL21" s="26">
        <v>9</v>
      </c>
      <c r="EM21" s="27"/>
      <c r="EN21" s="82"/>
      <c r="EO21" s="82">
        <f t="shared" si="89"/>
        <v>9</v>
      </c>
      <c r="EP21" s="21">
        <f t="shared" si="90"/>
        <v>8.5</v>
      </c>
      <c r="EQ21" s="21" t="str">
        <f t="shared" si="91"/>
        <v>8.5</v>
      </c>
      <c r="ER21" s="13" t="str">
        <f t="shared" si="92"/>
        <v>A</v>
      </c>
      <c r="ES21" s="18">
        <f t="shared" si="93"/>
        <v>4</v>
      </c>
      <c r="ET21" s="15" t="str">
        <f t="shared" si="94"/>
        <v>4.0</v>
      </c>
      <c r="EU21" s="19">
        <v>2</v>
      </c>
      <c r="EV21" s="68">
        <v>2</v>
      </c>
      <c r="EW21" s="28">
        <v>7.2</v>
      </c>
      <c r="EX21" s="26">
        <v>9</v>
      </c>
      <c r="EY21" s="27"/>
      <c r="EZ21" s="82"/>
      <c r="FA21" s="82">
        <f t="shared" si="95"/>
        <v>9</v>
      </c>
      <c r="FB21" s="21">
        <f t="shared" si="96"/>
        <v>8.3000000000000007</v>
      </c>
      <c r="FC21" s="21" t="str">
        <f t="shared" si="97"/>
        <v>8.3</v>
      </c>
      <c r="FD21" s="13" t="str">
        <f t="shared" si="98"/>
        <v>B+</v>
      </c>
      <c r="FE21" s="18">
        <f t="shared" si="99"/>
        <v>3.5</v>
      </c>
      <c r="FF21" s="15" t="str">
        <f t="shared" si="100"/>
        <v>3.5</v>
      </c>
      <c r="FG21" s="19">
        <v>4</v>
      </c>
      <c r="FH21" s="68">
        <v>4</v>
      </c>
      <c r="FI21" s="28">
        <v>6</v>
      </c>
      <c r="FJ21" s="26">
        <v>10</v>
      </c>
      <c r="FK21" s="27"/>
      <c r="FL21" s="82"/>
      <c r="FM21" s="82">
        <f t="shared" si="101"/>
        <v>10</v>
      </c>
      <c r="FN21" s="21">
        <f t="shared" si="102"/>
        <v>8.4</v>
      </c>
      <c r="FO21" s="21" t="str">
        <f t="shared" si="103"/>
        <v>8.4</v>
      </c>
      <c r="FP21" s="13" t="str">
        <f t="shared" si="104"/>
        <v>B+</v>
      </c>
      <c r="FQ21" s="18">
        <f t="shared" si="105"/>
        <v>3.5</v>
      </c>
      <c r="FR21" s="15" t="str">
        <f t="shared" si="106"/>
        <v>3.5</v>
      </c>
      <c r="FS21" s="19">
        <v>2</v>
      </c>
      <c r="FT21" s="68">
        <v>2</v>
      </c>
      <c r="FU21" s="28">
        <v>7.8</v>
      </c>
      <c r="FV21" s="26">
        <v>6</v>
      </c>
      <c r="FW21" s="27"/>
      <c r="FX21" s="82"/>
      <c r="FY21" s="82">
        <f t="shared" si="107"/>
        <v>6</v>
      </c>
      <c r="FZ21" s="21">
        <f t="shared" si="108"/>
        <v>6.7</v>
      </c>
      <c r="GA21" s="21" t="str">
        <f t="shared" si="109"/>
        <v>6.7</v>
      </c>
      <c r="GB21" s="13" t="str">
        <f t="shared" si="110"/>
        <v>C+</v>
      </c>
      <c r="GC21" s="18">
        <f t="shared" si="111"/>
        <v>2.5</v>
      </c>
      <c r="GD21" s="15" t="str">
        <f t="shared" si="112"/>
        <v>2.5</v>
      </c>
      <c r="GE21" s="19">
        <v>2</v>
      </c>
      <c r="GF21" s="68">
        <v>2</v>
      </c>
      <c r="GG21" s="28">
        <v>5.4</v>
      </c>
      <c r="GH21" s="26">
        <v>8</v>
      </c>
      <c r="GI21" s="27"/>
      <c r="GJ21" s="27"/>
      <c r="GK21" s="82">
        <f t="shared" si="113"/>
        <v>8</v>
      </c>
      <c r="GL21" s="21">
        <f t="shared" si="114"/>
        <v>7</v>
      </c>
      <c r="GM21" s="21" t="str">
        <f t="shared" si="115"/>
        <v>7.0</v>
      </c>
      <c r="GN21" s="13" t="str">
        <f t="shared" si="116"/>
        <v>B</v>
      </c>
      <c r="GO21" s="18">
        <f t="shared" si="117"/>
        <v>3</v>
      </c>
      <c r="GP21" s="15" t="str">
        <f t="shared" si="118"/>
        <v>3.0</v>
      </c>
      <c r="GQ21" s="19">
        <v>4</v>
      </c>
      <c r="GR21" s="68">
        <v>4</v>
      </c>
      <c r="GS21" s="69">
        <f t="shared" si="119"/>
        <v>18</v>
      </c>
      <c r="GT21" s="22">
        <f t="shared" si="127"/>
        <v>7.7888888888888896</v>
      </c>
      <c r="GU21" s="24" t="str">
        <f t="shared" si="128"/>
        <v>7.79</v>
      </c>
      <c r="GV21" s="22">
        <f t="shared" si="129"/>
        <v>3.2777777777777777</v>
      </c>
      <c r="GW21" s="24" t="str">
        <f t="shared" si="130"/>
        <v>3.28</v>
      </c>
    </row>
    <row r="22" spans="1:205" s="4" customFormat="1" ht="18">
      <c r="A22" s="2">
        <v>21</v>
      </c>
      <c r="B22" s="5" t="s">
        <v>204</v>
      </c>
      <c r="C22" s="6" t="s">
        <v>258</v>
      </c>
      <c r="D22" s="7" t="s">
        <v>259</v>
      </c>
      <c r="E22" s="8" t="s">
        <v>260</v>
      </c>
      <c r="F22" s="3"/>
      <c r="G22" s="10" t="s">
        <v>299</v>
      </c>
      <c r="H22" s="36" t="s">
        <v>319</v>
      </c>
      <c r="I22" s="36" t="s">
        <v>199</v>
      </c>
      <c r="J22" s="25"/>
      <c r="K22" s="21" t="str">
        <f t="shared" si="35"/>
        <v>0.0</v>
      </c>
      <c r="L22" s="13" t="str">
        <f t="shared" si="131"/>
        <v>F</v>
      </c>
      <c r="M22" s="14">
        <f t="shared" si="132"/>
        <v>0</v>
      </c>
      <c r="N22" s="15" t="str">
        <f t="shared" si="36"/>
        <v>0.0</v>
      </c>
      <c r="O22" s="19">
        <v>2</v>
      </c>
      <c r="P22" s="12">
        <v>6</v>
      </c>
      <c r="Q22" s="21" t="str">
        <f t="shared" si="37"/>
        <v>6.0</v>
      </c>
      <c r="R22" s="13" t="str">
        <f t="shared" si="133"/>
        <v>C</v>
      </c>
      <c r="S22" s="14">
        <f t="shared" si="134"/>
        <v>2</v>
      </c>
      <c r="T22" s="15" t="str">
        <f t="shared" si="38"/>
        <v>2.0</v>
      </c>
      <c r="U22" s="19">
        <v>3</v>
      </c>
      <c r="V22" s="28">
        <v>8.3000000000000007</v>
      </c>
      <c r="W22" s="26">
        <v>6</v>
      </c>
      <c r="X22" s="27"/>
      <c r="Y22" s="82"/>
      <c r="Z22" s="82">
        <f t="shared" si="39"/>
        <v>6</v>
      </c>
      <c r="AA22" s="21">
        <f t="shared" si="122"/>
        <v>6.9</v>
      </c>
      <c r="AB22" s="21" t="str">
        <f t="shared" si="40"/>
        <v>6.9</v>
      </c>
      <c r="AC22" s="13" t="str">
        <f t="shared" si="4"/>
        <v>C+</v>
      </c>
      <c r="AD22" s="18">
        <f t="shared" si="135"/>
        <v>2.5</v>
      </c>
      <c r="AE22" s="15" t="str">
        <f t="shared" si="41"/>
        <v>2.5</v>
      </c>
      <c r="AF22" s="19">
        <v>4</v>
      </c>
      <c r="AG22" s="68">
        <v>4</v>
      </c>
      <c r="AH22" s="28">
        <v>8</v>
      </c>
      <c r="AI22" s="26">
        <v>8</v>
      </c>
      <c r="AJ22" s="27"/>
      <c r="AK22" s="82"/>
      <c r="AL22" s="82">
        <f t="shared" si="42"/>
        <v>8</v>
      </c>
      <c r="AM22" s="21">
        <f t="shared" si="43"/>
        <v>8</v>
      </c>
      <c r="AN22" s="21" t="str">
        <f t="shared" si="44"/>
        <v>8.0</v>
      </c>
      <c r="AO22" s="13" t="str">
        <f t="shared" si="6"/>
        <v>B+</v>
      </c>
      <c r="AP22" s="18">
        <f t="shared" si="7"/>
        <v>3.5</v>
      </c>
      <c r="AQ22" s="15" t="str">
        <f t="shared" si="45"/>
        <v>3.5</v>
      </c>
      <c r="AR22" s="19">
        <v>2</v>
      </c>
      <c r="AS22" s="68">
        <v>2</v>
      </c>
      <c r="AT22" s="28">
        <v>6.6</v>
      </c>
      <c r="AU22" s="26">
        <v>7</v>
      </c>
      <c r="AV22" s="27"/>
      <c r="AW22" s="82"/>
      <c r="AX22" s="27">
        <f t="shared" si="46"/>
        <v>7</v>
      </c>
      <c r="AY22" s="21">
        <f t="shared" si="123"/>
        <v>6.8</v>
      </c>
      <c r="AZ22" s="21" t="str">
        <f t="shared" si="47"/>
        <v>6.8</v>
      </c>
      <c r="BA22" s="13" t="str">
        <f t="shared" si="8"/>
        <v>C+</v>
      </c>
      <c r="BB22" s="18">
        <f t="shared" si="9"/>
        <v>2.5</v>
      </c>
      <c r="BC22" s="15" t="str">
        <f t="shared" si="48"/>
        <v>2.5</v>
      </c>
      <c r="BD22" s="19">
        <v>2</v>
      </c>
      <c r="BE22" s="68">
        <v>2</v>
      </c>
      <c r="BF22" s="28">
        <v>7</v>
      </c>
      <c r="BG22" s="26">
        <v>8</v>
      </c>
      <c r="BH22" s="27"/>
      <c r="BI22" s="82"/>
      <c r="BJ22" s="82">
        <f t="shared" si="49"/>
        <v>8</v>
      </c>
      <c r="BK22" s="21">
        <f t="shared" si="50"/>
        <v>7.6</v>
      </c>
      <c r="BL22" s="21" t="str">
        <f t="shared" si="51"/>
        <v>7.6</v>
      </c>
      <c r="BM22" s="13" t="str">
        <f t="shared" si="10"/>
        <v>B</v>
      </c>
      <c r="BN22" s="18">
        <f t="shared" si="11"/>
        <v>3</v>
      </c>
      <c r="BO22" s="15" t="str">
        <f t="shared" si="52"/>
        <v>3.0</v>
      </c>
      <c r="BP22" s="19">
        <v>2</v>
      </c>
      <c r="BQ22" s="68">
        <v>2</v>
      </c>
      <c r="BR22" s="28">
        <v>7.9</v>
      </c>
      <c r="BS22" s="39">
        <v>8</v>
      </c>
      <c r="BT22" s="27"/>
      <c r="BU22" s="27"/>
      <c r="BV22" s="27">
        <f t="shared" si="53"/>
        <v>8</v>
      </c>
      <c r="BW22" s="21">
        <f t="shared" si="54"/>
        <v>8</v>
      </c>
      <c r="BX22" s="21" t="str">
        <f t="shared" si="55"/>
        <v>8.0</v>
      </c>
      <c r="BY22" s="13" t="str">
        <f t="shared" si="56"/>
        <v>B+</v>
      </c>
      <c r="BZ22" s="18">
        <f t="shared" si="57"/>
        <v>3.5</v>
      </c>
      <c r="CA22" s="15" t="str">
        <f t="shared" si="58"/>
        <v>3.5</v>
      </c>
      <c r="CB22" s="68">
        <v>3</v>
      </c>
      <c r="CC22" s="68">
        <v>3</v>
      </c>
      <c r="CD22" s="28">
        <v>6.2</v>
      </c>
      <c r="CE22" s="39">
        <v>4</v>
      </c>
      <c r="CF22" s="27">
        <v>6</v>
      </c>
      <c r="CG22" s="27"/>
      <c r="CH22" s="27">
        <f t="shared" si="59"/>
        <v>6</v>
      </c>
      <c r="CI22" s="21">
        <f t="shared" si="124"/>
        <v>6.1</v>
      </c>
      <c r="CJ22" s="21" t="str">
        <f t="shared" si="60"/>
        <v>6.1</v>
      </c>
      <c r="CK22" s="13" t="str">
        <f t="shared" si="61"/>
        <v>C</v>
      </c>
      <c r="CL22" s="18">
        <f t="shared" si="62"/>
        <v>2</v>
      </c>
      <c r="CM22" s="15" t="str">
        <f t="shared" si="63"/>
        <v>2.0</v>
      </c>
      <c r="CN22" s="19">
        <v>3</v>
      </c>
      <c r="CO22" s="68">
        <v>3</v>
      </c>
      <c r="CP22" s="28">
        <v>8.5</v>
      </c>
      <c r="CQ22" s="26">
        <v>7</v>
      </c>
      <c r="CR22" s="27"/>
      <c r="CS22" s="82"/>
      <c r="CT22" s="82">
        <f t="shared" si="64"/>
        <v>7</v>
      </c>
      <c r="CU22" s="21">
        <f t="shared" si="125"/>
        <v>7.6</v>
      </c>
      <c r="CV22" s="21" t="str">
        <f t="shared" si="65"/>
        <v>7.6</v>
      </c>
      <c r="CW22" s="13" t="str">
        <f t="shared" si="16"/>
        <v>B</v>
      </c>
      <c r="CX22" s="18">
        <f t="shared" si="17"/>
        <v>3</v>
      </c>
      <c r="CY22" s="15" t="str">
        <f t="shared" si="66"/>
        <v>3.0</v>
      </c>
      <c r="CZ22" s="19">
        <v>3</v>
      </c>
      <c r="DA22" s="68">
        <v>3</v>
      </c>
      <c r="DB22" s="69">
        <f t="shared" si="67"/>
        <v>19</v>
      </c>
      <c r="DC22" s="22">
        <f t="shared" si="68"/>
        <v>7.2368421052631575</v>
      </c>
      <c r="DD22" s="24" t="str">
        <f t="shared" si="69"/>
        <v>7.24</v>
      </c>
      <c r="DE22" s="22">
        <f t="shared" si="70"/>
        <v>2.8157894736842106</v>
      </c>
      <c r="DF22" s="24" t="str">
        <f t="shared" si="71"/>
        <v>2.82</v>
      </c>
      <c r="DG22" s="77" t="str">
        <f t="shared" si="72"/>
        <v>Lên lớp</v>
      </c>
      <c r="DH22" s="77">
        <f t="shared" si="73"/>
        <v>19</v>
      </c>
      <c r="DI22" s="22">
        <f t="shared" si="74"/>
        <v>7.2368421052631575</v>
      </c>
      <c r="DJ22" s="77" t="str">
        <f t="shared" si="75"/>
        <v>7.24</v>
      </c>
      <c r="DK22" s="22">
        <f t="shared" si="76"/>
        <v>2.8157894736842106</v>
      </c>
      <c r="DL22" s="77" t="str">
        <f t="shared" si="77"/>
        <v>2.82</v>
      </c>
      <c r="DM22" s="28">
        <v>7.8</v>
      </c>
      <c r="DN22" s="26">
        <v>8</v>
      </c>
      <c r="DO22" s="27"/>
      <c r="DP22" s="82"/>
      <c r="DQ22" s="82">
        <f t="shared" si="78"/>
        <v>8</v>
      </c>
      <c r="DR22" s="21">
        <f t="shared" si="79"/>
        <v>7.9</v>
      </c>
      <c r="DS22" s="21" t="str">
        <f t="shared" si="80"/>
        <v>7.9</v>
      </c>
      <c r="DT22" s="13" t="str">
        <f t="shared" si="81"/>
        <v>B</v>
      </c>
      <c r="DU22" s="18">
        <f t="shared" si="82"/>
        <v>3</v>
      </c>
      <c r="DV22" s="15" t="str">
        <f t="shared" si="83"/>
        <v>3.0</v>
      </c>
      <c r="DW22" s="19">
        <v>2</v>
      </c>
      <c r="DX22" s="68">
        <v>2</v>
      </c>
      <c r="DY22" s="28">
        <v>8.3000000000000007</v>
      </c>
      <c r="DZ22" s="26">
        <v>8</v>
      </c>
      <c r="EA22" s="27"/>
      <c r="EB22" s="82"/>
      <c r="EC22" s="82">
        <f t="shared" si="84"/>
        <v>8</v>
      </c>
      <c r="ED22" s="21">
        <f t="shared" si="126"/>
        <v>8.1</v>
      </c>
      <c r="EE22" s="21" t="str">
        <f t="shared" si="85"/>
        <v>8.1</v>
      </c>
      <c r="EF22" s="13" t="str">
        <f t="shared" si="86"/>
        <v>B+</v>
      </c>
      <c r="EG22" s="18">
        <f t="shared" si="87"/>
        <v>3.5</v>
      </c>
      <c r="EH22" s="15" t="str">
        <f t="shared" si="88"/>
        <v>3.5</v>
      </c>
      <c r="EI22" s="19">
        <v>2</v>
      </c>
      <c r="EJ22" s="68">
        <v>2</v>
      </c>
      <c r="EK22" s="28">
        <v>8</v>
      </c>
      <c r="EL22" s="26">
        <v>7</v>
      </c>
      <c r="EM22" s="27"/>
      <c r="EN22" s="82"/>
      <c r="EO22" s="82">
        <f t="shared" si="89"/>
        <v>7</v>
      </c>
      <c r="EP22" s="21">
        <f t="shared" si="90"/>
        <v>7.4</v>
      </c>
      <c r="EQ22" s="21" t="str">
        <f t="shared" si="91"/>
        <v>7.4</v>
      </c>
      <c r="ER22" s="13" t="str">
        <f t="shared" si="92"/>
        <v>B</v>
      </c>
      <c r="ES22" s="18">
        <f t="shared" si="93"/>
        <v>3</v>
      </c>
      <c r="ET22" s="15" t="str">
        <f t="shared" si="94"/>
        <v>3.0</v>
      </c>
      <c r="EU22" s="19">
        <v>2</v>
      </c>
      <c r="EV22" s="68">
        <v>2</v>
      </c>
      <c r="EW22" s="28">
        <v>7.9</v>
      </c>
      <c r="EX22" s="26">
        <v>9</v>
      </c>
      <c r="EY22" s="27"/>
      <c r="EZ22" s="82"/>
      <c r="FA22" s="82">
        <f t="shared" si="95"/>
        <v>9</v>
      </c>
      <c r="FB22" s="21">
        <f t="shared" si="96"/>
        <v>8.6</v>
      </c>
      <c r="FC22" s="21" t="str">
        <f t="shared" si="97"/>
        <v>8.6</v>
      </c>
      <c r="FD22" s="13" t="str">
        <f t="shared" si="98"/>
        <v>A</v>
      </c>
      <c r="FE22" s="18">
        <f t="shared" si="99"/>
        <v>4</v>
      </c>
      <c r="FF22" s="15" t="str">
        <f t="shared" si="100"/>
        <v>4.0</v>
      </c>
      <c r="FG22" s="19">
        <v>4</v>
      </c>
      <c r="FH22" s="68">
        <v>4</v>
      </c>
      <c r="FI22" s="28">
        <v>7.2</v>
      </c>
      <c r="FJ22" s="26">
        <v>9</v>
      </c>
      <c r="FK22" s="27"/>
      <c r="FL22" s="82"/>
      <c r="FM22" s="82">
        <f t="shared" si="101"/>
        <v>9</v>
      </c>
      <c r="FN22" s="21">
        <f t="shared" si="102"/>
        <v>8.3000000000000007</v>
      </c>
      <c r="FO22" s="21" t="str">
        <f t="shared" si="103"/>
        <v>8.3</v>
      </c>
      <c r="FP22" s="13" t="str">
        <f t="shared" si="104"/>
        <v>B+</v>
      </c>
      <c r="FQ22" s="18">
        <f t="shared" si="105"/>
        <v>3.5</v>
      </c>
      <c r="FR22" s="15" t="str">
        <f t="shared" si="106"/>
        <v>3.5</v>
      </c>
      <c r="FS22" s="19">
        <v>2</v>
      </c>
      <c r="FT22" s="68">
        <v>2</v>
      </c>
      <c r="FU22" s="28">
        <v>8.1999999999999993</v>
      </c>
      <c r="FV22" s="26">
        <v>6</v>
      </c>
      <c r="FW22" s="27"/>
      <c r="FX22" s="82"/>
      <c r="FY22" s="82">
        <f t="shared" si="107"/>
        <v>6</v>
      </c>
      <c r="FZ22" s="21">
        <f t="shared" si="108"/>
        <v>6.9</v>
      </c>
      <c r="GA22" s="21" t="str">
        <f t="shared" si="109"/>
        <v>6.9</v>
      </c>
      <c r="GB22" s="13" t="str">
        <f t="shared" si="110"/>
        <v>C+</v>
      </c>
      <c r="GC22" s="18">
        <f t="shared" si="111"/>
        <v>2.5</v>
      </c>
      <c r="GD22" s="15" t="str">
        <f t="shared" si="112"/>
        <v>2.5</v>
      </c>
      <c r="GE22" s="19">
        <v>2</v>
      </c>
      <c r="GF22" s="68">
        <v>2</v>
      </c>
      <c r="GG22" s="28">
        <v>6.8</v>
      </c>
      <c r="GH22" s="26">
        <v>7</v>
      </c>
      <c r="GI22" s="27"/>
      <c r="GJ22" s="27"/>
      <c r="GK22" s="82">
        <f t="shared" si="113"/>
        <v>7</v>
      </c>
      <c r="GL22" s="21">
        <f t="shared" si="114"/>
        <v>6.9</v>
      </c>
      <c r="GM22" s="21" t="str">
        <f t="shared" si="115"/>
        <v>6.9</v>
      </c>
      <c r="GN22" s="13" t="str">
        <f t="shared" si="116"/>
        <v>C+</v>
      </c>
      <c r="GO22" s="18">
        <f t="shared" si="117"/>
        <v>2.5</v>
      </c>
      <c r="GP22" s="15" t="str">
        <f t="shared" si="118"/>
        <v>2.5</v>
      </c>
      <c r="GQ22" s="19">
        <v>4</v>
      </c>
      <c r="GR22" s="68">
        <v>4</v>
      </c>
      <c r="GS22" s="69">
        <f t="shared" si="119"/>
        <v>18</v>
      </c>
      <c r="GT22" s="22">
        <f t="shared" si="127"/>
        <v>7.7333333333333343</v>
      </c>
      <c r="GU22" s="24" t="str">
        <f t="shared" si="128"/>
        <v>7.73</v>
      </c>
      <c r="GV22" s="22">
        <f t="shared" si="129"/>
        <v>3.1666666666666665</v>
      </c>
      <c r="GW22" s="24" t="str">
        <f t="shared" si="130"/>
        <v>3.17</v>
      </c>
    </row>
    <row r="23" spans="1:205" s="4" customFormat="1" ht="18">
      <c r="A23" s="2">
        <v>22</v>
      </c>
      <c r="B23" s="5" t="s">
        <v>204</v>
      </c>
      <c r="C23" s="6" t="s">
        <v>261</v>
      </c>
      <c r="D23" s="7" t="s">
        <v>262</v>
      </c>
      <c r="E23" s="8" t="s">
        <v>92</v>
      </c>
      <c r="F23" s="3"/>
      <c r="G23" s="10" t="s">
        <v>302</v>
      </c>
      <c r="H23" s="36" t="s">
        <v>319</v>
      </c>
      <c r="I23" s="36" t="s">
        <v>199</v>
      </c>
      <c r="J23" s="25"/>
      <c r="K23" s="21" t="str">
        <f t="shared" si="35"/>
        <v>0.0</v>
      </c>
      <c r="L23" s="13" t="str">
        <f t="shared" si="131"/>
        <v>F</v>
      </c>
      <c r="M23" s="14">
        <f t="shared" si="132"/>
        <v>0</v>
      </c>
      <c r="N23" s="15" t="str">
        <f t="shared" si="36"/>
        <v>0.0</v>
      </c>
      <c r="O23" s="19">
        <v>2</v>
      </c>
      <c r="P23" s="12">
        <v>7</v>
      </c>
      <c r="Q23" s="21" t="str">
        <f t="shared" si="37"/>
        <v>7.0</v>
      </c>
      <c r="R23" s="13" t="str">
        <f t="shared" si="133"/>
        <v>B</v>
      </c>
      <c r="S23" s="14">
        <f t="shared" si="134"/>
        <v>3</v>
      </c>
      <c r="T23" s="15" t="str">
        <f t="shared" si="38"/>
        <v>3.0</v>
      </c>
      <c r="U23" s="19">
        <v>3</v>
      </c>
      <c r="V23" s="28">
        <v>9.3000000000000007</v>
      </c>
      <c r="W23" s="26">
        <v>8</v>
      </c>
      <c r="X23" s="27"/>
      <c r="Y23" s="82"/>
      <c r="Z23" s="82">
        <f t="shared" si="39"/>
        <v>8</v>
      </c>
      <c r="AA23" s="21">
        <f t="shared" si="122"/>
        <v>8.5</v>
      </c>
      <c r="AB23" s="21" t="str">
        <f t="shared" si="40"/>
        <v>8.5</v>
      </c>
      <c r="AC23" s="13" t="str">
        <f t="shared" si="4"/>
        <v>A</v>
      </c>
      <c r="AD23" s="18">
        <f t="shared" si="135"/>
        <v>4</v>
      </c>
      <c r="AE23" s="15" t="str">
        <f t="shared" si="41"/>
        <v>4.0</v>
      </c>
      <c r="AF23" s="19">
        <v>4</v>
      </c>
      <c r="AG23" s="68">
        <v>4</v>
      </c>
      <c r="AH23" s="28">
        <v>7.4</v>
      </c>
      <c r="AI23" s="26">
        <v>7</v>
      </c>
      <c r="AJ23" s="27"/>
      <c r="AK23" s="82"/>
      <c r="AL23" s="82">
        <f t="shared" si="42"/>
        <v>7</v>
      </c>
      <c r="AM23" s="21">
        <f t="shared" si="43"/>
        <v>7.2</v>
      </c>
      <c r="AN23" s="21" t="str">
        <f t="shared" si="44"/>
        <v>7.2</v>
      </c>
      <c r="AO23" s="13" t="str">
        <f t="shared" si="6"/>
        <v>B</v>
      </c>
      <c r="AP23" s="18">
        <f t="shared" si="7"/>
        <v>3</v>
      </c>
      <c r="AQ23" s="15" t="str">
        <f t="shared" si="45"/>
        <v>3.0</v>
      </c>
      <c r="AR23" s="19">
        <v>2</v>
      </c>
      <c r="AS23" s="68">
        <v>2</v>
      </c>
      <c r="AT23" s="28">
        <v>8.1999999999999993</v>
      </c>
      <c r="AU23" s="26">
        <v>7</v>
      </c>
      <c r="AV23" s="27"/>
      <c r="AW23" s="82"/>
      <c r="AX23" s="27">
        <f t="shared" si="46"/>
        <v>7</v>
      </c>
      <c r="AY23" s="21">
        <f t="shared" si="123"/>
        <v>7.5</v>
      </c>
      <c r="AZ23" s="21" t="str">
        <f t="shared" si="47"/>
        <v>7.5</v>
      </c>
      <c r="BA23" s="13" t="str">
        <f t="shared" si="8"/>
        <v>B</v>
      </c>
      <c r="BB23" s="18">
        <f t="shared" si="9"/>
        <v>3</v>
      </c>
      <c r="BC23" s="15" t="str">
        <f t="shared" si="48"/>
        <v>3.0</v>
      </c>
      <c r="BD23" s="19">
        <v>2</v>
      </c>
      <c r="BE23" s="68">
        <v>2</v>
      </c>
      <c r="BF23" s="28">
        <v>8.1999999999999993</v>
      </c>
      <c r="BG23" s="26">
        <v>7</v>
      </c>
      <c r="BH23" s="27"/>
      <c r="BI23" s="82"/>
      <c r="BJ23" s="82">
        <f t="shared" si="49"/>
        <v>7</v>
      </c>
      <c r="BK23" s="21">
        <f t="shared" si="50"/>
        <v>7.5</v>
      </c>
      <c r="BL23" s="21" t="str">
        <f t="shared" si="51"/>
        <v>7.5</v>
      </c>
      <c r="BM23" s="13" t="str">
        <f t="shared" si="10"/>
        <v>B</v>
      </c>
      <c r="BN23" s="18">
        <f t="shared" si="11"/>
        <v>3</v>
      </c>
      <c r="BO23" s="15" t="str">
        <f t="shared" si="52"/>
        <v>3.0</v>
      </c>
      <c r="BP23" s="19">
        <v>2</v>
      </c>
      <c r="BQ23" s="68">
        <v>2</v>
      </c>
      <c r="BR23" s="28">
        <v>9.6999999999999993</v>
      </c>
      <c r="BS23" s="39">
        <v>9</v>
      </c>
      <c r="BT23" s="27"/>
      <c r="BU23" s="27"/>
      <c r="BV23" s="27">
        <f t="shared" si="53"/>
        <v>9</v>
      </c>
      <c r="BW23" s="21">
        <f t="shared" si="54"/>
        <v>9.3000000000000007</v>
      </c>
      <c r="BX23" s="21" t="str">
        <f t="shared" si="55"/>
        <v>9.3</v>
      </c>
      <c r="BY23" s="13" t="str">
        <f t="shared" si="56"/>
        <v>A</v>
      </c>
      <c r="BZ23" s="18">
        <f t="shared" si="57"/>
        <v>4</v>
      </c>
      <c r="CA23" s="15" t="str">
        <f t="shared" si="58"/>
        <v>4.0</v>
      </c>
      <c r="CB23" s="68">
        <v>3</v>
      </c>
      <c r="CC23" s="68">
        <v>3</v>
      </c>
      <c r="CD23" s="28">
        <v>8</v>
      </c>
      <c r="CE23" s="39">
        <v>7</v>
      </c>
      <c r="CF23" s="27"/>
      <c r="CG23" s="82"/>
      <c r="CH23" s="27">
        <f t="shared" si="59"/>
        <v>7</v>
      </c>
      <c r="CI23" s="21">
        <f t="shared" si="124"/>
        <v>7.4</v>
      </c>
      <c r="CJ23" s="21" t="str">
        <f t="shared" si="60"/>
        <v>7.4</v>
      </c>
      <c r="CK23" s="13" t="str">
        <f t="shared" si="61"/>
        <v>B</v>
      </c>
      <c r="CL23" s="18">
        <f t="shared" si="62"/>
        <v>3</v>
      </c>
      <c r="CM23" s="15" t="str">
        <f t="shared" si="63"/>
        <v>3.0</v>
      </c>
      <c r="CN23" s="19">
        <v>3</v>
      </c>
      <c r="CO23" s="68">
        <v>3</v>
      </c>
      <c r="CP23" s="28">
        <v>9</v>
      </c>
      <c r="CQ23" s="26">
        <v>9</v>
      </c>
      <c r="CR23" s="27"/>
      <c r="CS23" s="82"/>
      <c r="CT23" s="82">
        <f t="shared" si="64"/>
        <v>9</v>
      </c>
      <c r="CU23" s="21">
        <f t="shared" si="125"/>
        <v>9</v>
      </c>
      <c r="CV23" s="21" t="str">
        <f t="shared" si="65"/>
        <v>9.0</v>
      </c>
      <c r="CW23" s="13" t="str">
        <f t="shared" si="16"/>
        <v>A</v>
      </c>
      <c r="CX23" s="18">
        <f t="shared" si="17"/>
        <v>4</v>
      </c>
      <c r="CY23" s="15" t="str">
        <f t="shared" si="66"/>
        <v>4.0</v>
      </c>
      <c r="CZ23" s="19">
        <v>3</v>
      </c>
      <c r="DA23" s="68">
        <v>3</v>
      </c>
      <c r="DB23" s="69">
        <f t="shared" si="67"/>
        <v>19</v>
      </c>
      <c r="DC23" s="22">
        <f t="shared" si="68"/>
        <v>8.1842105263157894</v>
      </c>
      <c r="DD23" s="24" t="str">
        <f t="shared" si="69"/>
        <v>8.18</v>
      </c>
      <c r="DE23" s="22">
        <f t="shared" si="70"/>
        <v>3.5263157894736841</v>
      </c>
      <c r="DF23" s="24" t="str">
        <f t="shared" si="71"/>
        <v>3.53</v>
      </c>
      <c r="DG23" s="77" t="str">
        <f t="shared" si="72"/>
        <v>Lên lớp</v>
      </c>
      <c r="DH23" s="77">
        <f t="shared" si="73"/>
        <v>19</v>
      </c>
      <c r="DI23" s="22">
        <f t="shared" si="74"/>
        <v>8.1842105263157894</v>
      </c>
      <c r="DJ23" s="77" t="str">
        <f t="shared" si="75"/>
        <v>8.18</v>
      </c>
      <c r="DK23" s="22">
        <f t="shared" si="76"/>
        <v>3.5263157894736841</v>
      </c>
      <c r="DL23" s="77" t="str">
        <f t="shared" si="77"/>
        <v>3.53</v>
      </c>
      <c r="DM23" s="28">
        <v>8.1999999999999993</v>
      </c>
      <c r="DN23" s="26">
        <v>8</v>
      </c>
      <c r="DO23" s="27"/>
      <c r="DP23" s="82"/>
      <c r="DQ23" s="82">
        <f t="shared" si="78"/>
        <v>8</v>
      </c>
      <c r="DR23" s="21">
        <f t="shared" si="79"/>
        <v>8.1</v>
      </c>
      <c r="DS23" s="21" t="str">
        <f t="shared" si="80"/>
        <v>8.1</v>
      </c>
      <c r="DT23" s="13" t="str">
        <f t="shared" si="81"/>
        <v>B+</v>
      </c>
      <c r="DU23" s="18">
        <f t="shared" si="82"/>
        <v>3.5</v>
      </c>
      <c r="DV23" s="15" t="str">
        <f t="shared" si="83"/>
        <v>3.5</v>
      </c>
      <c r="DW23" s="19">
        <v>2</v>
      </c>
      <c r="DX23" s="68">
        <v>2</v>
      </c>
      <c r="DY23" s="28">
        <v>8.3000000000000007</v>
      </c>
      <c r="DZ23" s="26">
        <v>8</v>
      </c>
      <c r="EA23" s="27"/>
      <c r="EB23" s="82"/>
      <c r="EC23" s="82">
        <f t="shared" si="84"/>
        <v>8</v>
      </c>
      <c r="ED23" s="21">
        <f t="shared" si="126"/>
        <v>8.1</v>
      </c>
      <c r="EE23" s="21" t="str">
        <f t="shared" si="85"/>
        <v>8.1</v>
      </c>
      <c r="EF23" s="13" t="str">
        <f t="shared" si="86"/>
        <v>B+</v>
      </c>
      <c r="EG23" s="18">
        <f t="shared" si="87"/>
        <v>3.5</v>
      </c>
      <c r="EH23" s="15" t="str">
        <f t="shared" si="88"/>
        <v>3.5</v>
      </c>
      <c r="EI23" s="19">
        <v>2</v>
      </c>
      <c r="EJ23" s="68">
        <v>2</v>
      </c>
      <c r="EK23" s="28">
        <v>7.6</v>
      </c>
      <c r="EL23" s="26">
        <v>7</v>
      </c>
      <c r="EM23" s="27"/>
      <c r="EN23" s="82"/>
      <c r="EO23" s="82">
        <f t="shared" si="89"/>
        <v>7</v>
      </c>
      <c r="EP23" s="21">
        <f t="shared" si="90"/>
        <v>7.2</v>
      </c>
      <c r="EQ23" s="21" t="str">
        <f t="shared" si="91"/>
        <v>7.2</v>
      </c>
      <c r="ER23" s="13" t="str">
        <f t="shared" si="92"/>
        <v>B</v>
      </c>
      <c r="ES23" s="18">
        <f t="shared" si="93"/>
        <v>3</v>
      </c>
      <c r="ET23" s="15" t="str">
        <f t="shared" si="94"/>
        <v>3.0</v>
      </c>
      <c r="EU23" s="19">
        <v>2</v>
      </c>
      <c r="EV23" s="68">
        <v>2</v>
      </c>
      <c r="EW23" s="28">
        <v>8.4</v>
      </c>
      <c r="EX23" s="26">
        <v>8</v>
      </c>
      <c r="EY23" s="27"/>
      <c r="EZ23" s="82"/>
      <c r="FA23" s="82">
        <f t="shared" si="95"/>
        <v>8</v>
      </c>
      <c r="FB23" s="21">
        <f t="shared" si="96"/>
        <v>8.1999999999999993</v>
      </c>
      <c r="FC23" s="21" t="str">
        <f t="shared" si="97"/>
        <v>8.2</v>
      </c>
      <c r="FD23" s="13" t="str">
        <f t="shared" si="98"/>
        <v>B+</v>
      </c>
      <c r="FE23" s="18">
        <f t="shared" si="99"/>
        <v>3.5</v>
      </c>
      <c r="FF23" s="15" t="str">
        <f t="shared" si="100"/>
        <v>3.5</v>
      </c>
      <c r="FG23" s="19">
        <v>4</v>
      </c>
      <c r="FH23" s="68">
        <v>4</v>
      </c>
      <c r="FI23" s="28">
        <v>8</v>
      </c>
      <c r="FJ23" s="26">
        <v>7</v>
      </c>
      <c r="FK23" s="27"/>
      <c r="FL23" s="82"/>
      <c r="FM23" s="82">
        <f t="shared" si="101"/>
        <v>7</v>
      </c>
      <c r="FN23" s="21">
        <f t="shared" si="102"/>
        <v>7.4</v>
      </c>
      <c r="FO23" s="21" t="str">
        <f t="shared" si="103"/>
        <v>7.4</v>
      </c>
      <c r="FP23" s="13" t="str">
        <f t="shared" si="104"/>
        <v>B</v>
      </c>
      <c r="FQ23" s="18">
        <f t="shared" si="105"/>
        <v>3</v>
      </c>
      <c r="FR23" s="15" t="str">
        <f t="shared" si="106"/>
        <v>3.0</v>
      </c>
      <c r="FS23" s="19">
        <v>2</v>
      </c>
      <c r="FT23" s="68">
        <v>2</v>
      </c>
      <c r="FU23" s="28">
        <v>8.6</v>
      </c>
      <c r="FV23" s="26">
        <v>10</v>
      </c>
      <c r="FW23" s="27"/>
      <c r="FX23" s="82"/>
      <c r="FY23" s="82">
        <f t="shared" si="107"/>
        <v>10</v>
      </c>
      <c r="FZ23" s="21">
        <f t="shared" si="108"/>
        <v>9.4</v>
      </c>
      <c r="GA23" s="21" t="str">
        <f t="shared" si="109"/>
        <v>9.4</v>
      </c>
      <c r="GB23" s="13" t="str">
        <f t="shared" si="110"/>
        <v>A</v>
      </c>
      <c r="GC23" s="18">
        <f t="shared" si="111"/>
        <v>4</v>
      </c>
      <c r="GD23" s="15" t="str">
        <f t="shared" si="112"/>
        <v>4.0</v>
      </c>
      <c r="GE23" s="19">
        <v>2</v>
      </c>
      <c r="GF23" s="68">
        <v>2</v>
      </c>
      <c r="GG23" s="28">
        <v>8.3000000000000007</v>
      </c>
      <c r="GH23" s="26">
        <v>9</v>
      </c>
      <c r="GI23" s="27"/>
      <c r="GJ23" s="27"/>
      <c r="GK23" s="82">
        <f t="shared" si="113"/>
        <v>9</v>
      </c>
      <c r="GL23" s="21">
        <f t="shared" si="114"/>
        <v>8.6999999999999993</v>
      </c>
      <c r="GM23" s="21" t="str">
        <f t="shared" si="115"/>
        <v>8.7</v>
      </c>
      <c r="GN23" s="13" t="str">
        <f t="shared" si="116"/>
        <v>A</v>
      </c>
      <c r="GO23" s="18">
        <f t="shared" si="117"/>
        <v>4</v>
      </c>
      <c r="GP23" s="15" t="str">
        <f t="shared" si="118"/>
        <v>4.0</v>
      </c>
      <c r="GQ23" s="19">
        <v>4</v>
      </c>
      <c r="GR23" s="68">
        <v>4</v>
      </c>
      <c r="GS23" s="69">
        <f t="shared" si="119"/>
        <v>18</v>
      </c>
      <c r="GT23" s="22">
        <f t="shared" si="127"/>
        <v>8.2222222222222214</v>
      </c>
      <c r="GU23" s="24" t="str">
        <f t="shared" si="128"/>
        <v>8.22</v>
      </c>
      <c r="GV23" s="22">
        <f t="shared" si="129"/>
        <v>3.5555555555555554</v>
      </c>
      <c r="GW23" s="24" t="str">
        <f t="shared" si="130"/>
        <v>3.56</v>
      </c>
    </row>
    <row r="24" spans="1:205" s="4" customFormat="1" ht="18">
      <c r="A24" s="2">
        <v>23</v>
      </c>
      <c r="B24" s="5" t="s">
        <v>204</v>
      </c>
      <c r="C24" s="6" t="s">
        <v>263</v>
      </c>
      <c r="D24" s="7" t="s">
        <v>236</v>
      </c>
      <c r="E24" s="8" t="s">
        <v>69</v>
      </c>
      <c r="F24" s="3"/>
      <c r="G24" s="10" t="s">
        <v>303</v>
      </c>
      <c r="H24" s="36" t="s">
        <v>319</v>
      </c>
      <c r="I24" s="36" t="s">
        <v>199</v>
      </c>
      <c r="J24" s="25"/>
      <c r="K24" s="21" t="str">
        <f t="shared" si="35"/>
        <v>0.0</v>
      </c>
      <c r="L24" s="13" t="str">
        <f t="shared" si="131"/>
        <v>F</v>
      </c>
      <c r="M24" s="14">
        <f t="shared" si="132"/>
        <v>0</v>
      </c>
      <c r="N24" s="15" t="str">
        <f t="shared" si="36"/>
        <v>0.0</v>
      </c>
      <c r="O24" s="19">
        <v>2</v>
      </c>
      <c r="P24" s="12">
        <v>6</v>
      </c>
      <c r="Q24" s="21" t="str">
        <f t="shared" si="37"/>
        <v>6.0</v>
      </c>
      <c r="R24" s="13" t="str">
        <f t="shared" si="133"/>
        <v>C</v>
      </c>
      <c r="S24" s="14">
        <f t="shared" si="134"/>
        <v>2</v>
      </c>
      <c r="T24" s="15" t="str">
        <f t="shared" si="38"/>
        <v>2.0</v>
      </c>
      <c r="U24" s="19">
        <v>3</v>
      </c>
      <c r="V24" s="28">
        <v>8.8000000000000007</v>
      </c>
      <c r="W24" s="26">
        <v>8</v>
      </c>
      <c r="X24" s="27"/>
      <c r="Y24" s="82"/>
      <c r="Z24" s="82">
        <f t="shared" si="39"/>
        <v>8</v>
      </c>
      <c r="AA24" s="21">
        <f t="shared" si="122"/>
        <v>8.3000000000000007</v>
      </c>
      <c r="AB24" s="21" t="str">
        <f t="shared" si="40"/>
        <v>8.3</v>
      </c>
      <c r="AC24" s="13" t="str">
        <f t="shared" si="4"/>
        <v>B+</v>
      </c>
      <c r="AD24" s="18">
        <f t="shared" si="135"/>
        <v>3.5</v>
      </c>
      <c r="AE24" s="15" t="str">
        <f t="shared" si="41"/>
        <v>3.5</v>
      </c>
      <c r="AF24" s="19">
        <v>4</v>
      </c>
      <c r="AG24" s="68">
        <v>4</v>
      </c>
      <c r="AH24" s="28">
        <v>8</v>
      </c>
      <c r="AI24" s="26">
        <v>9</v>
      </c>
      <c r="AJ24" s="27"/>
      <c r="AK24" s="82"/>
      <c r="AL24" s="82">
        <f t="shared" si="42"/>
        <v>9</v>
      </c>
      <c r="AM24" s="21">
        <f t="shared" si="43"/>
        <v>8.6</v>
      </c>
      <c r="AN24" s="21" t="str">
        <f t="shared" si="44"/>
        <v>8.6</v>
      </c>
      <c r="AO24" s="13" t="str">
        <f t="shared" si="6"/>
        <v>A</v>
      </c>
      <c r="AP24" s="18">
        <f t="shared" si="7"/>
        <v>4</v>
      </c>
      <c r="AQ24" s="15" t="str">
        <f t="shared" si="45"/>
        <v>4.0</v>
      </c>
      <c r="AR24" s="19">
        <v>2</v>
      </c>
      <c r="AS24" s="68">
        <v>2</v>
      </c>
      <c r="AT24" s="28">
        <v>6.4</v>
      </c>
      <c r="AU24" s="26">
        <v>6</v>
      </c>
      <c r="AV24" s="27"/>
      <c r="AW24" s="82"/>
      <c r="AX24" s="27">
        <f t="shared" si="46"/>
        <v>6</v>
      </c>
      <c r="AY24" s="21">
        <f t="shared" si="123"/>
        <v>6.2</v>
      </c>
      <c r="AZ24" s="21" t="str">
        <f t="shared" si="47"/>
        <v>6.2</v>
      </c>
      <c r="BA24" s="13" t="str">
        <f t="shared" si="8"/>
        <v>C</v>
      </c>
      <c r="BB24" s="18">
        <f t="shared" si="9"/>
        <v>2</v>
      </c>
      <c r="BC24" s="15" t="str">
        <f t="shared" si="48"/>
        <v>2.0</v>
      </c>
      <c r="BD24" s="19">
        <v>2</v>
      </c>
      <c r="BE24" s="68">
        <v>2</v>
      </c>
      <c r="BF24" s="28">
        <v>7.2</v>
      </c>
      <c r="BG24" s="26">
        <v>6</v>
      </c>
      <c r="BH24" s="27"/>
      <c r="BI24" s="82"/>
      <c r="BJ24" s="82">
        <f t="shared" si="49"/>
        <v>6</v>
      </c>
      <c r="BK24" s="21">
        <f t="shared" si="50"/>
        <v>6.5</v>
      </c>
      <c r="BL24" s="21" t="str">
        <f t="shared" si="51"/>
        <v>6.5</v>
      </c>
      <c r="BM24" s="13" t="str">
        <f t="shared" si="10"/>
        <v>C+</v>
      </c>
      <c r="BN24" s="18">
        <f t="shared" si="11"/>
        <v>2.5</v>
      </c>
      <c r="BO24" s="15" t="str">
        <f t="shared" si="52"/>
        <v>2.5</v>
      </c>
      <c r="BP24" s="19">
        <v>2</v>
      </c>
      <c r="BQ24" s="68">
        <v>2</v>
      </c>
      <c r="BR24" s="28">
        <v>7.4</v>
      </c>
      <c r="BS24" s="39">
        <v>8</v>
      </c>
      <c r="BT24" s="27"/>
      <c r="BU24" s="27"/>
      <c r="BV24" s="27">
        <f t="shared" si="53"/>
        <v>8</v>
      </c>
      <c r="BW24" s="21">
        <f t="shared" si="54"/>
        <v>7.8</v>
      </c>
      <c r="BX24" s="21" t="str">
        <f t="shared" si="55"/>
        <v>7.8</v>
      </c>
      <c r="BY24" s="13" t="str">
        <f t="shared" si="56"/>
        <v>B</v>
      </c>
      <c r="BZ24" s="18">
        <f t="shared" si="57"/>
        <v>3</v>
      </c>
      <c r="CA24" s="15" t="str">
        <f t="shared" si="58"/>
        <v>3.0</v>
      </c>
      <c r="CB24" s="68">
        <v>3</v>
      </c>
      <c r="CC24" s="68">
        <v>3</v>
      </c>
      <c r="CD24" s="28">
        <v>7.5</v>
      </c>
      <c r="CE24" s="39">
        <v>7</v>
      </c>
      <c r="CF24" s="27"/>
      <c r="CG24" s="82"/>
      <c r="CH24" s="27">
        <f t="shared" si="59"/>
        <v>7</v>
      </c>
      <c r="CI24" s="21">
        <f t="shared" si="124"/>
        <v>7.2</v>
      </c>
      <c r="CJ24" s="21" t="str">
        <f t="shared" si="60"/>
        <v>7.2</v>
      </c>
      <c r="CK24" s="13" t="str">
        <f t="shared" si="61"/>
        <v>B</v>
      </c>
      <c r="CL24" s="18">
        <f t="shared" si="62"/>
        <v>3</v>
      </c>
      <c r="CM24" s="15" t="str">
        <f t="shared" si="63"/>
        <v>3.0</v>
      </c>
      <c r="CN24" s="19">
        <v>3</v>
      </c>
      <c r="CO24" s="68">
        <v>3</v>
      </c>
      <c r="CP24" s="28">
        <v>7.3</v>
      </c>
      <c r="CQ24" s="26">
        <v>7</v>
      </c>
      <c r="CR24" s="27"/>
      <c r="CS24" s="82"/>
      <c r="CT24" s="82">
        <f t="shared" si="64"/>
        <v>7</v>
      </c>
      <c r="CU24" s="21">
        <f t="shared" si="125"/>
        <v>7.1</v>
      </c>
      <c r="CV24" s="21" t="str">
        <f t="shared" si="65"/>
        <v>7.1</v>
      </c>
      <c r="CW24" s="13" t="str">
        <f t="shared" si="16"/>
        <v>B</v>
      </c>
      <c r="CX24" s="18">
        <f t="shared" si="17"/>
        <v>3</v>
      </c>
      <c r="CY24" s="15" t="str">
        <f t="shared" si="66"/>
        <v>3.0</v>
      </c>
      <c r="CZ24" s="19">
        <v>3</v>
      </c>
      <c r="DA24" s="68">
        <v>3</v>
      </c>
      <c r="DB24" s="69">
        <f t="shared" si="67"/>
        <v>19</v>
      </c>
      <c r="DC24" s="22">
        <f t="shared" si="68"/>
        <v>7.4789473684210526</v>
      </c>
      <c r="DD24" s="24" t="str">
        <f t="shared" si="69"/>
        <v>7.48</v>
      </c>
      <c r="DE24" s="22">
        <f t="shared" si="70"/>
        <v>3.0526315789473686</v>
      </c>
      <c r="DF24" s="24" t="str">
        <f t="shared" si="71"/>
        <v>3.05</v>
      </c>
      <c r="DG24" s="77" t="str">
        <f t="shared" si="72"/>
        <v>Lên lớp</v>
      </c>
      <c r="DH24" s="77">
        <f t="shared" si="73"/>
        <v>19</v>
      </c>
      <c r="DI24" s="22">
        <f t="shared" si="74"/>
        <v>7.4789473684210526</v>
      </c>
      <c r="DJ24" s="77" t="str">
        <f t="shared" si="75"/>
        <v>7.48</v>
      </c>
      <c r="DK24" s="22">
        <f t="shared" si="76"/>
        <v>3.0526315789473686</v>
      </c>
      <c r="DL24" s="77" t="str">
        <f t="shared" si="77"/>
        <v>3.05</v>
      </c>
      <c r="DM24" s="28">
        <v>8</v>
      </c>
      <c r="DN24" s="26">
        <v>7</v>
      </c>
      <c r="DO24" s="27"/>
      <c r="DP24" s="82"/>
      <c r="DQ24" s="82">
        <f t="shared" si="78"/>
        <v>7</v>
      </c>
      <c r="DR24" s="21">
        <f t="shared" si="79"/>
        <v>7.4</v>
      </c>
      <c r="DS24" s="21" t="str">
        <f t="shared" si="80"/>
        <v>7.4</v>
      </c>
      <c r="DT24" s="13" t="str">
        <f t="shared" si="81"/>
        <v>B</v>
      </c>
      <c r="DU24" s="18">
        <f t="shared" si="82"/>
        <v>3</v>
      </c>
      <c r="DV24" s="15" t="str">
        <f t="shared" si="83"/>
        <v>3.0</v>
      </c>
      <c r="DW24" s="19">
        <v>2</v>
      </c>
      <c r="DX24" s="68">
        <v>2</v>
      </c>
      <c r="DY24" s="28">
        <v>8.3000000000000007</v>
      </c>
      <c r="DZ24" s="26">
        <v>8</v>
      </c>
      <c r="EA24" s="27"/>
      <c r="EB24" s="82"/>
      <c r="EC24" s="82">
        <f t="shared" si="84"/>
        <v>8</v>
      </c>
      <c r="ED24" s="21">
        <f t="shared" si="126"/>
        <v>8.1</v>
      </c>
      <c r="EE24" s="21" t="str">
        <f t="shared" si="85"/>
        <v>8.1</v>
      </c>
      <c r="EF24" s="13" t="str">
        <f t="shared" si="86"/>
        <v>B+</v>
      </c>
      <c r="EG24" s="18">
        <f t="shared" si="87"/>
        <v>3.5</v>
      </c>
      <c r="EH24" s="15" t="str">
        <f t="shared" si="88"/>
        <v>3.5</v>
      </c>
      <c r="EI24" s="19">
        <v>2</v>
      </c>
      <c r="EJ24" s="68">
        <v>2</v>
      </c>
      <c r="EK24" s="28">
        <v>7.4</v>
      </c>
      <c r="EL24" s="26">
        <v>8</v>
      </c>
      <c r="EM24" s="27"/>
      <c r="EN24" s="82"/>
      <c r="EO24" s="82">
        <f t="shared" si="89"/>
        <v>8</v>
      </c>
      <c r="EP24" s="21">
        <f t="shared" si="90"/>
        <v>7.8</v>
      </c>
      <c r="EQ24" s="21" t="str">
        <f t="shared" si="91"/>
        <v>7.8</v>
      </c>
      <c r="ER24" s="13" t="str">
        <f t="shared" si="92"/>
        <v>B</v>
      </c>
      <c r="ES24" s="18">
        <f t="shared" si="93"/>
        <v>3</v>
      </c>
      <c r="ET24" s="15" t="str">
        <f t="shared" si="94"/>
        <v>3.0</v>
      </c>
      <c r="EU24" s="19">
        <v>2</v>
      </c>
      <c r="EV24" s="68">
        <v>2</v>
      </c>
      <c r="EW24" s="28">
        <v>8.3000000000000007</v>
      </c>
      <c r="EX24" s="26">
        <v>8</v>
      </c>
      <c r="EY24" s="27"/>
      <c r="EZ24" s="82"/>
      <c r="FA24" s="82">
        <f t="shared" si="95"/>
        <v>8</v>
      </c>
      <c r="FB24" s="21">
        <f t="shared" si="96"/>
        <v>8.1</v>
      </c>
      <c r="FC24" s="21" t="str">
        <f t="shared" si="97"/>
        <v>8.1</v>
      </c>
      <c r="FD24" s="13" t="str">
        <f t="shared" si="98"/>
        <v>B+</v>
      </c>
      <c r="FE24" s="18">
        <f t="shared" si="99"/>
        <v>3.5</v>
      </c>
      <c r="FF24" s="15" t="str">
        <f t="shared" si="100"/>
        <v>3.5</v>
      </c>
      <c r="FG24" s="19">
        <v>4</v>
      </c>
      <c r="FH24" s="68">
        <v>4</v>
      </c>
      <c r="FI24" s="28">
        <v>6.8</v>
      </c>
      <c r="FJ24" s="26">
        <v>9</v>
      </c>
      <c r="FK24" s="27"/>
      <c r="FL24" s="82"/>
      <c r="FM24" s="82">
        <f t="shared" si="101"/>
        <v>9</v>
      </c>
      <c r="FN24" s="21">
        <f t="shared" si="102"/>
        <v>8.1</v>
      </c>
      <c r="FO24" s="21" t="str">
        <f t="shared" si="103"/>
        <v>8.1</v>
      </c>
      <c r="FP24" s="13" t="str">
        <f t="shared" si="104"/>
        <v>B+</v>
      </c>
      <c r="FQ24" s="18">
        <f t="shared" si="105"/>
        <v>3.5</v>
      </c>
      <c r="FR24" s="15" t="str">
        <f t="shared" si="106"/>
        <v>3.5</v>
      </c>
      <c r="FS24" s="19">
        <v>2</v>
      </c>
      <c r="FT24" s="68">
        <v>2</v>
      </c>
      <c r="FU24" s="28">
        <v>6.8</v>
      </c>
      <c r="FV24" s="26">
        <v>6</v>
      </c>
      <c r="FW24" s="27"/>
      <c r="FX24" s="82"/>
      <c r="FY24" s="82">
        <f t="shared" si="107"/>
        <v>6</v>
      </c>
      <c r="FZ24" s="21">
        <f t="shared" si="108"/>
        <v>6.3</v>
      </c>
      <c r="GA24" s="21" t="str">
        <f t="shared" si="109"/>
        <v>6.3</v>
      </c>
      <c r="GB24" s="13" t="str">
        <f t="shared" si="110"/>
        <v>C</v>
      </c>
      <c r="GC24" s="18">
        <f t="shared" si="111"/>
        <v>2</v>
      </c>
      <c r="GD24" s="15" t="str">
        <f t="shared" si="112"/>
        <v>2.0</v>
      </c>
      <c r="GE24" s="19">
        <v>2</v>
      </c>
      <c r="GF24" s="68">
        <v>2</v>
      </c>
      <c r="GG24" s="28">
        <v>7.7</v>
      </c>
      <c r="GH24" s="26">
        <v>7</v>
      </c>
      <c r="GI24" s="27"/>
      <c r="GJ24" s="27"/>
      <c r="GK24" s="82">
        <f t="shared" si="113"/>
        <v>7</v>
      </c>
      <c r="GL24" s="21">
        <f t="shared" si="114"/>
        <v>7.3</v>
      </c>
      <c r="GM24" s="21" t="str">
        <f t="shared" si="115"/>
        <v>7.3</v>
      </c>
      <c r="GN24" s="13" t="str">
        <f t="shared" si="116"/>
        <v>B</v>
      </c>
      <c r="GO24" s="18">
        <f t="shared" si="117"/>
        <v>3</v>
      </c>
      <c r="GP24" s="15" t="str">
        <f t="shared" si="118"/>
        <v>3.0</v>
      </c>
      <c r="GQ24" s="19">
        <v>4</v>
      </c>
      <c r="GR24" s="68">
        <v>4</v>
      </c>
      <c r="GS24" s="69">
        <f t="shared" si="119"/>
        <v>18</v>
      </c>
      <c r="GT24" s="22">
        <f t="shared" si="127"/>
        <v>7.6111111111111107</v>
      </c>
      <c r="GU24" s="24" t="str">
        <f t="shared" si="128"/>
        <v>7.61</v>
      </c>
      <c r="GV24" s="22">
        <f t="shared" si="129"/>
        <v>3.1111111111111112</v>
      </c>
      <c r="GW24" s="24" t="str">
        <f t="shared" si="130"/>
        <v>3.11</v>
      </c>
    </row>
    <row r="25" spans="1:205" s="4" customFormat="1" ht="18">
      <c r="A25" s="2">
        <v>24</v>
      </c>
      <c r="B25" s="5" t="s">
        <v>204</v>
      </c>
      <c r="C25" s="6" t="s">
        <v>264</v>
      </c>
      <c r="D25" s="7" t="s">
        <v>265</v>
      </c>
      <c r="E25" s="8" t="s">
        <v>92</v>
      </c>
      <c r="F25" s="3"/>
      <c r="G25" s="10" t="s">
        <v>304</v>
      </c>
      <c r="H25" s="36" t="s">
        <v>319</v>
      </c>
      <c r="I25" s="136" t="s">
        <v>316</v>
      </c>
      <c r="J25" s="25"/>
      <c r="K25" s="21" t="str">
        <f t="shared" si="35"/>
        <v>0.0</v>
      </c>
      <c r="L25" s="13" t="str">
        <f t="shared" si="131"/>
        <v>F</v>
      </c>
      <c r="M25" s="14">
        <f t="shared" si="132"/>
        <v>0</v>
      </c>
      <c r="N25" s="15" t="str">
        <f t="shared" si="36"/>
        <v>0.0</v>
      </c>
      <c r="O25" s="19">
        <v>2</v>
      </c>
      <c r="P25" s="12">
        <v>6</v>
      </c>
      <c r="Q25" s="21" t="str">
        <f t="shared" si="37"/>
        <v>6.0</v>
      </c>
      <c r="R25" s="13" t="str">
        <f t="shared" si="133"/>
        <v>C</v>
      </c>
      <c r="S25" s="14">
        <f t="shared" si="134"/>
        <v>2</v>
      </c>
      <c r="T25" s="15" t="str">
        <f t="shared" si="38"/>
        <v>2.0</v>
      </c>
      <c r="U25" s="19">
        <v>3</v>
      </c>
      <c r="V25" s="28">
        <v>8.8000000000000007</v>
      </c>
      <c r="W25" s="26">
        <v>8</v>
      </c>
      <c r="X25" s="27"/>
      <c r="Y25" s="82"/>
      <c r="Z25" s="82">
        <f t="shared" si="39"/>
        <v>8</v>
      </c>
      <c r="AA25" s="21">
        <f t="shared" si="122"/>
        <v>8.3000000000000007</v>
      </c>
      <c r="AB25" s="21" t="str">
        <f t="shared" si="40"/>
        <v>8.3</v>
      </c>
      <c r="AC25" s="13" t="str">
        <f t="shared" si="4"/>
        <v>B+</v>
      </c>
      <c r="AD25" s="18">
        <f t="shared" si="135"/>
        <v>3.5</v>
      </c>
      <c r="AE25" s="15" t="str">
        <f t="shared" si="41"/>
        <v>3.5</v>
      </c>
      <c r="AF25" s="19">
        <v>4</v>
      </c>
      <c r="AG25" s="68">
        <v>4</v>
      </c>
      <c r="AH25" s="28">
        <v>8.4</v>
      </c>
      <c r="AI25" s="26">
        <v>9</v>
      </c>
      <c r="AJ25" s="27"/>
      <c r="AK25" s="82"/>
      <c r="AL25" s="82">
        <f t="shared" si="42"/>
        <v>9</v>
      </c>
      <c r="AM25" s="21">
        <f t="shared" si="43"/>
        <v>8.8000000000000007</v>
      </c>
      <c r="AN25" s="21" t="str">
        <f t="shared" si="44"/>
        <v>8.8</v>
      </c>
      <c r="AO25" s="13" t="str">
        <f t="shared" si="6"/>
        <v>A</v>
      </c>
      <c r="AP25" s="18">
        <f t="shared" si="7"/>
        <v>4</v>
      </c>
      <c r="AQ25" s="15" t="str">
        <f t="shared" si="45"/>
        <v>4.0</v>
      </c>
      <c r="AR25" s="19">
        <v>2</v>
      </c>
      <c r="AS25" s="68">
        <v>2</v>
      </c>
      <c r="AT25" s="28">
        <v>7.4</v>
      </c>
      <c r="AU25" s="26">
        <v>6</v>
      </c>
      <c r="AV25" s="27"/>
      <c r="AW25" s="82"/>
      <c r="AX25" s="27">
        <f t="shared" si="46"/>
        <v>6</v>
      </c>
      <c r="AY25" s="21">
        <f t="shared" si="123"/>
        <v>6.6</v>
      </c>
      <c r="AZ25" s="21" t="str">
        <f t="shared" si="47"/>
        <v>6.6</v>
      </c>
      <c r="BA25" s="13" t="str">
        <f t="shared" si="8"/>
        <v>C+</v>
      </c>
      <c r="BB25" s="18">
        <f t="shared" si="9"/>
        <v>2.5</v>
      </c>
      <c r="BC25" s="15" t="str">
        <f t="shared" si="48"/>
        <v>2.5</v>
      </c>
      <c r="BD25" s="19">
        <v>2</v>
      </c>
      <c r="BE25" s="68">
        <v>2</v>
      </c>
      <c r="BF25" s="28">
        <v>7.4</v>
      </c>
      <c r="BG25" s="26">
        <v>7</v>
      </c>
      <c r="BH25" s="27"/>
      <c r="BI25" s="82"/>
      <c r="BJ25" s="82">
        <f t="shared" si="49"/>
        <v>7</v>
      </c>
      <c r="BK25" s="21">
        <f t="shared" si="50"/>
        <v>7.2</v>
      </c>
      <c r="BL25" s="21" t="str">
        <f t="shared" si="51"/>
        <v>7.2</v>
      </c>
      <c r="BM25" s="13" t="str">
        <f t="shared" si="10"/>
        <v>B</v>
      </c>
      <c r="BN25" s="18">
        <f t="shared" si="11"/>
        <v>3</v>
      </c>
      <c r="BO25" s="15" t="str">
        <f t="shared" si="52"/>
        <v>3.0</v>
      </c>
      <c r="BP25" s="19">
        <v>2</v>
      </c>
      <c r="BQ25" s="68">
        <v>2</v>
      </c>
      <c r="BR25" s="28">
        <v>6.1</v>
      </c>
      <c r="BS25" s="39">
        <v>8</v>
      </c>
      <c r="BT25" s="27"/>
      <c r="BU25" s="27"/>
      <c r="BV25" s="27">
        <f t="shared" si="53"/>
        <v>8</v>
      </c>
      <c r="BW25" s="21">
        <f t="shared" si="54"/>
        <v>7.2</v>
      </c>
      <c r="BX25" s="21" t="str">
        <f t="shared" si="55"/>
        <v>7.2</v>
      </c>
      <c r="BY25" s="13" t="str">
        <f t="shared" si="56"/>
        <v>B</v>
      </c>
      <c r="BZ25" s="18">
        <f t="shared" si="57"/>
        <v>3</v>
      </c>
      <c r="CA25" s="15" t="str">
        <f t="shared" si="58"/>
        <v>3.0</v>
      </c>
      <c r="CB25" s="68">
        <v>3</v>
      </c>
      <c r="CC25" s="68">
        <v>3</v>
      </c>
      <c r="CD25" s="28">
        <v>7</v>
      </c>
      <c r="CE25" s="39">
        <v>5</v>
      </c>
      <c r="CF25" s="27"/>
      <c r="CG25" s="82"/>
      <c r="CH25" s="27">
        <f t="shared" si="59"/>
        <v>5</v>
      </c>
      <c r="CI25" s="21">
        <f t="shared" si="124"/>
        <v>5.8</v>
      </c>
      <c r="CJ25" s="21" t="str">
        <f t="shared" si="60"/>
        <v>5.8</v>
      </c>
      <c r="CK25" s="13" t="str">
        <f t="shared" si="61"/>
        <v>C</v>
      </c>
      <c r="CL25" s="18">
        <f t="shared" si="62"/>
        <v>2</v>
      </c>
      <c r="CM25" s="15" t="str">
        <f t="shared" si="63"/>
        <v>2.0</v>
      </c>
      <c r="CN25" s="19">
        <v>3</v>
      </c>
      <c r="CO25" s="68">
        <v>3</v>
      </c>
      <c r="CP25" s="28">
        <v>8.5</v>
      </c>
      <c r="CQ25" s="26">
        <v>8</v>
      </c>
      <c r="CR25" s="27"/>
      <c r="CS25" s="82"/>
      <c r="CT25" s="82">
        <f t="shared" si="64"/>
        <v>8</v>
      </c>
      <c r="CU25" s="21">
        <f t="shared" si="125"/>
        <v>8.1999999999999993</v>
      </c>
      <c r="CV25" s="21" t="str">
        <f t="shared" si="65"/>
        <v>8.2</v>
      </c>
      <c r="CW25" s="13" t="str">
        <f t="shared" si="16"/>
        <v>B+</v>
      </c>
      <c r="CX25" s="18">
        <f t="shared" si="17"/>
        <v>3.5</v>
      </c>
      <c r="CY25" s="15" t="str">
        <f t="shared" si="66"/>
        <v>3.5</v>
      </c>
      <c r="CZ25" s="19">
        <v>3</v>
      </c>
      <c r="DA25" s="68">
        <v>3</v>
      </c>
      <c r="DB25" s="69">
        <f t="shared" si="67"/>
        <v>19</v>
      </c>
      <c r="DC25" s="22">
        <f t="shared" si="68"/>
        <v>7.4736842105263159</v>
      </c>
      <c r="DD25" s="24" t="str">
        <f t="shared" si="69"/>
        <v>7.47</v>
      </c>
      <c r="DE25" s="22">
        <f t="shared" si="70"/>
        <v>3.0789473684210527</v>
      </c>
      <c r="DF25" s="24" t="str">
        <f t="shared" si="71"/>
        <v>3.08</v>
      </c>
      <c r="DG25" s="77" t="str">
        <f t="shared" si="72"/>
        <v>Lên lớp</v>
      </c>
      <c r="DH25" s="77">
        <f t="shared" si="73"/>
        <v>19</v>
      </c>
      <c r="DI25" s="22">
        <f t="shared" si="74"/>
        <v>7.4736842105263159</v>
      </c>
      <c r="DJ25" s="77" t="str">
        <f t="shared" si="75"/>
        <v>7.47</v>
      </c>
      <c r="DK25" s="22">
        <f t="shared" si="76"/>
        <v>3.0789473684210527</v>
      </c>
      <c r="DL25" s="77" t="str">
        <f t="shared" si="77"/>
        <v>3.08</v>
      </c>
      <c r="DM25" s="28">
        <v>8</v>
      </c>
      <c r="DN25" s="26">
        <v>8</v>
      </c>
      <c r="DO25" s="27"/>
      <c r="DP25" s="82"/>
      <c r="DQ25" s="82">
        <f t="shared" si="78"/>
        <v>8</v>
      </c>
      <c r="DR25" s="21">
        <f t="shared" si="79"/>
        <v>8</v>
      </c>
      <c r="DS25" s="21" t="str">
        <f t="shared" si="80"/>
        <v>8.0</v>
      </c>
      <c r="DT25" s="13" t="str">
        <f t="shared" si="81"/>
        <v>B+</v>
      </c>
      <c r="DU25" s="18">
        <f t="shared" si="82"/>
        <v>3.5</v>
      </c>
      <c r="DV25" s="15" t="str">
        <f t="shared" si="83"/>
        <v>3.5</v>
      </c>
      <c r="DW25" s="19">
        <v>2</v>
      </c>
      <c r="DX25" s="68">
        <v>2</v>
      </c>
      <c r="DY25" s="28">
        <v>8.3000000000000007</v>
      </c>
      <c r="DZ25" s="26">
        <v>7</v>
      </c>
      <c r="EA25" s="27"/>
      <c r="EB25" s="82"/>
      <c r="EC25" s="82">
        <f t="shared" si="84"/>
        <v>7</v>
      </c>
      <c r="ED25" s="21">
        <f t="shared" si="126"/>
        <v>7.5</v>
      </c>
      <c r="EE25" s="21" t="str">
        <f t="shared" si="85"/>
        <v>7.5</v>
      </c>
      <c r="EF25" s="13" t="str">
        <f t="shared" si="86"/>
        <v>B</v>
      </c>
      <c r="EG25" s="18">
        <f t="shared" si="87"/>
        <v>3</v>
      </c>
      <c r="EH25" s="15" t="str">
        <f t="shared" si="88"/>
        <v>3.0</v>
      </c>
      <c r="EI25" s="19">
        <v>2</v>
      </c>
      <c r="EJ25" s="68">
        <v>2</v>
      </c>
      <c r="EK25" s="28">
        <v>7.4</v>
      </c>
      <c r="EL25" s="26">
        <v>9</v>
      </c>
      <c r="EM25" s="27"/>
      <c r="EN25" s="82"/>
      <c r="EO25" s="82">
        <f t="shared" si="89"/>
        <v>9</v>
      </c>
      <c r="EP25" s="21">
        <f t="shared" si="90"/>
        <v>8.4</v>
      </c>
      <c r="EQ25" s="21" t="str">
        <f t="shared" si="91"/>
        <v>8.4</v>
      </c>
      <c r="ER25" s="13" t="str">
        <f t="shared" si="92"/>
        <v>B+</v>
      </c>
      <c r="ES25" s="18">
        <f t="shared" si="93"/>
        <v>3.5</v>
      </c>
      <c r="ET25" s="15" t="str">
        <f t="shared" si="94"/>
        <v>3.5</v>
      </c>
      <c r="EU25" s="19">
        <v>2</v>
      </c>
      <c r="EV25" s="68">
        <v>2</v>
      </c>
      <c r="EW25" s="28">
        <v>7.3</v>
      </c>
      <c r="EX25" s="26">
        <v>9</v>
      </c>
      <c r="EY25" s="27"/>
      <c r="EZ25" s="82"/>
      <c r="FA25" s="82">
        <f t="shared" si="95"/>
        <v>9</v>
      </c>
      <c r="FB25" s="21">
        <f t="shared" si="96"/>
        <v>8.3000000000000007</v>
      </c>
      <c r="FC25" s="21" t="str">
        <f t="shared" si="97"/>
        <v>8.3</v>
      </c>
      <c r="FD25" s="13" t="str">
        <f t="shared" si="98"/>
        <v>B+</v>
      </c>
      <c r="FE25" s="18">
        <f t="shared" si="99"/>
        <v>3.5</v>
      </c>
      <c r="FF25" s="15" t="str">
        <f t="shared" si="100"/>
        <v>3.5</v>
      </c>
      <c r="FG25" s="19">
        <v>4</v>
      </c>
      <c r="FH25" s="68">
        <v>4</v>
      </c>
      <c r="FI25" s="28">
        <v>7.6</v>
      </c>
      <c r="FJ25" s="26">
        <v>9</v>
      </c>
      <c r="FK25" s="27"/>
      <c r="FL25" s="82"/>
      <c r="FM25" s="82">
        <f t="shared" si="101"/>
        <v>9</v>
      </c>
      <c r="FN25" s="21">
        <f t="shared" si="102"/>
        <v>8.4</v>
      </c>
      <c r="FO25" s="21" t="str">
        <f t="shared" si="103"/>
        <v>8.4</v>
      </c>
      <c r="FP25" s="13" t="str">
        <f t="shared" si="104"/>
        <v>B+</v>
      </c>
      <c r="FQ25" s="18">
        <f t="shared" si="105"/>
        <v>3.5</v>
      </c>
      <c r="FR25" s="15" t="str">
        <f t="shared" si="106"/>
        <v>3.5</v>
      </c>
      <c r="FS25" s="19">
        <v>2</v>
      </c>
      <c r="FT25" s="68">
        <v>2</v>
      </c>
      <c r="FU25" s="28">
        <v>7.4</v>
      </c>
      <c r="FV25" s="26">
        <v>6</v>
      </c>
      <c r="FW25" s="27"/>
      <c r="FX25" s="82"/>
      <c r="FY25" s="82">
        <f t="shared" si="107"/>
        <v>6</v>
      </c>
      <c r="FZ25" s="21">
        <f t="shared" si="108"/>
        <v>6.6</v>
      </c>
      <c r="GA25" s="21" t="str">
        <f t="shared" si="109"/>
        <v>6.6</v>
      </c>
      <c r="GB25" s="13" t="str">
        <f t="shared" si="110"/>
        <v>C+</v>
      </c>
      <c r="GC25" s="18">
        <f t="shared" si="111"/>
        <v>2.5</v>
      </c>
      <c r="GD25" s="15" t="str">
        <f t="shared" si="112"/>
        <v>2.5</v>
      </c>
      <c r="GE25" s="19">
        <v>2</v>
      </c>
      <c r="GF25" s="68">
        <v>2</v>
      </c>
      <c r="GG25" s="28">
        <v>7.1</v>
      </c>
      <c r="GH25" s="26">
        <v>5</v>
      </c>
      <c r="GI25" s="27"/>
      <c r="GJ25" s="27"/>
      <c r="GK25" s="82">
        <f t="shared" si="113"/>
        <v>5</v>
      </c>
      <c r="GL25" s="21">
        <f t="shared" si="114"/>
        <v>5.8</v>
      </c>
      <c r="GM25" s="21" t="str">
        <f t="shared" si="115"/>
        <v>5.8</v>
      </c>
      <c r="GN25" s="13" t="str">
        <f t="shared" si="116"/>
        <v>C</v>
      </c>
      <c r="GO25" s="18">
        <f t="shared" si="117"/>
        <v>2</v>
      </c>
      <c r="GP25" s="15" t="str">
        <f t="shared" si="118"/>
        <v>2.0</v>
      </c>
      <c r="GQ25" s="19">
        <v>4</v>
      </c>
      <c r="GR25" s="68">
        <v>4</v>
      </c>
      <c r="GS25" s="69">
        <f t="shared" si="119"/>
        <v>18</v>
      </c>
      <c r="GT25" s="22">
        <f t="shared" si="127"/>
        <v>7.4555555555555548</v>
      </c>
      <c r="GU25" s="24" t="str">
        <f t="shared" si="128"/>
        <v>7.46</v>
      </c>
      <c r="GV25" s="22">
        <f t="shared" si="129"/>
        <v>3</v>
      </c>
      <c r="GW25" s="24" t="str">
        <f t="shared" si="130"/>
        <v>3.00</v>
      </c>
    </row>
    <row r="26" spans="1:205" s="4" customFormat="1" ht="18">
      <c r="A26" s="2">
        <v>25</v>
      </c>
      <c r="B26" s="5" t="s">
        <v>204</v>
      </c>
      <c r="C26" s="6" t="s">
        <v>266</v>
      </c>
      <c r="D26" s="7" t="s">
        <v>267</v>
      </c>
      <c r="E26" s="8" t="s">
        <v>268</v>
      </c>
      <c r="F26" s="3"/>
      <c r="G26" s="10" t="s">
        <v>305</v>
      </c>
      <c r="H26" s="36" t="s">
        <v>319</v>
      </c>
      <c r="I26" s="36" t="s">
        <v>199</v>
      </c>
      <c r="J26" s="25"/>
      <c r="K26" s="21" t="str">
        <f t="shared" si="35"/>
        <v>0.0</v>
      </c>
      <c r="L26" s="13" t="str">
        <f t="shared" si="131"/>
        <v>F</v>
      </c>
      <c r="M26" s="14">
        <f t="shared" si="132"/>
        <v>0</v>
      </c>
      <c r="N26" s="15" t="str">
        <f t="shared" si="36"/>
        <v>0.0</v>
      </c>
      <c r="O26" s="19">
        <v>2</v>
      </c>
      <c r="P26" s="12">
        <v>7</v>
      </c>
      <c r="Q26" s="21" t="str">
        <f t="shared" si="37"/>
        <v>7.0</v>
      </c>
      <c r="R26" s="13" t="str">
        <f t="shared" si="133"/>
        <v>B</v>
      </c>
      <c r="S26" s="14">
        <f t="shared" si="134"/>
        <v>3</v>
      </c>
      <c r="T26" s="15" t="str">
        <f t="shared" si="38"/>
        <v>3.0</v>
      </c>
      <c r="U26" s="19">
        <v>3</v>
      </c>
      <c r="V26" s="28">
        <v>8.6999999999999993</v>
      </c>
      <c r="W26" s="26">
        <v>8</v>
      </c>
      <c r="X26" s="27"/>
      <c r="Y26" s="82"/>
      <c r="Z26" s="82">
        <f t="shared" si="39"/>
        <v>8</v>
      </c>
      <c r="AA26" s="21">
        <f t="shared" si="122"/>
        <v>8.3000000000000007</v>
      </c>
      <c r="AB26" s="21" t="str">
        <f t="shared" si="40"/>
        <v>8.3</v>
      </c>
      <c r="AC26" s="13" t="str">
        <f t="shared" si="4"/>
        <v>B+</v>
      </c>
      <c r="AD26" s="18">
        <f t="shared" si="135"/>
        <v>3.5</v>
      </c>
      <c r="AE26" s="15" t="str">
        <f t="shared" si="41"/>
        <v>3.5</v>
      </c>
      <c r="AF26" s="19">
        <v>4</v>
      </c>
      <c r="AG26" s="68">
        <v>4</v>
      </c>
      <c r="AH26" s="28">
        <v>8</v>
      </c>
      <c r="AI26" s="26">
        <v>8</v>
      </c>
      <c r="AJ26" s="27"/>
      <c r="AK26" s="82"/>
      <c r="AL26" s="82">
        <f t="shared" si="42"/>
        <v>8</v>
      </c>
      <c r="AM26" s="21">
        <f t="shared" si="43"/>
        <v>8</v>
      </c>
      <c r="AN26" s="21" t="str">
        <f t="shared" si="44"/>
        <v>8.0</v>
      </c>
      <c r="AO26" s="13" t="str">
        <f t="shared" si="6"/>
        <v>B+</v>
      </c>
      <c r="AP26" s="18">
        <f t="shared" si="7"/>
        <v>3.5</v>
      </c>
      <c r="AQ26" s="15" t="str">
        <f t="shared" si="45"/>
        <v>3.5</v>
      </c>
      <c r="AR26" s="19">
        <v>2</v>
      </c>
      <c r="AS26" s="68">
        <v>2</v>
      </c>
      <c r="AT26" s="28">
        <v>7</v>
      </c>
      <c r="AU26" s="26">
        <v>7</v>
      </c>
      <c r="AV26" s="27"/>
      <c r="AW26" s="82"/>
      <c r="AX26" s="27">
        <f t="shared" si="46"/>
        <v>7</v>
      </c>
      <c r="AY26" s="21">
        <f t="shared" si="123"/>
        <v>7</v>
      </c>
      <c r="AZ26" s="21" t="str">
        <f t="shared" si="47"/>
        <v>7.0</v>
      </c>
      <c r="BA26" s="13" t="str">
        <f t="shared" si="8"/>
        <v>B</v>
      </c>
      <c r="BB26" s="18">
        <f t="shared" si="9"/>
        <v>3</v>
      </c>
      <c r="BC26" s="15" t="str">
        <f t="shared" si="48"/>
        <v>3.0</v>
      </c>
      <c r="BD26" s="19">
        <v>2</v>
      </c>
      <c r="BE26" s="68">
        <v>2</v>
      </c>
      <c r="BF26" s="28">
        <v>7.8</v>
      </c>
      <c r="BG26" s="26">
        <v>7</v>
      </c>
      <c r="BH26" s="27"/>
      <c r="BI26" s="82"/>
      <c r="BJ26" s="82">
        <f t="shared" si="49"/>
        <v>7</v>
      </c>
      <c r="BK26" s="21">
        <f t="shared" si="50"/>
        <v>7.3</v>
      </c>
      <c r="BL26" s="21" t="str">
        <f t="shared" si="51"/>
        <v>7.3</v>
      </c>
      <c r="BM26" s="13" t="str">
        <f t="shared" si="10"/>
        <v>B</v>
      </c>
      <c r="BN26" s="18">
        <f t="shared" si="11"/>
        <v>3</v>
      </c>
      <c r="BO26" s="15" t="str">
        <f t="shared" si="52"/>
        <v>3.0</v>
      </c>
      <c r="BP26" s="19">
        <v>2</v>
      </c>
      <c r="BQ26" s="68">
        <v>2</v>
      </c>
      <c r="BR26" s="28">
        <v>8.3000000000000007</v>
      </c>
      <c r="BS26" s="39">
        <v>9</v>
      </c>
      <c r="BT26" s="27"/>
      <c r="BU26" s="27"/>
      <c r="BV26" s="27">
        <f t="shared" si="53"/>
        <v>9</v>
      </c>
      <c r="BW26" s="21">
        <f t="shared" si="54"/>
        <v>8.6999999999999993</v>
      </c>
      <c r="BX26" s="21" t="str">
        <f t="shared" si="55"/>
        <v>8.7</v>
      </c>
      <c r="BY26" s="13" t="str">
        <f t="shared" si="56"/>
        <v>A</v>
      </c>
      <c r="BZ26" s="18">
        <f t="shared" si="57"/>
        <v>4</v>
      </c>
      <c r="CA26" s="15" t="str">
        <f t="shared" si="58"/>
        <v>4.0</v>
      </c>
      <c r="CB26" s="68">
        <v>3</v>
      </c>
      <c r="CC26" s="68">
        <v>3</v>
      </c>
      <c r="CD26" s="28">
        <v>7.2</v>
      </c>
      <c r="CE26" s="39">
        <v>5.5</v>
      </c>
      <c r="CF26" s="27"/>
      <c r="CG26" s="82"/>
      <c r="CH26" s="27">
        <f t="shared" si="59"/>
        <v>5.5</v>
      </c>
      <c r="CI26" s="21">
        <f t="shared" si="124"/>
        <v>6.2</v>
      </c>
      <c r="CJ26" s="21" t="str">
        <f t="shared" si="60"/>
        <v>6.2</v>
      </c>
      <c r="CK26" s="13" t="str">
        <f t="shared" si="61"/>
        <v>C</v>
      </c>
      <c r="CL26" s="18">
        <f t="shared" si="62"/>
        <v>2</v>
      </c>
      <c r="CM26" s="15" t="str">
        <f t="shared" si="63"/>
        <v>2.0</v>
      </c>
      <c r="CN26" s="19">
        <v>3</v>
      </c>
      <c r="CO26" s="68">
        <v>3</v>
      </c>
      <c r="CP26" s="28">
        <v>8.1999999999999993</v>
      </c>
      <c r="CQ26" s="26">
        <v>8</v>
      </c>
      <c r="CR26" s="27"/>
      <c r="CS26" s="82"/>
      <c r="CT26" s="82">
        <f t="shared" si="64"/>
        <v>8</v>
      </c>
      <c r="CU26" s="21">
        <f t="shared" si="125"/>
        <v>8.1</v>
      </c>
      <c r="CV26" s="21" t="str">
        <f t="shared" si="65"/>
        <v>8.1</v>
      </c>
      <c r="CW26" s="13" t="str">
        <f t="shared" si="16"/>
        <v>B+</v>
      </c>
      <c r="CX26" s="18">
        <f t="shared" si="17"/>
        <v>3.5</v>
      </c>
      <c r="CY26" s="15" t="str">
        <f t="shared" si="66"/>
        <v>3.5</v>
      </c>
      <c r="CZ26" s="19">
        <v>3</v>
      </c>
      <c r="DA26" s="68">
        <v>3</v>
      </c>
      <c r="DB26" s="69">
        <f t="shared" si="67"/>
        <v>19</v>
      </c>
      <c r="DC26" s="22">
        <f t="shared" si="68"/>
        <v>7.7263157894736851</v>
      </c>
      <c r="DD26" s="24" t="str">
        <f t="shared" si="69"/>
        <v>7.73</v>
      </c>
      <c r="DE26" s="22">
        <f t="shared" si="70"/>
        <v>3.236842105263158</v>
      </c>
      <c r="DF26" s="24" t="str">
        <f t="shared" si="71"/>
        <v>3.24</v>
      </c>
      <c r="DG26" s="77" t="str">
        <f t="shared" si="72"/>
        <v>Lên lớp</v>
      </c>
      <c r="DH26" s="77">
        <f t="shared" si="73"/>
        <v>19</v>
      </c>
      <c r="DI26" s="22">
        <f t="shared" si="74"/>
        <v>7.7263157894736851</v>
      </c>
      <c r="DJ26" s="77" t="str">
        <f t="shared" si="75"/>
        <v>7.73</v>
      </c>
      <c r="DK26" s="22">
        <f t="shared" si="76"/>
        <v>3.236842105263158</v>
      </c>
      <c r="DL26" s="77" t="str">
        <f t="shared" si="77"/>
        <v>3.24</v>
      </c>
      <c r="DM26" s="28">
        <v>8</v>
      </c>
      <c r="DN26" s="26">
        <v>8</v>
      </c>
      <c r="DO26" s="27"/>
      <c r="DP26" s="82"/>
      <c r="DQ26" s="82">
        <f t="shared" si="78"/>
        <v>8</v>
      </c>
      <c r="DR26" s="21">
        <f t="shared" si="79"/>
        <v>8</v>
      </c>
      <c r="DS26" s="21" t="str">
        <f t="shared" si="80"/>
        <v>8.0</v>
      </c>
      <c r="DT26" s="13" t="str">
        <f t="shared" si="81"/>
        <v>B+</v>
      </c>
      <c r="DU26" s="18">
        <f t="shared" si="82"/>
        <v>3.5</v>
      </c>
      <c r="DV26" s="15" t="str">
        <f t="shared" si="83"/>
        <v>3.5</v>
      </c>
      <c r="DW26" s="19">
        <v>2</v>
      </c>
      <c r="DX26" s="68">
        <v>2</v>
      </c>
      <c r="DY26" s="28">
        <v>8.3000000000000007</v>
      </c>
      <c r="DZ26" s="26">
        <v>6</v>
      </c>
      <c r="EA26" s="27"/>
      <c r="EB26" s="82"/>
      <c r="EC26" s="82">
        <f t="shared" si="84"/>
        <v>6</v>
      </c>
      <c r="ED26" s="21">
        <f t="shared" si="126"/>
        <v>6.9</v>
      </c>
      <c r="EE26" s="21" t="str">
        <f t="shared" si="85"/>
        <v>6.9</v>
      </c>
      <c r="EF26" s="13" t="str">
        <f t="shared" si="86"/>
        <v>C+</v>
      </c>
      <c r="EG26" s="18">
        <f t="shared" si="87"/>
        <v>2.5</v>
      </c>
      <c r="EH26" s="15" t="str">
        <f t="shared" si="88"/>
        <v>2.5</v>
      </c>
      <c r="EI26" s="19">
        <v>2</v>
      </c>
      <c r="EJ26" s="68">
        <v>2</v>
      </c>
      <c r="EK26" s="28">
        <v>7.6</v>
      </c>
      <c r="EL26" s="26">
        <v>7</v>
      </c>
      <c r="EM26" s="27"/>
      <c r="EN26" s="82"/>
      <c r="EO26" s="82">
        <f t="shared" si="89"/>
        <v>7</v>
      </c>
      <c r="EP26" s="21">
        <f t="shared" si="90"/>
        <v>7.2</v>
      </c>
      <c r="EQ26" s="21" t="str">
        <f t="shared" si="91"/>
        <v>7.2</v>
      </c>
      <c r="ER26" s="13" t="str">
        <f t="shared" si="92"/>
        <v>B</v>
      </c>
      <c r="ES26" s="18">
        <f t="shared" si="93"/>
        <v>3</v>
      </c>
      <c r="ET26" s="15" t="str">
        <f t="shared" si="94"/>
        <v>3.0</v>
      </c>
      <c r="EU26" s="19">
        <v>2</v>
      </c>
      <c r="EV26" s="68">
        <v>2</v>
      </c>
      <c r="EW26" s="28">
        <v>8.4</v>
      </c>
      <c r="EX26" s="26">
        <v>9</v>
      </c>
      <c r="EY26" s="27"/>
      <c r="EZ26" s="82"/>
      <c r="FA26" s="82">
        <f t="shared" si="95"/>
        <v>9</v>
      </c>
      <c r="FB26" s="21">
        <f t="shared" si="96"/>
        <v>8.8000000000000007</v>
      </c>
      <c r="FC26" s="21" t="str">
        <f t="shared" si="97"/>
        <v>8.8</v>
      </c>
      <c r="FD26" s="13" t="str">
        <f t="shared" si="98"/>
        <v>A</v>
      </c>
      <c r="FE26" s="18">
        <f t="shared" si="99"/>
        <v>4</v>
      </c>
      <c r="FF26" s="15" t="str">
        <f t="shared" si="100"/>
        <v>4.0</v>
      </c>
      <c r="FG26" s="19">
        <v>4</v>
      </c>
      <c r="FH26" s="68">
        <v>4</v>
      </c>
      <c r="FI26" s="28">
        <v>8</v>
      </c>
      <c r="FJ26" s="26">
        <v>9</v>
      </c>
      <c r="FK26" s="27"/>
      <c r="FL26" s="82"/>
      <c r="FM26" s="82">
        <f t="shared" si="101"/>
        <v>9</v>
      </c>
      <c r="FN26" s="21">
        <f t="shared" si="102"/>
        <v>8.6</v>
      </c>
      <c r="FO26" s="21" t="str">
        <f t="shared" si="103"/>
        <v>8.6</v>
      </c>
      <c r="FP26" s="13" t="str">
        <f t="shared" si="104"/>
        <v>A</v>
      </c>
      <c r="FQ26" s="18">
        <f t="shared" si="105"/>
        <v>4</v>
      </c>
      <c r="FR26" s="15" t="str">
        <f t="shared" si="106"/>
        <v>4.0</v>
      </c>
      <c r="FS26" s="19">
        <v>2</v>
      </c>
      <c r="FT26" s="68">
        <v>2</v>
      </c>
      <c r="FU26" s="28">
        <v>8.1999999999999993</v>
      </c>
      <c r="FV26" s="26">
        <v>9</v>
      </c>
      <c r="FW26" s="27"/>
      <c r="FX26" s="82"/>
      <c r="FY26" s="82">
        <f t="shared" si="107"/>
        <v>9</v>
      </c>
      <c r="FZ26" s="21">
        <f t="shared" si="108"/>
        <v>8.6999999999999993</v>
      </c>
      <c r="GA26" s="21" t="str">
        <f t="shared" si="109"/>
        <v>8.7</v>
      </c>
      <c r="GB26" s="13" t="str">
        <f t="shared" si="110"/>
        <v>A</v>
      </c>
      <c r="GC26" s="18">
        <f t="shared" si="111"/>
        <v>4</v>
      </c>
      <c r="GD26" s="15" t="str">
        <f t="shared" si="112"/>
        <v>4.0</v>
      </c>
      <c r="GE26" s="19">
        <v>2</v>
      </c>
      <c r="GF26" s="68">
        <v>2</v>
      </c>
      <c r="GG26" s="28">
        <v>8.3000000000000007</v>
      </c>
      <c r="GH26" s="26">
        <v>9</v>
      </c>
      <c r="GI26" s="27"/>
      <c r="GJ26" s="27"/>
      <c r="GK26" s="82">
        <f t="shared" si="113"/>
        <v>9</v>
      </c>
      <c r="GL26" s="21">
        <f t="shared" si="114"/>
        <v>8.6999999999999993</v>
      </c>
      <c r="GM26" s="21" t="str">
        <f t="shared" si="115"/>
        <v>8.7</v>
      </c>
      <c r="GN26" s="13" t="str">
        <f t="shared" si="116"/>
        <v>A</v>
      </c>
      <c r="GO26" s="18">
        <f t="shared" si="117"/>
        <v>4</v>
      </c>
      <c r="GP26" s="15" t="str">
        <f t="shared" si="118"/>
        <v>4.0</v>
      </c>
      <c r="GQ26" s="19">
        <v>4</v>
      </c>
      <c r="GR26" s="68">
        <v>4</v>
      </c>
      <c r="GS26" s="69">
        <f t="shared" si="119"/>
        <v>18</v>
      </c>
      <c r="GT26" s="22">
        <f t="shared" si="127"/>
        <v>8.2666666666666675</v>
      </c>
      <c r="GU26" s="24" t="str">
        <f t="shared" si="128"/>
        <v>8.27</v>
      </c>
      <c r="GV26" s="22">
        <f t="shared" si="129"/>
        <v>3.6666666666666665</v>
      </c>
      <c r="GW26" s="24" t="str">
        <f t="shared" si="130"/>
        <v>3.67</v>
      </c>
    </row>
    <row r="27" spans="1:205" s="4" customFormat="1" ht="18">
      <c r="A27" s="2">
        <v>26</v>
      </c>
      <c r="B27" s="5" t="s">
        <v>204</v>
      </c>
      <c r="C27" s="6" t="s">
        <v>269</v>
      </c>
      <c r="D27" s="7" t="s">
        <v>270</v>
      </c>
      <c r="E27" s="8" t="s">
        <v>209</v>
      </c>
      <c r="F27" s="3"/>
      <c r="G27" s="10" t="s">
        <v>306</v>
      </c>
      <c r="H27" s="36" t="s">
        <v>319</v>
      </c>
      <c r="I27" s="36" t="s">
        <v>199</v>
      </c>
      <c r="J27" s="25"/>
      <c r="K27" s="21" t="str">
        <f t="shared" si="35"/>
        <v>0.0</v>
      </c>
      <c r="L27" s="13" t="str">
        <f t="shared" si="131"/>
        <v>F</v>
      </c>
      <c r="M27" s="14">
        <f t="shared" si="132"/>
        <v>0</v>
      </c>
      <c r="N27" s="15" t="str">
        <f t="shared" si="36"/>
        <v>0.0</v>
      </c>
      <c r="O27" s="19">
        <v>2</v>
      </c>
      <c r="P27" s="12">
        <v>7</v>
      </c>
      <c r="Q27" s="21" t="str">
        <f t="shared" si="37"/>
        <v>7.0</v>
      </c>
      <c r="R27" s="13" t="str">
        <f t="shared" si="133"/>
        <v>B</v>
      </c>
      <c r="S27" s="14">
        <f t="shared" si="134"/>
        <v>3</v>
      </c>
      <c r="T27" s="15" t="str">
        <f t="shared" si="38"/>
        <v>3.0</v>
      </c>
      <c r="U27" s="19">
        <v>3</v>
      </c>
      <c r="V27" s="28">
        <v>8.3000000000000007</v>
      </c>
      <c r="W27" s="26">
        <v>6</v>
      </c>
      <c r="X27" s="27"/>
      <c r="Y27" s="82"/>
      <c r="Z27" s="82">
        <f t="shared" si="39"/>
        <v>6</v>
      </c>
      <c r="AA27" s="21">
        <f t="shared" si="122"/>
        <v>6.9</v>
      </c>
      <c r="AB27" s="21" t="str">
        <f t="shared" si="40"/>
        <v>6.9</v>
      </c>
      <c r="AC27" s="13" t="str">
        <f t="shared" si="4"/>
        <v>C+</v>
      </c>
      <c r="AD27" s="18">
        <f t="shared" si="135"/>
        <v>2.5</v>
      </c>
      <c r="AE27" s="15" t="str">
        <f t="shared" si="41"/>
        <v>2.5</v>
      </c>
      <c r="AF27" s="19">
        <v>4</v>
      </c>
      <c r="AG27" s="68">
        <v>4</v>
      </c>
      <c r="AH27" s="28">
        <v>7.8</v>
      </c>
      <c r="AI27" s="26">
        <v>8</v>
      </c>
      <c r="AJ27" s="27"/>
      <c r="AK27" s="82"/>
      <c r="AL27" s="82">
        <f t="shared" si="42"/>
        <v>8</v>
      </c>
      <c r="AM27" s="21">
        <f t="shared" si="43"/>
        <v>7.9</v>
      </c>
      <c r="AN27" s="21" t="str">
        <f t="shared" si="44"/>
        <v>7.9</v>
      </c>
      <c r="AO27" s="13" t="str">
        <f t="shared" si="6"/>
        <v>B</v>
      </c>
      <c r="AP27" s="18">
        <f t="shared" si="7"/>
        <v>3</v>
      </c>
      <c r="AQ27" s="15" t="str">
        <f t="shared" si="45"/>
        <v>3.0</v>
      </c>
      <c r="AR27" s="19">
        <v>2</v>
      </c>
      <c r="AS27" s="68">
        <v>2</v>
      </c>
      <c r="AT27" s="28">
        <v>7.8</v>
      </c>
      <c r="AU27" s="26">
        <v>7</v>
      </c>
      <c r="AV27" s="27"/>
      <c r="AW27" s="82"/>
      <c r="AX27" s="27">
        <f t="shared" si="46"/>
        <v>7</v>
      </c>
      <c r="AY27" s="21">
        <f t="shared" si="123"/>
        <v>7.3</v>
      </c>
      <c r="AZ27" s="21" t="str">
        <f t="shared" si="47"/>
        <v>7.3</v>
      </c>
      <c r="BA27" s="13" t="str">
        <f t="shared" si="8"/>
        <v>B</v>
      </c>
      <c r="BB27" s="18">
        <f t="shared" si="9"/>
        <v>3</v>
      </c>
      <c r="BC27" s="15" t="str">
        <f t="shared" si="48"/>
        <v>3.0</v>
      </c>
      <c r="BD27" s="19">
        <v>2</v>
      </c>
      <c r="BE27" s="68">
        <v>2</v>
      </c>
      <c r="BF27" s="28">
        <v>7.6</v>
      </c>
      <c r="BG27" s="26">
        <v>7</v>
      </c>
      <c r="BH27" s="27"/>
      <c r="BI27" s="82"/>
      <c r="BJ27" s="82">
        <f t="shared" si="49"/>
        <v>7</v>
      </c>
      <c r="BK27" s="21">
        <f t="shared" si="50"/>
        <v>7.2</v>
      </c>
      <c r="BL27" s="21" t="str">
        <f t="shared" si="51"/>
        <v>7.2</v>
      </c>
      <c r="BM27" s="13" t="str">
        <f t="shared" si="10"/>
        <v>B</v>
      </c>
      <c r="BN27" s="18">
        <f t="shared" si="11"/>
        <v>3</v>
      </c>
      <c r="BO27" s="15" t="str">
        <f t="shared" si="52"/>
        <v>3.0</v>
      </c>
      <c r="BP27" s="19">
        <v>2</v>
      </c>
      <c r="BQ27" s="68">
        <v>2</v>
      </c>
      <c r="BR27" s="28">
        <v>7.6</v>
      </c>
      <c r="BS27" s="39">
        <v>9</v>
      </c>
      <c r="BT27" s="27"/>
      <c r="BU27" s="27"/>
      <c r="BV27" s="27">
        <f t="shared" si="53"/>
        <v>9</v>
      </c>
      <c r="BW27" s="21">
        <f t="shared" si="54"/>
        <v>8.4</v>
      </c>
      <c r="BX27" s="21" t="str">
        <f t="shared" si="55"/>
        <v>8.4</v>
      </c>
      <c r="BY27" s="13" t="str">
        <f t="shared" si="56"/>
        <v>B+</v>
      </c>
      <c r="BZ27" s="18">
        <f t="shared" si="57"/>
        <v>3.5</v>
      </c>
      <c r="CA27" s="15" t="str">
        <f t="shared" si="58"/>
        <v>3.5</v>
      </c>
      <c r="CB27" s="68">
        <v>3</v>
      </c>
      <c r="CC27" s="68">
        <v>3</v>
      </c>
      <c r="CD27" s="28">
        <v>7.2</v>
      </c>
      <c r="CE27" s="39">
        <v>8</v>
      </c>
      <c r="CF27" s="27"/>
      <c r="CG27" s="82"/>
      <c r="CH27" s="27">
        <f t="shared" si="59"/>
        <v>8</v>
      </c>
      <c r="CI27" s="21">
        <f t="shared" si="124"/>
        <v>7.7</v>
      </c>
      <c r="CJ27" s="21" t="str">
        <f t="shared" si="60"/>
        <v>7.7</v>
      </c>
      <c r="CK27" s="13" t="str">
        <f t="shared" si="61"/>
        <v>B</v>
      </c>
      <c r="CL27" s="18">
        <f t="shared" si="62"/>
        <v>3</v>
      </c>
      <c r="CM27" s="15" t="str">
        <f t="shared" si="63"/>
        <v>3.0</v>
      </c>
      <c r="CN27" s="19">
        <v>3</v>
      </c>
      <c r="CO27" s="68">
        <v>3</v>
      </c>
      <c r="CP27" s="28">
        <v>8.3000000000000007</v>
      </c>
      <c r="CQ27" s="26">
        <v>5</v>
      </c>
      <c r="CR27" s="27"/>
      <c r="CS27" s="82"/>
      <c r="CT27" s="82">
        <f t="shared" si="64"/>
        <v>5</v>
      </c>
      <c r="CU27" s="21">
        <f t="shared" si="125"/>
        <v>6.3</v>
      </c>
      <c r="CV27" s="21" t="str">
        <f t="shared" si="65"/>
        <v>6.3</v>
      </c>
      <c r="CW27" s="13" t="str">
        <f t="shared" si="16"/>
        <v>C</v>
      </c>
      <c r="CX27" s="18">
        <f t="shared" si="17"/>
        <v>2</v>
      </c>
      <c r="CY27" s="15" t="str">
        <f t="shared" si="66"/>
        <v>2.0</v>
      </c>
      <c r="CZ27" s="19">
        <v>3</v>
      </c>
      <c r="DA27" s="68">
        <v>3</v>
      </c>
      <c r="DB27" s="69">
        <f t="shared" si="67"/>
        <v>19</v>
      </c>
      <c r="DC27" s="22">
        <f t="shared" si="68"/>
        <v>7.3473684210526331</v>
      </c>
      <c r="DD27" s="24" t="str">
        <f t="shared" si="69"/>
        <v>7.35</v>
      </c>
      <c r="DE27" s="22">
        <f t="shared" si="70"/>
        <v>2.8157894736842106</v>
      </c>
      <c r="DF27" s="24" t="str">
        <f t="shared" si="71"/>
        <v>2.82</v>
      </c>
      <c r="DG27" s="77" t="str">
        <f t="shared" si="72"/>
        <v>Lên lớp</v>
      </c>
      <c r="DH27" s="77">
        <f t="shared" si="73"/>
        <v>19</v>
      </c>
      <c r="DI27" s="22">
        <f t="shared" si="74"/>
        <v>7.3473684210526331</v>
      </c>
      <c r="DJ27" s="77" t="str">
        <f t="shared" si="75"/>
        <v>7.35</v>
      </c>
      <c r="DK27" s="22">
        <f t="shared" si="76"/>
        <v>2.8157894736842106</v>
      </c>
      <c r="DL27" s="77" t="str">
        <f t="shared" si="77"/>
        <v>2.82</v>
      </c>
      <c r="DM27" s="28">
        <v>7.6</v>
      </c>
      <c r="DN27" s="26">
        <v>8</v>
      </c>
      <c r="DO27" s="27"/>
      <c r="DP27" s="82"/>
      <c r="DQ27" s="82">
        <f t="shared" si="78"/>
        <v>8</v>
      </c>
      <c r="DR27" s="21">
        <f t="shared" si="79"/>
        <v>7.8</v>
      </c>
      <c r="DS27" s="21" t="str">
        <f t="shared" si="80"/>
        <v>7.8</v>
      </c>
      <c r="DT27" s="13" t="str">
        <f t="shared" si="81"/>
        <v>B</v>
      </c>
      <c r="DU27" s="18">
        <f t="shared" si="82"/>
        <v>3</v>
      </c>
      <c r="DV27" s="15" t="str">
        <f t="shared" si="83"/>
        <v>3.0</v>
      </c>
      <c r="DW27" s="19">
        <v>2</v>
      </c>
      <c r="DX27" s="68">
        <v>2</v>
      </c>
      <c r="DY27" s="28">
        <v>7.3</v>
      </c>
      <c r="DZ27" s="26">
        <v>9</v>
      </c>
      <c r="EA27" s="27"/>
      <c r="EB27" s="82"/>
      <c r="EC27" s="82">
        <f t="shared" si="84"/>
        <v>9</v>
      </c>
      <c r="ED27" s="21">
        <f t="shared" si="126"/>
        <v>8.3000000000000007</v>
      </c>
      <c r="EE27" s="21" t="str">
        <f t="shared" si="85"/>
        <v>8.3</v>
      </c>
      <c r="EF27" s="13" t="str">
        <f t="shared" si="86"/>
        <v>B+</v>
      </c>
      <c r="EG27" s="18">
        <f t="shared" si="87"/>
        <v>3.5</v>
      </c>
      <c r="EH27" s="15" t="str">
        <f t="shared" si="88"/>
        <v>3.5</v>
      </c>
      <c r="EI27" s="19">
        <v>2</v>
      </c>
      <c r="EJ27" s="68">
        <v>2</v>
      </c>
      <c r="EK27" s="28">
        <v>7.8</v>
      </c>
      <c r="EL27" s="26">
        <v>6</v>
      </c>
      <c r="EM27" s="27"/>
      <c r="EN27" s="82"/>
      <c r="EO27" s="82">
        <f t="shared" si="89"/>
        <v>6</v>
      </c>
      <c r="EP27" s="21">
        <f t="shared" si="90"/>
        <v>6.7</v>
      </c>
      <c r="EQ27" s="21" t="str">
        <f t="shared" si="91"/>
        <v>6.7</v>
      </c>
      <c r="ER27" s="13" t="str">
        <f t="shared" si="92"/>
        <v>C+</v>
      </c>
      <c r="ES27" s="18">
        <f t="shared" si="93"/>
        <v>2.5</v>
      </c>
      <c r="ET27" s="15" t="str">
        <f t="shared" si="94"/>
        <v>2.5</v>
      </c>
      <c r="EU27" s="19">
        <v>2</v>
      </c>
      <c r="EV27" s="68">
        <v>2</v>
      </c>
      <c r="EW27" s="28">
        <v>8.1</v>
      </c>
      <c r="EX27" s="26">
        <v>9</v>
      </c>
      <c r="EY27" s="27"/>
      <c r="EZ27" s="82"/>
      <c r="FA27" s="82">
        <f t="shared" si="95"/>
        <v>9</v>
      </c>
      <c r="FB27" s="21">
        <f t="shared" si="96"/>
        <v>8.6</v>
      </c>
      <c r="FC27" s="21" t="str">
        <f t="shared" si="97"/>
        <v>8.6</v>
      </c>
      <c r="FD27" s="13" t="str">
        <f t="shared" si="98"/>
        <v>A</v>
      </c>
      <c r="FE27" s="18">
        <f t="shared" si="99"/>
        <v>4</v>
      </c>
      <c r="FF27" s="15" t="str">
        <f t="shared" si="100"/>
        <v>4.0</v>
      </c>
      <c r="FG27" s="19">
        <v>4</v>
      </c>
      <c r="FH27" s="68">
        <v>4</v>
      </c>
      <c r="FI27" s="28">
        <v>6.8</v>
      </c>
      <c r="FJ27" s="26">
        <v>10</v>
      </c>
      <c r="FK27" s="27"/>
      <c r="FL27" s="82"/>
      <c r="FM27" s="82">
        <f t="shared" si="101"/>
        <v>10</v>
      </c>
      <c r="FN27" s="21">
        <f t="shared" si="102"/>
        <v>8.6999999999999993</v>
      </c>
      <c r="FO27" s="21" t="str">
        <f t="shared" si="103"/>
        <v>8.7</v>
      </c>
      <c r="FP27" s="13" t="str">
        <f t="shared" si="104"/>
        <v>A</v>
      </c>
      <c r="FQ27" s="18">
        <f t="shared" si="105"/>
        <v>4</v>
      </c>
      <c r="FR27" s="15" t="str">
        <f t="shared" si="106"/>
        <v>4.0</v>
      </c>
      <c r="FS27" s="19">
        <v>2</v>
      </c>
      <c r="FT27" s="68">
        <v>2</v>
      </c>
      <c r="FU27" s="28">
        <v>7.6</v>
      </c>
      <c r="FV27" s="26">
        <v>7</v>
      </c>
      <c r="FW27" s="27"/>
      <c r="FX27" s="82"/>
      <c r="FY27" s="82">
        <f t="shared" si="107"/>
        <v>7</v>
      </c>
      <c r="FZ27" s="21">
        <f t="shared" si="108"/>
        <v>7.2</v>
      </c>
      <c r="GA27" s="21" t="str">
        <f t="shared" si="109"/>
        <v>7.2</v>
      </c>
      <c r="GB27" s="13" t="str">
        <f t="shared" si="110"/>
        <v>B</v>
      </c>
      <c r="GC27" s="18">
        <f t="shared" si="111"/>
        <v>3</v>
      </c>
      <c r="GD27" s="15" t="str">
        <f t="shared" si="112"/>
        <v>3.0</v>
      </c>
      <c r="GE27" s="19">
        <v>2</v>
      </c>
      <c r="GF27" s="68">
        <v>2</v>
      </c>
      <c r="GG27" s="28">
        <v>7.4</v>
      </c>
      <c r="GH27" s="26">
        <v>8</v>
      </c>
      <c r="GI27" s="27"/>
      <c r="GJ27" s="27"/>
      <c r="GK27" s="82">
        <f t="shared" si="113"/>
        <v>8</v>
      </c>
      <c r="GL27" s="21">
        <f t="shared" si="114"/>
        <v>7.8</v>
      </c>
      <c r="GM27" s="21" t="str">
        <f t="shared" si="115"/>
        <v>7.8</v>
      </c>
      <c r="GN27" s="13" t="str">
        <f t="shared" si="116"/>
        <v>B</v>
      </c>
      <c r="GO27" s="18">
        <f t="shared" si="117"/>
        <v>3</v>
      </c>
      <c r="GP27" s="15" t="str">
        <f t="shared" si="118"/>
        <v>3.0</v>
      </c>
      <c r="GQ27" s="19">
        <v>4</v>
      </c>
      <c r="GR27" s="68">
        <v>4</v>
      </c>
      <c r="GS27" s="69">
        <f t="shared" si="119"/>
        <v>18</v>
      </c>
      <c r="GT27" s="22">
        <f t="shared" si="127"/>
        <v>7.9444444444444464</v>
      </c>
      <c r="GU27" s="24" t="str">
        <f t="shared" si="128"/>
        <v>7.94</v>
      </c>
      <c r="GV27" s="22">
        <f t="shared" si="129"/>
        <v>3.3333333333333335</v>
      </c>
      <c r="GW27" s="24" t="str">
        <f t="shared" si="130"/>
        <v>3.33</v>
      </c>
    </row>
    <row r="28" spans="1:205" s="4" customFormat="1" ht="18">
      <c r="A28" s="2">
        <v>27</v>
      </c>
      <c r="B28" s="5" t="s">
        <v>204</v>
      </c>
      <c r="C28" s="6" t="s">
        <v>271</v>
      </c>
      <c r="D28" s="7" t="s">
        <v>225</v>
      </c>
      <c r="E28" s="8" t="s">
        <v>78</v>
      </c>
      <c r="F28" s="3"/>
      <c r="G28" s="10" t="s">
        <v>307</v>
      </c>
      <c r="H28" s="36" t="s">
        <v>319</v>
      </c>
      <c r="I28" s="36" t="s">
        <v>199</v>
      </c>
      <c r="J28" s="25"/>
      <c r="K28" s="21" t="str">
        <f t="shared" si="35"/>
        <v>0.0</v>
      </c>
      <c r="L28" s="13" t="str">
        <f t="shared" si="131"/>
        <v>F</v>
      </c>
      <c r="M28" s="14">
        <f t="shared" si="132"/>
        <v>0</v>
      </c>
      <c r="N28" s="15" t="str">
        <f t="shared" si="36"/>
        <v>0.0</v>
      </c>
      <c r="O28" s="19">
        <v>2</v>
      </c>
      <c r="P28" s="12">
        <v>7</v>
      </c>
      <c r="Q28" s="21" t="str">
        <f t="shared" si="37"/>
        <v>7.0</v>
      </c>
      <c r="R28" s="13" t="str">
        <f t="shared" si="133"/>
        <v>B</v>
      </c>
      <c r="S28" s="14">
        <f t="shared" si="134"/>
        <v>3</v>
      </c>
      <c r="T28" s="15" t="str">
        <f t="shared" si="38"/>
        <v>3.0</v>
      </c>
      <c r="U28" s="19">
        <v>3</v>
      </c>
      <c r="V28" s="28">
        <v>9.3000000000000007</v>
      </c>
      <c r="W28" s="26">
        <v>9</v>
      </c>
      <c r="X28" s="27"/>
      <c r="Y28" s="82"/>
      <c r="Z28" s="82">
        <f t="shared" si="39"/>
        <v>9</v>
      </c>
      <c r="AA28" s="21">
        <f t="shared" si="122"/>
        <v>9.1</v>
      </c>
      <c r="AB28" s="21" t="str">
        <f t="shared" si="40"/>
        <v>9.1</v>
      </c>
      <c r="AC28" s="13" t="str">
        <f t="shared" si="4"/>
        <v>A</v>
      </c>
      <c r="AD28" s="18">
        <f t="shared" si="135"/>
        <v>4</v>
      </c>
      <c r="AE28" s="15" t="str">
        <f t="shared" si="41"/>
        <v>4.0</v>
      </c>
      <c r="AF28" s="19">
        <v>4</v>
      </c>
      <c r="AG28" s="68">
        <v>4</v>
      </c>
      <c r="AH28" s="28">
        <v>8.6</v>
      </c>
      <c r="AI28" s="26">
        <v>8</v>
      </c>
      <c r="AJ28" s="27"/>
      <c r="AK28" s="82"/>
      <c r="AL28" s="82">
        <f t="shared" si="42"/>
        <v>8</v>
      </c>
      <c r="AM28" s="21">
        <f t="shared" si="43"/>
        <v>8.1999999999999993</v>
      </c>
      <c r="AN28" s="21" t="str">
        <f t="shared" si="44"/>
        <v>8.2</v>
      </c>
      <c r="AO28" s="13" t="str">
        <f t="shared" si="6"/>
        <v>B+</v>
      </c>
      <c r="AP28" s="18">
        <f t="shared" si="7"/>
        <v>3.5</v>
      </c>
      <c r="AQ28" s="15" t="str">
        <f t="shared" si="45"/>
        <v>3.5</v>
      </c>
      <c r="AR28" s="19">
        <v>2</v>
      </c>
      <c r="AS28" s="68">
        <v>2</v>
      </c>
      <c r="AT28" s="28">
        <v>8.8000000000000007</v>
      </c>
      <c r="AU28" s="26">
        <v>9</v>
      </c>
      <c r="AV28" s="27"/>
      <c r="AW28" s="82"/>
      <c r="AX28" s="27">
        <f t="shared" si="46"/>
        <v>9</v>
      </c>
      <c r="AY28" s="21">
        <f t="shared" si="123"/>
        <v>8.9</v>
      </c>
      <c r="AZ28" s="21" t="str">
        <f t="shared" si="47"/>
        <v>8.9</v>
      </c>
      <c r="BA28" s="13" t="str">
        <f t="shared" si="8"/>
        <v>A</v>
      </c>
      <c r="BB28" s="18">
        <f t="shared" si="9"/>
        <v>4</v>
      </c>
      <c r="BC28" s="15" t="str">
        <f t="shared" si="48"/>
        <v>4.0</v>
      </c>
      <c r="BD28" s="19">
        <v>2</v>
      </c>
      <c r="BE28" s="68">
        <v>2</v>
      </c>
      <c r="BF28" s="28">
        <v>8.6</v>
      </c>
      <c r="BG28" s="26">
        <v>8</v>
      </c>
      <c r="BH28" s="27"/>
      <c r="BI28" s="82"/>
      <c r="BJ28" s="82">
        <f t="shared" si="49"/>
        <v>8</v>
      </c>
      <c r="BK28" s="21">
        <f t="shared" si="50"/>
        <v>8.1999999999999993</v>
      </c>
      <c r="BL28" s="21" t="str">
        <f t="shared" si="51"/>
        <v>8.2</v>
      </c>
      <c r="BM28" s="13" t="str">
        <f t="shared" si="10"/>
        <v>B+</v>
      </c>
      <c r="BN28" s="18">
        <f t="shared" si="11"/>
        <v>3.5</v>
      </c>
      <c r="BO28" s="15" t="str">
        <f t="shared" si="52"/>
        <v>3.5</v>
      </c>
      <c r="BP28" s="19">
        <v>2</v>
      </c>
      <c r="BQ28" s="68">
        <v>2</v>
      </c>
      <c r="BR28" s="28">
        <v>8.9</v>
      </c>
      <c r="BS28" s="39">
        <v>9</v>
      </c>
      <c r="BT28" s="27"/>
      <c r="BU28" s="27"/>
      <c r="BV28" s="27">
        <f t="shared" si="53"/>
        <v>9</v>
      </c>
      <c r="BW28" s="21">
        <f t="shared" si="54"/>
        <v>9</v>
      </c>
      <c r="BX28" s="21" t="str">
        <f t="shared" si="55"/>
        <v>9.0</v>
      </c>
      <c r="BY28" s="13" t="str">
        <f t="shared" si="56"/>
        <v>A</v>
      </c>
      <c r="BZ28" s="18">
        <f t="shared" si="57"/>
        <v>4</v>
      </c>
      <c r="CA28" s="15" t="str">
        <f t="shared" si="58"/>
        <v>4.0</v>
      </c>
      <c r="CB28" s="68">
        <v>3</v>
      </c>
      <c r="CC28" s="68">
        <v>3</v>
      </c>
      <c r="CD28" s="28">
        <v>5.8</v>
      </c>
      <c r="CE28" s="39">
        <v>5</v>
      </c>
      <c r="CF28" s="27"/>
      <c r="CG28" s="82"/>
      <c r="CH28" s="27">
        <f t="shared" si="59"/>
        <v>5</v>
      </c>
      <c r="CI28" s="21">
        <f t="shared" si="124"/>
        <v>5.3</v>
      </c>
      <c r="CJ28" s="21" t="str">
        <f t="shared" si="60"/>
        <v>5.3</v>
      </c>
      <c r="CK28" s="13" t="str">
        <f t="shared" si="61"/>
        <v>D+</v>
      </c>
      <c r="CL28" s="18">
        <f t="shared" si="62"/>
        <v>1.5</v>
      </c>
      <c r="CM28" s="15" t="str">
        <f t="shared" si="63"/>
        <v>1.5</v>
      </c>
      <c r="CN28" s="19">
        <v>3</v>
      </c>
      <c r="CO28" s="68">
        <v>3</v>
      </c>
      <c r="CP28" s="28">
        <v>7.8</v>
      </c>
      <c r="CQ28" s="26">
        <v>6</v>
      </c>
      <c r="CR28" s="27"/>
      <c r="CS28" s="82"/>
      <c r="CT28" s="82">
        <f t="shared" si="64"/>
        <v>6</v>
      </c>
      <c r="CU28" s="21">
        <f t="shared" si="125"/>
        <v>6.7</v>
      </c>
      <c r="CV28" s="21" t="str">
        <f t="shared" si="65"/>
        <v>6.7</v>
      </c>
      <c r="CW28" s="13" t="str">
        <f t="shared" si="16"/>
        <v>C+</v>
      </c>
      <c r="CX28" s="18">
        <f t="shared" si="17"/>
        <v>2.5</v>
      </c>
      <c r="CY28" s="15" t="str">
        <f t="shared" si="66"/>
        <v>2.5</v>
      </c>
      <c r="CZ28" s="19">
        <v>3</v>
      </c>
      <c r="DA28" s="68">
        <v>3</v>
      </c>
      <c r="DB28" s="69">
        <f t="shared" si="67"/>
        <v>19</v>
      </c>
      <c r="DC28" s="22">
        <f t="shared" si="68"/>
        <v>7.8947368421052628</v>
      </c>
      <c r="DD28" s="24" t="str">
        <f t="shared" si="69"/>
        <v>7.89</v>
      </c>
      <c r="DE28" s="22">
        <f t="shared" si="70"/>
        <v>3.263157894736842</v>
      </c>
      <c r="DF28" s="24" t="str">
        <f t="shared" si="71"/>
        <v>3.26</v>
      </c>
      <c r="DG28" s="77" t="str">
        <f t="shared" si="72"/>
        <v>Lên lớp</v>
      </c>
      <c r="DH28" s="77">
        <f t="shared" si="73"/>
        <v>19</v>
      </c>
      <c r="DI28" s="22">
        <f t="shared" si="74"/>
        <v>7.8947368421052628</v>
      </c>
      <c r="DJ28" s="77" t="str">
        <f t="shared" si="75"/>
        <v>7.89</v>
      </c>
      <c r="DK28" s="22">
        <f t="shared" si="76"/>
        <v>3.263157894736842</v>
      </c>
      <c r="DL28" s="77" t="str">
        <f t="shared" si="77"/>
        <v>3.26</v>
      </c>
      <c r="DM28" s="28">
        <v>8</v>
      </c>
      <c r="DN28" s="26">
        <v>8</v>
      </c>
      <c r="DO28" s="27"/>
      <c r="DP28" s="82"/>
      <c r="DQ28" s="82">
        <f t="shared" si="78"/>
        <v>8</v>
      </c>
      <c r="DR28" s="21">
        <f t="shared" si="79"/>
        <v>8</v>
      </c>
      <c r="DS28" s="21" t="str">
        <f t="shared" si="80"/>
        <v>8.0</v>
      </c>
      <c r="DT28" s="13" t="str">
        <f t="shared" si="81"/>
        <v>B+</v>
      </c>
      <c r="DU28" s="18">
        <f t="shared" si="82"/>
        <v>3.5</v>
      </c>
      <c r="DV28" s="15" t="str">
        <f t="shared" si="83"/>
        <v>3.5</v>
      </c>
      <c r="DW28" s="19">
        <v>2</v>
      </c>
      <c r="DX28" s="68">
        <v>2</v>
      </c>
      <c r="DY28" s="28">
        <v>6.3</v>
      </c>
      <c r="DZ28" s="26">
        <v>9</v>
      </c>
      <c r="EA28" s="27"/>
      <c r="EB28" s="82"/>
      <c r="EC28" s="82">
        <f t="shared" si="84"/>
        <v>9</v>
      </c>
      <c r="ED28" s="21">
        <f t="shared" si="126"/>
        <v>7.9</v>
      </c>
      <c r="EE28" s="21" t="str">
        <f t="shared" si="85"/>
        <v>7.9</v>
      </c>
      <c r="EF28" s="13" t="str">
        <f t="shared" si="86"/>
        <v>B</v>
      </c>
      <c r="EG28" s="18">
        <f t="shared" si="87"/>
        <v>3</v>
      </c>
      <c r="EH28" s="15" t="str">
        <f t="shared" si="88"/>
        <v>3.0</v>
      </c>
      <c r="EI28" s="19">
        <v>2</v>
      </c>
      <c r="EJ28" s="68">
        <v>2</v>
      </c>
      <c r="EK28" s="28">
        <v>7.6</v>
      </c>
      <c r="EL28" s="26">
        <v>9</v>
      </c>
      <c r="EM28" s="27"/>
      <c r="EN28" s="82"/>
      <c r="EO28" s="82">
        <f t="shared" si="89"/>
        <v>9</v>
      </c>
      <c r="EP28" s="21">
        <f t="shared" si="90"/>
        <v>8.4</v>
      </c>
      <c r="EQ28" s="21" t="str">
        <f t="shared" si="91"/>
        <v>8.4</v>
      </c>
      <c r="ER28" s="13" t="str">
        <f t="shared" si="92"/>
        <v>B+</v>
      </c>
      <c r="ES28" s="18">
        <f t="shared" si="93"/>
        <v>3.5</v>
      </c>
      <c r="ET28" s="15" t="str">
        <f t="shared" si="94"/>
        <v>3.5</v>
      </c>
      <c r="EU28" s="19">
        <v>2</v>
      </c>
      <c r="EV28" s="68">
        <v>2</v>
      </c>
      <c r="EW28" s="28">
        <v>7.7</v>
      </c>
      <c r="EX28" s="26">
        <v>8</v>
      </c>
      <c r="EY28" s="27"/>
      <c r="EZ28" s="82"/>
      <c r="FA28" s="82">
        <f t="shared" si="95"/>
        <v>8</v>
      </c>
      <c r="FB28" s="21">
        <f t="shared" si="96"/>
        <v>7.9</v>
      </c>
      <c r="FC28" s="21" t="str">
        <f t="shared" si="97"/>
        <v>7.9</v>
      </c>
      <c r="FD28" s="13" t="str">
        <f t="shared" si="98"/>
        <v>B</v>
      </c>
      <c r="FE28" s="18">
        <f t="shared" si="99"/>
        <v>3</v>
      </c>
      <c r="FF28" s="15" t="str">
        <f t="shared" si="100"/>
        <v>3.0</v>
      </c>
      <c r="FG28" s="19">
        <v>4</v>
      </c>
      <c r="FH28" s="68">
        <v>4</v>
      </c>
      <c r="FI28" s="28">
        <v>8</v>
      </c>
      <c r="FJ28" s="26">
        <v>8</v>
      </c>
      <c r="FK28" s="27"/>
      <c r="FL28" s="82"/>
      <c r="FM28" s="82">
        <f t="shared" si="101"/>
        <v>8</v>
      </c>
      <c r="FN28" s="21">
        <f t="shared" si="102"/>
        <v>8</v>
      </c>
      <c r="FO28" s="21" t="str">
        <f t="shared" si="103"/>
        <v>8.0</v>
      </c>
      <c r="FP28" s="13" t="str">
        <f t="shared" si="104"/>
        <v>B+</v>
      </c>
      <c r="FQ28" s="18">
        <f t="shared" si="105"/>
        <v>3.5</v>
      </c>
      <c r="FR28" s="15" t="str">
        <f t="shared" si="106"/>
        <v>3.5</v>
      </c>
      <c r="FS28" s="19">
        <v>2</v>
      </c>
      <c r="FT28" s="68">
        <v>2</v>
      </c>
      <c r="FU28" s="28">
        <v>8.6</v>
      </c>
      <c r="FV28" s="26">
        <v>7</v>
      </c>
      <c r="FW28" s="27"/>
      <c r="FX28" s="82"/>
      <c r="FY28" s="82">
        <f t="shared" si="107"/>
        <v>7</v>
      </c>
      <c r="FZ28" s="21">
        <f t="shared" si="108"/>
        <v>7.6</v>
      </c>
      <c r="GA28" s="21" t="str">
        <f t="shared" si="109"/>
        <v>7.6</v>
      </c>
      <c r="GB28" s="13" t="str">
        <f t="shared" si="110"/>
        <v>B</v>
      </c>
      <c r="GC28" s="18">
        <f t="shared" si="111"/>
        <v>3</v>
      </c>
      <c r="GD28" s="15" t="str">
        <f t="shared" si="112"/>
        <v>3.0</v>
      </c>
      <c r="GE28" s="19">
        <v>2</v>
      </c>
      <c r="GF28" s="68">
        <v>2</v>
      </c>
      <c r="GG28" s="28">
        <v>8.4</v>
      </c>
      <c r="GH28" s="26">
        <v>9</v>
      </c>
      <c r="GI28" s="27"/>
      <c r="GJ28" s="27"/>
      <c r="GK28" s="82">
        <f t="shared" si="113"/>
        <v>9</v>
      </c>
      <c r="GL28" s="21">
        <f t="shared" si="114"/>
        <v>8.8000000000000007</v>
      </c>
      <c r="GM28" s="21" t="str">
        <f t="shared" si="115"/>
        <v>8.8</v>
      </c>
      <c r="GN28" s="13" t="str">
        <f t="shared" si="116"/>
        <v>A</v>
      </c>
      <c r="GO28" s="18">
        <f t="shared" si="117"/>
        <v>4</v>
      </c>
      <c r="GP28" s="15" t="str">
        <f t="shared" si="118"/>
        <v>4.0</v>
      </c>
      <c r="GQ28" s="19">
        <v>4</v>
      </c>
      <c r="GR28" s="68">
        <v>4</v>
      </c>
      <c r="GS28" s="69">
        <f t="shared" si="119"/>
        <v>18</v>
      </c>
      <c r="GT28" s="22">
        <f t="shared" si="127"/>
        <v>8.1444444444444457</v>
      </c>
      <c r="GU28" s="24" t="str">
        <f t="shared" si="128"/>
        <v>8.14</v>
      </c>
      <c r="GV28" s="22">
        <f t="shared" si="129"/>
        <v>3.3888888888888888</v>
      </c>
      <c r="GW28" s="24" t="str">
        <f t="shared" si="130"/>
        <v>3.39</v>
      </c>
    </row>
    <row r="29" spans="1:205" s="4" customFormat="1" ht="18">
      <c r="A29" s="2">
        <v>28</v>
      </c>
      <c r="B29" s="5" t="s">
        <v>204</v>
      </c>
      <c r="C29" s="6" t="s">
        <v>272</v>
      </c>
      <c r="D29" s="7" t="s">
        <v>273</v>
      </c>
      <c r="E29" s="8" t="s">
        <v>274</v>
      </c>
      <c r="F29" s="3"/>
      <c r="G29" s="10" t="s">
        <v>308</v>
      </c>
      <c r="H29" s="36" t="s">
        <v>319</v>
      </c>
      <c r="I29" s="36" t="s">
        <v>199</v>
      </c>
      <c r="J29" s="25"/>
      <c r="K29" s="21" t="str">
        <f t="shared" si="35"/>
        <v>0.0</v>
      </c>
      <c r="L29" s="13" t="str">
        <f t="shared" si="131"/>
        <v>F</v>
      </c>
      <c r="M29" s="14">
        <f t="shared" si="132"/>
        <v>0</v>
      </c>
      <c r="N29" s="15" t="str">
        <f t="shared" si="36"/>
        <v>0.0</v>
      </c>
      <c r="O29" s="19">
        <v>2</v>
      </c>
      <c r="P29" s="12">
        <v>6</v>
      </c>
      <c r="Q29" s="21" t="str">
        <f t="shared" si="37"/>
        <v>6.0</v>
      </c>
      <c r="R29" s="13" t="str">
        <f t="shared" si="133"/>
        <v>C</v>
      </c>
      <c r="S29" s="14">
        <f t="shared" si="134"/>
        <v>2</v>
      </c>
      <c r="T29" s="15" t="str">
        <f t="shared" si="38"/>
        <v>2.0</v>
      </c>
      <c r="U29" s="19">
        <v>3</v>
      </c>
      <c r="V29" s="28">
        <v>7.7</v>
      </c>
      <c r="W29" s="26">
        <v>7</v>
      </c>
      <c r="X29" s="27"/>
      <c r="Y29" s="82"/>
      <c r="Z29" s="82">
        <f t="shared" si="39"/>
        <v>7</v>
      </c>
      <c r="AA29" s="21">
        <f t="shared" si="122"/>
        <v>7.3</v>
      </c>
      <c r="AB29" s="21" t="str">
        <f t="shared" si="40"/>
        <v>7.3</v>
      </c>
      <c r="AC29" s="13" t="str">
        <f t="shared" si="4"/>
        <v>B</v>
      </c>
      <c r="AD29" s="18">
        <f t="shared" si="135"/>
        <v>3</v>
      </c>
      <c r="AE29" s="15" t="str">
        <f t="shared" si="41"/>
        <v>3.0</v>
      </c>
      <c r="AF29" s="19">
        <v>4</v>
      </c>
      <c r="AG29" s="68">
        <v>4</v>
      </c>
      <c r="AH29" s="28">
        <v>8</v>
      </c>
      <c r="AI29" s="26">
        <v>6</v>
      </c>
      <c r="AJ29" s="27"/>
      <c r="AK29" s="82"/>
      <c r="AL29" s="82">
        <f t="shared" si="42"/>
        <v>6</v>
      </c>
      <c r="AM29" s="21">
        <f t="shared" si="43"/>
        <v>6.8</v>
      </c>
      <c r="AN29" s="21" t="str">
        <f t="shared" si="44"/>
        <v>6.8</v>
      </c>
      <c r="AO29" s="13" t="str">
        <f t="shared" si="6"/>
        <v>C+</v>
      </c>
      <c r="AP29" s="18">
        <f t="shared" si="7"/>
        <v>2.5</v>
      </c>
      <c r="AQ29" s="15" t="str">
        <f t="shared" si="45"/>
        <v>2.5</v>
      </c>
      <c r="AR29" s="19">
        <v>2</v>
      </c>
      <c r="AS29" s="68">
        <v>2</v>
      </c>
      <c r="AT29" s="28">
        <v>6.2</v>
      </c>
      <c r="AU29" s="26">
        <v>9</v>
      </c>
      <c r="AV29" s="27"/>
      <c r="AW29" s="82"/>
      <c r="AX29" s="27">
        <f t="shared" si="46"/>
        <v>9</v>
      </c>
      <c r="AY29" s="21">
        <f t="shared" si="123"/>
        <v>7.9</v>
      </c>
      <c r="AZ29" s="21" t="str">
        <f t="shared" si="47"/>
        <v>7.9</v>
      </c>
      <c r="BA29" s="13" t="str">
        <f t="shared" si="8"/>
        <v>B</v>
      </c>
      <c r="BB29" s="18">
        <f t="shared" si="9"/>
        <v>3</v>
      </c>
      <c r="BC29" s="15" t="str">
        <f t="shared" si="48"/>
        <v>3.0</v>
      </c>
      <c r="BD29" s="19">
        <v>2</v>
      </c>
      <c r="BE29" s="68">
        <v>2</v>
      </c>
      <c r="BF29" s="28">
        <v>8.8000000000000007</v>
      </c>
      <c r="BG29" s="26">
        <v>7</v>
      </c>
      <c r="BH29" s="27"/>
      <c r="BI29" s="82"/>
      <c r="BJ29" s="82">
        <f t="shared" si="49"/>
        <v>7</v>
      </c>
      <c r="BK29" s="21">
        <f t="shared" si="50"/>
        <v>7.7</v>
      </c>
      <c r="BL29" s="21" t="str">
        <f t="shared" si="51"/>
        <v>7.7</v>
      </c>
      <c r="BM29" s="13" t="str">
        <f t="shared" si="10"/>
        <v>B</v>
      </c>
      <c r="BN29" s="18">
        <f t="shared" si="11"/>
        <v>3</v>
      </c>
      <c r="BO29" s="15" t="str">
        <f t="shared" si="52"/>
        <v>3.0</v>
      </c>
      <c r="BP29" s="19">
        <v>2</v>
      </c>
      <c r="BQ29" s="68">
        <v>2</v>
      </c>
      <c r="BR29" s="28">
        <v>7.7</v>
      </c>
      <c r="BS29" s="39">
        <v>8</v>
      </c>
      <c r="BT29" s="27"/>
      <c r="BU29" s="27"/>
      <c r="BV29" s="27">
        <f t="shared" si="53"/>
        <v>8</v>
      </c>
      <c r="BW29" s="21">
        <f t="shared" si="54"/>
        <v>7.9</v>
      </c>
      <c r="BX29" s="21" t="str">
        <f t="shared" si="55"/>
        <v>7.9</v>
      </c>
      <c r="BY29" s="13" t="str">
        <f t="shared" si="56"/>
        <v>B</v>
      </c>
      <c r="BZ29" s="18">
        <f t="shared" si="57"/>
        <v>3</v>
      </c>
      <c r="CA29" s="15" t="str">
        <f t="shared" si="58"/>
        <v>3.0</v>
      </c>
      <c r="CB29" s="68">
        <v>3</v>
      </c>
      <c r="CC29" s="68">
        <v>3</v>
      </c>
      <c r="CD29" s="28">
        <v>5.5</v>
      </c>
      <c r="CE29" s="39">
        <v>5</v>
      </c>
      <c r="CF29" s="27"/>
      <c r="CG29" s="82"/>
      <c r="CH29" s="27">
        <f t="shared" si="59"/>
        <v>5</v>
      </c>
      <c r="CI29" s="21">
        <f t="shared" si="124"/>
        <v>5.2</v>
      </c>
      <c r="CJ29" s="21" t="str">
        <f t="shared" si="60"/>
        <v>5.2</v>
      </c>
      <c r="CK29" s="13" t="str">
        <f t="shared" si="61"/>
        <v>D+</v>
      </c>
      <c r="CL29" s="18">
        <f t="shared" si="62"/>
        <v>1.5</v>
      </c>
      <c r="CM29" s="15" t="str">
        <f t="shared" si="63"/>
        <v>1.5</v>
      </c>
      <c r="CN29" s="19">
        <v>3</v>
      </c>
      <c r="CO29" s="68">
        <v>3</v>
      </c>
      <c r="CP29" s="28">
        <v>7</v>
      </c>
      <c r="CQ29" s="26">
        <v>6</v>
      </c>
      <c r="CR29" s="27"/>
      <c r="CS29" s="82"/>
      <c r="CT29" s="82">
        <f t="shared" si="64"/>
        <v>6</v>
      </c>
      <c r="CU29" s="21">
        <f t="shared" si="125"/>
        <v>6.4</v>
      </c>
      <c r="CV29" s="21" t="str">
        <f t="shared" si="65"/>
        <v>6.4</v>
      </c>
      <c r="CW29" s="13" t="str">
        <f t="shared" si="16"/>
        <v>C</v>
      </c>
      <c r="CX29" s="18">
        <f t="shared" si="17"/>
        <v>2</v>
      </c>
      <c r="CY29" s="15" t="str">
        <f t="shared" si="66"/>
        <v>2.0</v>
      </c>
      <c r="CZ29" s="19">
        <v>3</v>
      </c>
      <c r="DA29" s="68">
        <v>3</v>
      </c>
      <c r="DB29" s="69">
        <f t="shared" si="67"/>
        <v>19</v>
      </c>
      <c r="DC29" s="22">
        <f t="shared" si="68"/>
        <v>6.9736842105263159</v>
      </c>
      <c r="DD29" s="24" t="str">
        <f t="shared" si="69"/>
        <v>6.97</v>
      </c>
      <c r="DE29" s="22">
        <f t="shared" si="70"/>
        <v>2.5526315789473686</v>
      </c>
      <c r="DF29" s="24" t="str">
        <f t="shared" si="71"/>
        <v>2.55</v>
      </c>
      <c r="DG29" s="77" t="str">
        <f t="shared" si="72"/>
        <v>Lên lớp</v>
      </c>
      <c r="DH29" s="77">
        <f t="shared" si="73"/>
        <v>19</v>
      </c>
      <c r="DI29" s="22">
        <f t="shared" si="74"/>
        <v>6.9736842105263159</v>
      </c>
      <c r="DJ29" s="77" t="str">
        <f t="shared" si="75"/>
        <v>6.97</v>
      </c>
      <c r="DK29" s="22">
        <f t="shared" si="76"/>
        <v>2.5526315789473686</v>
      </c>
      <c r="DL29" s="77" t="str">
        <f t="shared" si="77"/>
        <v>2.55</v>
      </c>
      <c r="DM29" s="28">
        <v>8</v>
      </c>
      <c r="DN29" s="26">
        <v>6</v>
      </c>
      <c r="DO29" s="27"/>
      <c r="DP29" s="82"/>
      <c r="DQ29" s="82">
        <f t="shared" si="78"/>
        <v>6</v>
      </c>
      <c r="DR29" s="21">
        <f t="shared" si="79"/>
        <v>6.8</v>
      </c>
      <c r="DS29" s="21" t="str">
        <f t="shared" si="80"/>
        <v>6.8</v>
      </c>
      <c r="DT29" s="13" t="str">
        <f t="shared" si="81"/>
        <v>C+</v>
      </c>
      <c r="DU29" s="18">
        <f t="shared" si="82"/>
        <v>2.5</v>
      </c>
      <c r="DV29" s="15" t="str">
        <f t="shared" si="83"/>
        <v>2.5</v>
      </c>
      <c r="DW29" s="19">
        <v>2</v>
      </c>
      <c r="DX29" s="68">
        <v>2</v>
      </c>
      <c r="DY29" s="28">
        <v>5.7</v>
      </c>
      <c r="DZ29" s="26">
        <v>7</v>
      </c>
      <c r="EA29" s="27"/>
      <c r="EB29" s="82"/>
      <c r="EC29" s="82">
        <f t="shared" si="84"/>
        <v>7</v>
      </c>
      <c r="ED29" s="21">
        <f t="shared" si="126"/>
        <v>6.5</v>
      </c>
      <c r="EE29" s="21" t="str">
        <f t="shared" si="85"/>
        <v>6.5</v>
      </c>
      <c r="EF29" s="13" t="str">
        <f t="shared" si="86"/>
        <v>C+</v>
      </c>
      <c r="EG29" s="18">
        <f t="shared" si="87"/>
        <v>2.5</v>
      </c>
      <c r="EH29" s="15" t="str">
        <f t="shared" si="88"/>
        <v>2.5</v>
      </c>
      <c r="EI29" s="19">
        <v>2</v>
      </c>
      <c r="EJ29" s="68">
        <v>2</v>
      </c>
      <c r="EK29" s="28">
        <v>7.8</v>
      </c>
      <c r="EL29" s="26">
        <v>7</v>
      </c>
      <c r="EM29" s="27"/>
      <c r="EN29" s="82"/>
      <c r="EO29" s="82">
        <f t="shared" si="89"/>
        <v>7</v>
      </c>
      <c r="EP29" s="21">
        <f t="shared" si="90"/>
        <v>7.3</v>
      </c>
      <c r="EQ29" s="21" t="str">
        <f t="shared" si="91"/>
        <v>7.3</v>
      </c>
      <c r="ER29" s="13" t="str">
        <f t="shared" si="92"/>
        <v>B</v>
      </c>
      <c r="ES29" s="18">
        <f t="shared" si="93"/>
        <v>3</v>
      </c>
      <c r="ET29" s="15" t="str">
        <f t="shared" si="94"/>
        <v>3.0</v>
      </c>
      <c r="EU29" s="19">
        <v>2</v>
      </c>
      <c r="EV29" s="68">
        <v>2</v>
      </c>
      <c r="EW29" s="28">
        <v>7.4</v>
      </c>
      <c r="EX29" s="26">
        <v>8</v>
      </c>
      <c r="EY29" s="27"/>
      <c r="EZ29" s="82"/>
      <c r="FA29" s="82">
        <f t="shared" si="95"/>
        <v>8</v>
      </c>
      <c r="FB29" s="21">
        <f t="shared" si="96"/>
        <v>7.8</v>
      </c>
      <c r="FC29" s="21" t="str">
        <f t="shared" si="97"/>
        <v>7.8</v>
      </c>
      <c r="FD29" s="13" t="str">
        <f t="shared" si="98"/>
        <v>B</v>
      </c>
      <c r="FE29" s="18">
        <f t="shared" si="99"/>
        <v>3</v>
      </c>
      <c r="FF29" s="15" t="str">
        <f t="shared" si="100"/>
        <v>3.0</v>
      </c>
      <c r="FG29" s="19">
        <v>4</v>
      </c>
      <c r="FH29" s="68">
        <v>4</v>
      </c>
      <c r="FI29" s="28">
        <v>6.8</v>
      </c>
      <c r="FJ29" s="26">
        <v>8</v>
      </c>
      <c r="FK29" s="27"/>
      <c r="FL29" s="82"/>
      <c r="FM29" s="82">
        <f t="shared" si="101"/>
        <v>8</v>
      </c>
      <c r="FN29" s="21">
        <f t="shared" si="102"/>
        <v>7.5</v>
      </c>
      <c r="FO29" s="21" t="str">
        <f t="shared" si="103"/>
        <v>7.5</v>
      </c>
      <c r="FP29" s="13" t="str">
        <f t="shared" si="104"/>
        <v>B</v>
      </c>
      <c r="FQ29" s="18">
        <f t="shared" si="105"/>
        <v>3</v>
      </c>
      <c r="FR29" s="15" t="str">
        <f t="shared" si="106"/>
        <v>3.0</v>
      </c>
      <c r="FS29" s="19">
        <v>2</v>
      </c>
      <c r="FT29" s="68">
        <v>2</v>
      </c>
      <c r="FU29" s="28">
        <v>7.8</v>
      </c>
      <c r="FV29" s="26">
        <v>6</v>
      </c>
      <c r="FW29" s="27"/>
      <c r="FX29" s="82"/>
      <c r="FY29" s="82">
        <f t="shared" si="107"/>
        <v>6</v>
      </c>
      <c r="FZ29" s="21">
        <f t="shared" si="108"/>
        <v>6.7</v>
      </c>
      <c r="GA29" s="21" t="str">
        <f t="shared" si="109"/>
        <v>6.7</v>
      </c>
      <c r="GB29" s="13" t="str">
        <f t="shared" si="110"/>
        <v>C+</v>
      </c>
      <c r="GC29" s="18">
        <f t="shared" si="111"/>
        <v>2.5</v>
      </c>
      <c r="GD29" s="15" t="str">
        <f t="shared" si="112"/>
        <v>2.5</v>
      </c>
      <c r="GE29" s="19">
        <v>2</v>
      </c>
      <c r="GF29" s="68">
        <v>2</v>
      </c>
      <c r="GG29" s="28">
        <v>7.2</v>
      </c>
      <c r="GH29" s="26">
        <v>6</v>
      </c>
      <c r="GI29" s="27"/>
      <c r="GJ29" s="27"/>
      <c r="GK29" s="82">
        <f t="shared" si="113"/>
        <v>6</v>
      </c>
      <c r="GL29" s="21">
        <f t="shared" si="114"/>
        <v>6.5</v>
      </c>
      <c r="GM29" s="21" t="str">
        <f t="shared" si="115"/>
        <v>6.5</v>
      </c>
      <c r="GN29" s="13" t="str">
        <f t="shared" si="116"/>
        <v>C+</v>
      </c>
      <c r="GO29" s="18">
        <f t="shared" si="117"/>
        <v>2.5</v>
      </c>
      <c r="GP29" s="15" t="str">
        <f t="shared" si="118"/>
        <v>2.5</v>
      </c>
      <c r="GQ29" s="19">
        <v>4</v>
      </c>
      <c r="GR29" s="68">
        <v>4</v>
      </c>
      <c r="GS29" s="69">
        <f t="shared" si="119"/>
        <v>18</v>
      </c>
      <c r="GT29" s="22">
        <f t="shared" si="127"/>
        <v>7.0444444444444443</v>
      </c>
      <c r="GU29" s="24" t="str">
        <f t="shared" si="128"/>
        <v>7.04</v>
      </c>
      <c r="GV29" s="22">
        <f t="shared" si="129"/>
        <v>2.7222222222222223</v>
      </c>
      <c r="GW29" s="24" t="str">
        <f t="shared" si="130"/>
        <v>2.72</v>
      </c>
    </row>
    <row r="30" spans="1:205" s="4" customFormat="1" ht="18">
      <c r="A30" s="2">
        <v>29</v>
      </c>
      <c r="B30" s="5" t="s">
        <v>204</v>
      </c>
      <c r="C30" s="6" t="s">
        <v>834</v>
      </c>
      <c r="D30" s="7" t="s">
        <v>60</v>
      </c>
      <c r="E30" s="8" t="s">
        <v>52</v>
      </c>
      <c r="F30" s="3"/>
      <c r="G30" s="10" t="s">
        <v>310</v>
      </c>
      <c r="H30" s="3" t="s">
        <v>89</v>
      </c>
      <c r="I30" s="3" t="s">
        <v>199</v>
      </c>
      <c r="J30" s="25"/>
      <c r="K30" s="21" t="str">
        <f t="shared" si="35"/>
        <v>0.0</v>
      </c>
      <c r="L30" s="13" t="str">
        <f t="shared" si="131"/>
        <v>F</v>
      </c>
      <c r="M30" s="14">
        <f t="shared" si="132"/>
        <v>0</v>
      </c>
      <c r="N30" s="15" t="str">
        <f t="shared" si="36"/>
        <v>0.0</v>
      </c>
      <c r="O30" s="19">
        <v>2</v>
      </c>
      <c r="P30" s="12">
        <v>5</v>
      </c>
      <c r="Q30" s="21" t="str">
        <f t="shared" si="37"/>
        <v>5.0</v>
      </c>
      <c r="R30" s="13" t="str">
        <f t="shared" si="133"/>
        <v>D+</v>
      </c>
      <c r="S30" s="14">
        <f t="shared" si="134"/>
        <v>1.5</v>
      </c>
      <c r="T30" s="15" t="str">
        <f t="shared" si="38"/>
        <v>1.5</v>
      </c>
      <c r="U30" s="19">
        <v>3</v>
      </c>
      <c r="V30" s="28">
        <v>7.3</v>
      </c>
      <c r="W30" s="26">
        <v>7</v>
      </c>
      <c r="X30" s="27"/>
      <c r="Y30" s="82"/>
      <c r="Z30" s="82">
        <f t="shared" si="39"/>
        <v>7</v>
      </c>
      <c r="AA30" s="21">
        <f t="shared" si="122"/>
        <v>7.1</v>
      </c>
      <c r="AB30" s="21" t="str">
        <f t="shared" si="40"/>
        <v>7.1</v>
      </c>
      <c r="AC30" s="13" t="str">
        <f t="shared" si="4"/>
        <v>B</v>
      </c>
      <c r="AD30" s="18">
        <f t="shared" si="135"/>
        <v>3</v>
      </c>
      <c r="AE30" s="15" t="str">
        <f t="shared" si="41"/>
        <v>3.0</v>
      </c>
      <c r="AF30" s="19">
        <v>4</v>
      </c>
      <c r="AG30" s="68">
        <v>4</v>
      </c>
      <c r="AH30" s="28">
        <v>6.8</v>
      </c>
      <c r="AI30" s="26">
        <v>6</v>
      </c>
      <c r="AJ30" s="27"/>
      <c r="AK30" s="82"/>
      <c r="AL30" s="82">
        <f t="shared" si="42"/>
        <v>6</v>
      </c>
      <c r="AM30" s="21">
        <f t="shared" si="43"/>
        <v>6.3</v>
      </c>
      <c r="AN30" s="21" t="str">
        <f t="shared" si="44"/>
        <v>6.3</v>
      </c>
      <c r="AO30" s="13" t="str">
        <f t="shared" si="6"/>
        <v>C</v>
      </c>
      <c r="AP30" s="18">
        <f t="shared" si="7"/>
        <v>2</v>
      </c>
      <c r="AQ30" s="15" t="str">
        <f t="shared" si="45"/>
        <v>2.0</v>
      </c>
      <c r="AR30" s="19">
        <v>2</v>
      </c>
      <c r="AS30" s="68">
        <v>2</v>
      </c>
      <c r="AT30" s="28">
        <v>5</v>
      </c>
      <c r="AU30" s="26">
        <v>4</v>
      </c>
      <c r="AV30" s="27">
        <v>5</v>
      </c>
      <c r="AW30" s="27"/>
      <c r="AX30" s="27">
        <f t="shared" si="46"/>
        <v>5</v>
      </c>
      <c r="AY30" s="21">
        <f t="shared" si="123"/>
        <v>5</v>
      </c>
      <c r="AZ30" s="21" t="str">
        <f t="shared" si="47"/>
        <v>5.0</v>
      </c>
      <c r="BA30" s="13" t="str">
        <f t="shared" si="8"/>
        <v>D+</v>
      </c>
      <c r="BB30" s="18">
        <f t="shared" si="9"/>
        <v>1.5</v>
      </c>
      <c r="BC30" s="15" t="str">
        <f t="shared" si="48"/>
        <v>1.5</v>
      </c>
      <c r="BD30" s="19">
        <v>2</v>
      </c>
      <c r="BE30" s="68">
        <v>2</v>
      </c>
      <c r="BF30" s="28">
        <v>6.8</v>
      </c>
      <c r="BG30" s="26">
        <v>5</v>
      </c>
      <c r="BH30" s="27"/>
      <c r="BI30" s="82"/>
      <c r="BJ30" s="82">
        <f t="shared" si="49"/>
        <v>5</v>
      </c>
      <c r="BK30" s="21">
        <f t="shared" si="50"/>
        <v>5.7</v>
      </c>
      <c r="BL30" s="21" t="str">
        <f t="shared" si="51"/>
        <v>5.7</v>
      </c>
      <c r="BM30" s="13" t="str">
        <f t="shared" si="10"/>
        <v>C</v>
      </c>
      <c r="BN30" s="18">
        <f t="shared" si="11"/>
        <v>2</v>
      </c>
      <c r="BO30" s="15" t="str">
        <f t="shared" si="52"/>
        <v>2.0</v>
      </c>
      <c r="BP30" s="19">
        <v>2</v>
      </c>
      <c r="BQ30" s="68">
        <v>2</v>
      </c>
      <c r="BR30" s="28">
        <v>6.9</v>
      </c>
      <c r="BS30" s="39">
        <v>6</v>
      </c>
      <c r="BT30" s="27"/>
      <c r="BU30" s="27"/>
      <c r="BV30" s="27">
        <f t="shared" si="53"/>
        <v>6</v>
      </c>
      <c r="BW30" s="21">
        <f t="shared" si="54"/>
        <v>6.4</v>
      </c>
      <c r="BX30" s="21" t="str">
        <f t="shared" si="55"/>
        <v>6.4</v>
      </c>
      <c r="BY30" s="13" t="str">
        <f t="shared" si="56"/>
        <v>C</v>
      </c>
      <c r="BZ30" s="18">
        <f t="shared" si="57"/>
        <v>2</v>
      </c>
      <c r="CA30" s="15" t="str">
        <f t="shared" si="58"/>
        <v>2.0</v>
      </c>
      <c r="CB30" s="68">
        <v>3</v>
      </c>
      <c r="CC30" s="68">
        <v>3</v>
      </c>
      <c r="CD30" s="28">
        <v>7.5</v>
      </c>
      <c r="CE30" s="39">
        <v>9</v>
      </c>
      <c r="CF30" s="27"/>
      <c r="CG30" s="82"/>
      <c r="CH30" s="27">
        <f t="shared" si="59"/>
        <v>9</v>
      </c>
      <c r="CI30" s="21">
        <f t="shared" si="124"/>
        <v>8.4</v>
      </c>
      <c r="CJ30" s="21" t="str">
        <f t="shared" si="60"/>
        <v>8.4</v>
      </c>
      <c r="CK30" s="13" t="str">
        <f t="shared" si="61"/>
        <v>B+</v>
      </c>
      <c r="CL30" s="18">
        <f t="shared" si="62"/>
        <v>3.5</v>
      </c>
      <c r="CM30" s="15" t="str">
        <f t="shared" si="63"/>
        <v>3.5</v>
      </c>
      <c r="CN30" s="19">
        <v>3</v>
      </c>
      <c r="CO30" s="68">
        <v>3</v>
      </c>
      <c r="CP30" s="28">
        <v>8.1999999999999993</v>
      </c>
      <c r="CQ30" s="26">
        <v>8</v>
      </c>
      <c r="CR30" s="27"/>
      <c r="CS30" s="82"/>
      <c r="CT30" s="82">
        <f t="shared" si="64"/>
        <v>8</v>
      </c>
      <c r="CU30" s="21">
        <f t="shared" si="125"/>
        <v>8.1</v>
      </c>
      <c r="CV30" s="21" t="str">
        <f t="shared" si="65"/>
        <v>8.1</v>
      </c>
      <c r="CW30" s="13" t="str">
        <f t="shared" si="16"/>
        <v>B+</v>
      </c>
      <c r="CX30" s="18">
        <f t="shared" si="17"/>
        <v>3.5</v>
      </c>
      <c r="CY30" s="15" t="str">
        <f t="shared" si="66"/>
        <v>3.5</v>
      </c>
      <c r="CZ30" s="19">
        <v>3</v>
      </c>
      <c r="DA30" s="68">
        <v>3</v>
      </c>
      <c r="DB30" s="69">
        <f t="shared" si="67"/>
        <v>19</v>
      </c>
      <c r="DC30" s="22">
        <f t="shared" si="68"/>
        <v>6.8999999999999995</v>
      </c>
      <c r="DD30" s="24" t="str">
        <f t="shared" si="69"/>
        <v>6.90</v>
      </c>
      <c r="DE30" s="22">
        <f t="shared" si="70"/>
        <v>2.6315789473684212</v>
      </c>
      <c r="DF30" s="24" t="str">
        <f t="shared" si="71"/>
        <v>2.63</v>
      </c>
      <c r="DG30" s="77" t="str">
        <f t="shared" si="72"/>
        <v>Lên lớp</v>
      </c>
      <c r="DH30" s="77">
        <f t="shared" si="73"/>
        <v>19</v>
      </c>
      <c r="DI30" s="22">
        <f t="shared" si="74"/>
        <v>6.8999999999999995</v>
      </c>
      <c r="DJ30" s="77" t="str">
        <f t="shared" si="75"/>
        <v>6.90</v>
      </c>
      <c r="DK30" s="22">
        <f t="shared" si="76"/>
        <v>2.6315789473684212</v>
      </c>
      <c r="DL30" s="77" t="str">
        <f t="shared" si="77"/>
        <v>2.63</v>
      </c>
      <c r="DM30" s="28">
        <v>6.8</v>
      </c>
      <c r="DN30" s="26">
        <v>7</v>
      </c>
      <c r="DO30" s="27"/>
      <c r="DP30" s="82"/>
      <c r="DQ30" s="82">
        <f t="shared" si="78"/>
        <v>7</v>
      </c>
      <c r="DR30" s="21">
        <f t="shared" si="79"/>
        <v>6.9</v>
      </c>
      <c r="DS30" s="21" t="str">
        <f t="shared" si="80"/>
        <v>6.9</v>
      </c>
      <c r="DT30" s="13" t="str">
        <f t="shared" si="81"/>
        <v>C+</v>
      </c>
      <c r="DU30" s="18">
        <f t="shared" si="82"/>
        <v>2.5</v>
      </c>
      <c r="DV30" s="15" t="str">
        <f t="shared" si="83"/>
        <v>2.5</v>
      </c>
      <c r="DW30" s="19">
        <v>2</v>
      </c>
      <c r="DX30" s="68">
        <v>2</v>
      </c>
      <c r="DY30" s="28">
        <v>6.3</v>
      </c>
      <c r="DZ30" s="26">
        <v>6</v>
      </c>
      <c r="EA30" s="27"/>
      <c r="EB30" s="82"/>
      <c r="EC30" s="82">
        <f t="shared" si="84"/>
        <v>6</v>
      </c>
      <c r="ED30" s="21">
        <f t="shared" si="126"/>
        <v>6.1</v>
      </c>
      <c r="EE30" s="21" t="str">
        <f t="shared" si="85"/>
        <v>6.1</v>
      </c>
      <c r="EF30" s="13" t="str">
        <f t="shared" si="86"/>
        <v>C</v>
      </c>
      <c r="EG30" s="18">
        <f t="shared" si="87"/>
        <v>2</v>
      </c>
      <c r="EH30" s="15" t="str">
        <f t="shared" si="88"/>
        <v>2.0</v>
      </c>
      <c r="EI30" s="19">
        <v>2</v>
      </c>
      <c r="EJ30" s="68">
        <v>2</v>
      </c>
      <c r="EK30" s="28">
        <v>7.6</v>
      </c>
      <c r="EL30" s="26">
        <v>2</v>
      </c>
      <c r="EM30" s="27">
        <v>6</v>
      </c>
      <c r="EN30" s="27"/>
      <c r="EO30" s="27">
        <f t="shared" si="89"/>
        <v>6</v>
      </c>
      <c r="EP30" s="21">
        <f t="shared" si="90"/>
        <v>6.6</v>
      </c>
      <c r="EQ30" s="21" t="str">
        <f t="shared" si="91"/>
        <v>6.6</v>
      </c>
      <c r="ER30" s="13" t="str">
        <f t="shared" si="92"/>
        <v>C+</v>
      </c>
      <c r="ES30" s="18">
        <f t="shared" si="93"/>
        <v>2.5</v>
      </c>
      <c r="ET30" s="15" t="str">
        <f t="shared" si="94"/>
        <v>2.5</v>
      </c>
      <c r="EU30" s="19">
        <v>2</v>
      </c>
      <c r="EV30" s="68">
        <v>2</v>
      </c>
      <c r="EW30" s="28">
        <v>6.8</v>
      </c>
      <c r="EX30" s="26">
        <v>5</v>
      </c>
      <c r="EY30" s="27"/>
      <c r="EZ30" s="82"/>
      <c r="FA30" s="82">
        <f t="shared" si="95"/>
        <v>5</v>
      </c>
      <c r="FB30" s="21">
        <f t="shared" si="96"/>
        <v>5.7</v>
      </c>
      <c r="FC30" s="21" t="str">
        <f t="shared" si="97"/>
        <v>5.7</v>
      </c>
      <c r="FD30" s="13" t="str">
        <f t="shared" si="98"/>
        <v>C</v>
      </c>
      <c r="FE30" s="18">
        <f t="shared" si="99"/>
        <v>2</v>
      </c>
      <c r="FF30" s="15" t="str">
        <f t="shared" si="100"/>
        <v>2.0</v>
      </c>
      <c r="FG30" s="19">
        <v>4</v>
      </c>
      <c r="FH30" s="68">
        <v>4</v>
      </c>
      <c r="FI30" s="28">
        <v>5.6</v>
      </c>
      <c r="FJ30" s="26">
        <v>9</v>
      </c>
      <c r="FK30" s="27"/>
      <c r="FL30" s="82"/>
      <c r="FM30" s="82">
        <f t="shared" si="101"/>
        <v>9</v>
      </c>
      <c r="FN30" s="21">
        <f t="shared" si="102"/>
        <v>7.6</v>
      </c>
      <c r="FO30" s="21" t="str">
        <f t="shared" si="103"/>
        <v>7.6</v>
      </c>
      <c r="FP30" s="13" t="str">
        <f t="shared" si="104"/>
        <v>B</v>
      </c>
      <c r="FQ30" s="18">
        <f t="shared" si="105"/>
        <v>3</v>
      </c>
      <c r="FR30" s="15" t="str">
        <f t="shared" si="106"/>
        <v>3.0</v>
      </c>
      <c r="FS30" s="19">
        <v>2</v>
      </c>
      <c r="FT30" s="68">
        <v>2</v>
      </c>
      <c r="FU30" s="28">
        <v>6.8</v>
      </c>
      <c r="FV30" s="26">
        <v>5</v>
      </c>
      <c r="FW30" s="27"/>
      <c r="FX30" s="82"/>
      <c r="FY30" s="82">
        <f t="shared" si="107"/>
        <v>5</v>
      </c>
      <c r="FZ30" s="21">
        <f t="shared" si="108"/>
        <v>5.7</v>
      </c>
      <c r="GA30" s="21" t="str">
        <f t="shared" si="109"/>
        <v>5.7</v>
      </c>
      <c r="GB30" s="13" t="str">
        <f t="shared" si="110"/>
        <v>C</v>
      </c>
      <c r="GC30" s="18">
        <f t="shared" si="111"/>
        <v>2</v>
      </c>
      <c r="GD30" s="15" t="str">
        <f t="shared" si="112"/>
        <v>2.0</v>
      </c>
      <c r="GE30" s="19">
        <v>2</v>
      </c>
      <c r="GF30" s="68">
        <v>2</v>
      </c>
      <c r="GG30" s="28">
        <v>5</v>
      </c>
      <c r="GH30" s="26">
        <v>5</v>
      </c>
      <c r="GI30" s="27"/>
      <c r="GJ30" s="27"/>
      <c r="GK30" s="82">
        <f t="shared" si="113"/>
        <v>5</v>
      </c>
      <c r="GL30" s="21">
        <f t="shared" si="114"/>
        <v>5</v>
      </c>
      <c r="GM30" s="21" t="str">
        <f t="shared" si="115"/>
        <v>5.0</v>
      </c>
      <c r="GN30" s="13" t="str">
        <f t="shared" si="116"/>
        <v>D+</v>
      </c>
      <c r="GO30" s="18">
        <f t="shared" si="117"/>
        <v>1.5</v>
      </c>
      <c r="GP30" s="15" t="str">
        <f t="shared" si="118"/>
        <v>1.5</v>
      </c>
      <c r="GQ30" s="19">
        <v>4</v>
      </c>
      <c r="GR30" s="68">
        <v>4</v>
      </c>
      <c r="GS30" s="69">
        <f t="shared" si="119"/>
        <v>18</v>
      </c>
      <c r="GT30" s="22">
        <f t="shared" si="127"/>
        <v>6.0333333333333341</v>
      </c>
      <c r="GU30" s="24" t="str">
        <f t="shared" si="128"/>
        <v>6.03</v>
      </c>
      <c r="GV30" s="22">
        <f t="shared" si="129"/>
        <v>2.1111111111111112</v>
      </c>
      <c r="GW30" s="24" t="str">
        <f t="shared" si="130"/>
        <v>2.11</v>
      </c>
    </row>
    <row r="31" spans="1:205" s="4" customFormat="1" ht="18">
      <c r="A31" s="2">
        <v>30</v>
      </c>
      <c r="B31" s="5" t="s">
        <v>204</v>
      </c>
      <c r="C31" s="6" t="s">
        <v>835</v>
      </c>
      <c r="D31" s="7" t="s">
        <v>277</v>
      </c>
      <c r="E31" s="8" t="s">
        <v>61</v>
      </c>
      <c r="F31" s="3"/>
      <c r="G31" s="3" t="s">
        <v>311</v>
      </c>
      <c r="H31" s="3" t="s">
        <v>89</v>
      </c>
      <c r="I31" s="3" t="s">
        <v>199</v>
      </c>
      <c r="J31" s="25"/>
      <c r="K31" s="21" t="str">
        <f t="shared" si="35"/>
        <v>0.0</v>
      </c>
      <c r="L31" s="13" t="str">
        <f t="shared" si="131"/>
        <v>F</v>
      </c>
      <c r="M31" s="14">
        <f t="shared" si="132"/>
        <v>0</v>
      </c>
      <c r="N31" s="15" t="str">
        <f t="shared" si="36"/>
        <v>0.0</v>
      </c>
      <c r="O31" s="19">
        <v>2</v>
      </c>
      <c r="P31" s="12">
        <v>6</v>
      </c>
      <c r="Q31" s="21" t="str">
        <f t="shared" si="37"/>
        <v>6.0</v>
      </c>
      <c r="R31" s="13" t="str">
        <f t="shared" si="133"/>
        <v>C</v>
      </c>
      <c r="S31" s="14">
        <f t="shared" si="134"/>
        <v>2</v>
      </c>
      <c r="T31" s="15" t="str">
        <f t="shared" si="38"/>
        <v>2.0</v>
      </c>
      <c r="U31" s="19">
        <v>3</v>
      </c>
      <c r="V31" s="28">
        <v>8</v>
      </c>
      <c r="W31" s="26">
        <v>4</v>
      </c>
      <c r="X31" s="27">
        <v>5</v>
      </c>
      <c r="Y31" s="27"/>
      <c r="Z31" s="82">
        <f t="shared" si="39"/>
        <v>5</v>
      </c>
      <c r="AA31" s="21">
        <f t="shared" si="122"/>
        <v>6.2</v>
      </c>
      <c r="AB31" s="21" t="str">
        <f t="shared" si="40"/>
        <v>6.2</v>
      </c>
      <c r="AC31" s="13" t="str">
        <f t="shared" si="4"/>
        <v>C</v>
      </c>
      <c r="AD31" s="18">
        <f t="shared" si="135"/>
        <v>2</v>
      </c>
      <c r="AE31" s="15" t="str">
        <f t="shared" si="41"/>
        <v>2.0</v>
      </c>
      <c r="AF31" s="19">
        <v>4</v>
      </c>
      <c r="AG31" s="68">
        <v>4</v>
      </c>
      <c r="AH31" s="28">
        <v>6.8</v>
      </c>
      <c r="AI31" s="26">
        <v>8</v>
      </c>
      <c r="AJ31" s="27"/>
      <c r="AK31" s="82"/>
      <c r="AL31" s="82">
        <f t="shared" si="42"/>
        <v>8</v>
      </c>
      <c r="AM31" s="21">
        <f t="shared" si="43"/>
        <v>7.5</v>
      </c>
      <c r="AN31" s="21" t="str">
        <f t="shared" si="44"/>
        <v>7.5</v>
      </c>
      <c r="AO31" s="13" t="str">
        <f t="shared" si="6"/>
        <v>B</v>
      </c>
      <c r="AP31" s="18">
        <f t="shared" si="7"/>
        <v>3</v>
      </c>
      <c r="AQ31" s="15" t="str">
        <f t="shared" si="45"/>
        <v>3.0</v>
      </c>
      <c r="AR31" s="19">
        <v>2</v>
      </c>
      <c r="AS31" s="68">
        <v>2</v>
      </c>
      <c r="AT31" s="28">
        <v>5.2</v>
      </c>
      <c r="AU31" s="26">
        <v>8</v>
      </c>
      <c r="AV31" s="27"/>
      <c r="AW31" s="82"/>
      <c r="AX31" s="27">
        <f t="shared" si="46"/>
        <v>8</v>
      </c>
      <c r="AY31" s="21">
        <f t="shared" si="123"/>
        <v>6.9</v>
      </c>
      <c r="AZ31" s="21" t="str">
        <f t="shared" si="47"/>
        <v>6.9</v>
      </c>
      <c r="BA31" s="13" t="str">
        <f t="shared" si="8"/>
        <v>C+</v>
      </c>
      <c r="BB31" s="18">
        <f t="shared" si="9"/>
        <v>2.5</v>
      </c>
      <c r="BC31" s="15" t="str">
        <f t="shared" si="48"/>
        <v>2.5</v>
      </c>
      <c r="BD31" s="19">
        <v>2</v>
      </c>
      <c r="BE31" s="68">
        <v>2</v>
      </c>
      <c r="BF31" s="28">
        <v>6</v>
      </c>
      <c r="BG31" s="26">
        <v>7</v>
      </c>
      <c r="BH31" s="27"/>
      <c r="BI31" s="82"/>
      <c r="BJ31" s="82">
        <f t="shared" si="49"/>
        <v>7</v>
      </c>
      <c r="BK31" s="21">
        <f t="shared" si="50"/>
        <v>6.6</v>
      </c>
      <c r="BL31" s="21" t="str">
        <f t="shared" si="51"/>
        <v>6.6</v>
      </c>
      <c r="BM31" s="13" t="str">
        <f t="shared" si="10"/>
        <v>C+</v>
      </c>
      <c r="BN31" s="18">
        <f t="shared" si="11"/>
        <v>2.5</v>
      </c>
      <c r="BO31" s="15" t="str">
        <f t="shared" si="52"/>
        <v>2.5</v>
      </c>
      <c r="BP31" s="19">
        <v>2</v>
      </c>
      <c r="BQ31" s="68">
        <v>2</v>
      </c>
      <c r="BR31" s="28">
        <v>5.3</v>
      </c>
      <c r="BS31" s="39">
        <v>5</v>
      </c>
      <c r="BT31" s="27"/>
      <c r="BU31" s="27"/>
      <c r="BV31" s="27">
        <f t="shared" si="53"/>
        <v>5</v>
      </c>
      <c r="BW31" s="21">
        <f t="shared" si="54"/>
        <v>5.0999999999999996</v>
      </c>
      <c r="BX31" s="21" t="str">
        <f t="shared" si="55"/>
        <v>5.1</v>
      </c>
      <c r="BY31" s="13" t="str">
        <f t="shared" si="56"/>
        <v>D+</v>
      </c>
      <c r="BZ31" s="18">
        <f t="shared" si="57"/>
        <v>1.5</v>
      </c>
      <c r="CA31" s="15" t="str">
        <f t="shared" si="58"/>
        <v>1.5</v>
      </c>
      <c r="CB31" s="68">
        <v>3</v>
      </c>
      <c r="CC31" s="68">
        <v>3</v>
      </c>
      <c r="CD31" s="28">
        <v>5.3</v>
      </c>
      <c r="CE31" s="39">
        <v>5</v>
      </c>
      <c r="CF31" s="27"/>
      <c r="CG31" s="82"/>
      <c r="CH31" s="27">
        <f t="shared" si="59"/>
        <v>5</v>
      </c>
      <c r="CI31" s="21">
        <f t="shared" si="124"/>
        <v>5.0999999999999996</v>
      </c>
      <c r="CJ31" s="21" t="str">
        <f t="shared" si="60"/>
        <v>5.1</v>
      </c>
      <c r="CK31" s="13" t="str">
        <f t="shared" si="61"/>
        <v>D+</v>
      </c>
      <c r="CL31" s="18">
        <f t="shared" si="62"/>
        <v>1.5</v>
      </c>
      <c r="CM31" s="15" t="str">
        <f t="shared" si="63"/>
        <v>1.5</v>
      </c>
      <c r="CN31" s="19">
        <v>3</v>
      </c>
      <c r="CO31" s="68">
        <v>3</v>
      </c>
      <c r="CP31" s="28">
        <v>7.2</v>
      </c>
      <c r="CQ31" s="26">
        <v>5</v>
      </c>
      <c r="CR31" s="27"/>
      <c r="CS31" s="82"/>
      <c r="CT31" s="82">
        <f t="shared" si="64"/>
        <v>5</v>
      </c>
      <c r="CU31" s="21">
        <f t="shared" si="125"/>
        <v>5.9</v>
      </c>
      <c r="CV31" s="21" t="str">
        <f t="shared" si="65"/>
        <v>5.9</v>
      </c>
      <c r="CW31" s="13" t="str">
        <f t="shared" si="16"/>
        <v>C</v>
      </c>
      <c r="CX31" s="18">
        <f t="shared" si="17"/>
        <v>2</v>
      </c>
      <c r="CY31" s="15" t="str">
        <f t="shared" si="66"/>
        <v>2.0</v>
      </c>
      <c r="CZ31" s="19">
        <v>3</v>
      </c>
      <c r="DA31" s="68">
        <v>3</v>
      </c>
      <c r="DB31" s="69">
        <f t="shared" si="67"/>
        <v>19</v>
      </c>
      <c r="DC31" s="22">
        <f t="shared" si="68"/>
        <v>6.0578947368421048</v>
      </c>
      <c r="DD31" s="24" t="str">
        <f t="shared" si="69"/>
        <v>6.06</v>
      </c>
      <c r="DE31" s="22">
        <f t="shared" si="70"/>
        <v>2.0526315789473686</v>
      </c>
      <c r="DF31" s="24" t="str">
        <f t="shared" si="71"/>
        <v>2.05</v>
      </c>
      <c r="DG31" s="77" t="str">
        <f t="shared" si="72"/>
        <v>Lên lớp</v>
      </c>
      <c r="DH31" s="77">
        <f t="shared" si="73"/>
        <v>19</v>
      </c>
      <c r="DI31" s="22">
        <f t="shared" si="74"/>
        <v>6.0578947368421048</v>
      </c>
      <c r="DJ31" s="77" t="str">
        <f t="shared" si="75"/>
        <v>6.06</v>
      </c>
      <c r="DK31" s="22">
        <f t="shared" si="76"/>
        <v>2.0526315789473686</v>
      </c>
      <c r="DL31" s="77" t="str">
        <f t="shared" si="77"/>
        <v>2.05</v>
      </c>
      <c r="DM31" s="28">
        <v>6.2</v>
      </c>
      <c r="DN31" s="26">
        <v>8</v>
      </c>
      <c r="DO31" s="27"/>
      <c r="DP31" s="82"/>
      <c r="DQ31" s="82">
        <f t="shared" si="78"/>
        <v>8</v>
      </c>
      <c r="DR31" s="21">
        <f t="shared" si="79"/>
        <v>7.3</v>
      </c>
      <c r="DS31" s="21" t="str">
        <f t="shared" si="80"/>
        <v>7.3</v>
      </c>
      <c r="DT31" s="13" t="str">
        <f t="shared" si="81"/>
        <v>B</v>
      </c>
      <c r="DU31" s="18">
        <f t="shared" si="82"/>
        <v>3</v>
      </c>
      <c r="DV31" s="15" t="str">
        <f t="shared" si="83"/>
        <v>3.0</v>
      </c>
      <c r="DW31" s="19">
        <v>2</v>
      </c>
      <c r="DX31" s="68">
        <v>2</v>
      </c>
      <c r="DY31" s="28">
        <v>6.3</v>
      </c>
      <c r="DZ31" s="26">
        <v>5</v>
      </c>
      <c r="EA31" s="27"/>
      <c r="EB31" s="82"/>
      <c r="EC31" s="82">
        <f t="shared" si="84"/>
        <v>5</v>
      </c>
      <c r="ED31" s="21">
        <f t="shared" si="126"/>
        <v>5.5</v>
      </c>
      <c r="EE31" s="21" t="str">
        <f t="shared" si="85"/>
        <v>5.5</v>
      </c>
      <c r="EF31" s="13" t="str">
        <f t="shared" si="86"/>
        <v>C</v>
      </c>
      <c r="EG31" s="18">
        <f t="shared" si="87"/>
        <v>2</v>
      </c>
      <c r="EH31" s="15" t="str">
        <f t="shared" si="88"/>
        <v>2.0</v>
      </c>
      <c r="EI31" s="19">
        <v>2</v>
      </c>
      <c r="EJ31" s="68">
        <v>2</v>
      </c>
      <c r="EK31" s="28">
        <v>6.6</v>
      </c>
      <c r="EL31" s="26">
        <v>6</v>
      </c>
      <c r="EM31" s="27"/>
      <c r="EN31" s="82"/>
      <c r="EO31" s="82">
        <f t="shared" si="89"/>
        <v>6</v>
      </c>
      <c r="EP31" s="21">
        <f t="shared" si="90"/>
        <v>6.2</v>
      </c>
      <c r="EQ31" s="21" t="str">
        <f t="shared" si="91"/>
        <v>6.2</v>
      </c>
      <c r="ER31" s="13" t="str">
        <f t="shared" si="92"/>
        <v>C</v>
      </c>
      <c r="ES31" s="18">
        <f t="shared" si="93"/>
        <v>2</v>
      </c>
      <c r="ET31" s="15" t="str">
        <f t="shared" si="94"/>
        <v>2.0</v>
      </c>
      <c r="EU31" s="19">
        <v>2</v>
      </c>
      <c r="EV31" s="68">
        <v>2</v>
      </c>
      <c r="EW31" s="28">
        <v>6.3</v>
      </c>
      <c r="EX31" s="26">
        <v>7</v>
      </c>
      <c r="EY31" s="27"/>
      <c r="EZ31" s="82"/>
      <c r="FA31" s="82">
        <f t="shared" si="95"/>
        <v>7</v>
      </c>
      <c r="FB31" s="21">
        <f t="shared" si="96"/>
        <v>6.7</v>
      </c>
      <c r="FC31" s="21" t="str">
        <f t="shared" si="97"/>
        <v>6.7</v>
      </c>
      <c r="FD31" s="13" t="str">
        <f t="shared" si="98"/>
        <v>C+</v>
      </c>
      <c r="FE31" s="18">
        <f t="shared" si="99"/>
        <v>2.5</v>
      </c>
      <c r="FF31" s="15" t="str">
        <f t="shared" si="100"/>
        <v>2.5</v>
      </c>
      <c r="FG31" s="19">
        <v>4</v>
      </c>
      <c r="FH31" s="68">
        <v>4</v>
      </c>
      <c r="FI31" s="42">
        <v>1.2</v>
      </c>
      <c r="FJ31" s="99"/>
      <c r="FK31" s="30"/>
      <c r="FL31" s="30"/>
      <c r="FM31" s="30">
        <f t="shared" si="101"/>
        <v>0</v>
      </c>
      <c r="FN31" s="21">
        <f t="shared" si="102"/>
        <v>0.5</v>
      </c>
      <c r="FO31" s="21" t="str">
        <f t="shared" si="103"/>
        <v>0.5</v>
      </c>
      <c r="FP31" s="13" t="str">
        <f t="shared" si="104"/>
        <v>F</v>
      </c>
      <c r="FQ31" s="18">
        <f t="shared" si="105"/>
        <v>0</v>
      </c>
      <c r="FR31" s="15" t="str">
        <f t="shared" si="106"/>
        <v>0.0</v>
      </c>
      <c r="FS31" s="19">
        <v>2</v>
      </c>
      <c r="FT31" s="68">
        <v>2</v>
      </c>
      <c r="FU31" s="95">
        <v>6.2</v>
      </c>
      <c r="FV31" s="96"/>
      <c r="FW31" s="97"/>
      <c r="FX31" s="97"/>
      <c r="FY31" s="82">
        <f t="shared" si="107"/>
        <v>0</v>
      </c>
      <c r="FZ31" s="21">
        <f t="shared" si="108"/>
        <v>2.5</v>
      </c>
      <c r="GA31" s="21" t="str">
        <f t="shared" si="109"/>
        <v>2.5</v>
      </c>
      <c r="GB31" s="13" t="str">
        <f t="shared" si="110"/>
        <v>F</v>
      </c>
      <c r="GC31" s="18">
        <f t="shared" si="111"/>
        <v>0</v>
      </c>
      <c r="GD31" s="15" t="str">
        <f t="shared" si="112"/>
        <v>0.0</v>
      </c>
      <c r="GE31" s="19">
        <v>2</v>
      </c>
      <c r="GF31" s="68">
        <v>2</v>
      </c>
      <c r="GG31" s="28">
        <v>5.2</v>
      </c>
      <c r="GH31" s="26">
        <v>5</v>
      </c>
      <c r="GI31" s="27"/>
      <c r="GJ31" s="27"/>
      <c r="GK31" s="82">
        <f t="shared" si="113"/>
        <v>5</v>
      </c>
      <c r="GL31" s="21">
        <f t="shared" si="114"/>
        <v>5.0999999999999996</v>
      </c>
      <c r="GM31" s="21" t="str">
        <f t="shared" si="115"/>
        <v>5.1</v>
      </c>
      <c r="GN31" s="13" t="str">
        <f t="shared" si="116"/>
        <v>D+</v>
      </c>
      <c r="GO31" s="18">
        <f t="shared" si="117"/>
        <v>1.5</v>
      </c>
      <c r="GP31" s="15" t="str">
        <f t="shared" si="118"/>
        <v>1.5</v>
      </c>
      <c r="GQ31" s="19">
        <v>4</v>
      </c>
      <c r="GR31" s="68">
        <v>4</v>
      </c>
      <c r="GS31" s="69">
        <f t="shared" si="119"/>
        <v>18</v>
      </c>
      <c r="GT31" s="22">
        <f t="shared" si="127"/>
        <v>5.0666666666666664</v>
      </c>
      <c r="GU31" s="24" t="str">
        <f t="shared" si="128"/>
        <v>5.07</v>
      </c>
      <c r="GV31" s="22">
        <f t="shared" si="129"/>
        <v>1.6666666666666667</v>
      </c>
      <c r="GW31" s="24" t="str">
        <f t="shared" si="130"/>
        <v>1.67</v>
      </c>
    </row>
    <row r="32" spans="1:205" s="4" customFormat="1" ht="18">
      <c r="A32" s="2">
        <v>31</v>
      </c>
      <c r="B32" s="5" t="s">
        <v>204</v>
      </c>
      <c r="C32" s="6" t="s">
        <v>830</v>
      </c>
      <c r="D32" s="7" t="s">
        <v>259</v>
      </c>
      <c r="E32" s="8" t="s">
        <v>621</v>
      </c>
      <c r="F32" s="3"/>
      <c r="G32" s="3" t="s">
        <v>312</v>
      </c>
      <c r="H32" s="36" t="s">
        <v>319</v>
      </c>
      <c r="I32" s="3" t="s">
        <v>199</v>
      </c>
      <c r="J32" s="25"/>
      <c r="K32" s="21" t="str">
        <f t="shared" si="35"/>
        <v>0.0</v>
      </c>
      <c r="L32" s="13" t="str">
        <f t="shared" si="131"/>
        <v>F</v>
      </c>
      <c r="M32" s="14">
        <f t="shared" si="132"/>
        <v>0</v>
      </c>
      <c r="N32" s="15" t="str">
        <f t="shared" si="36"/>
        <v>0.0</v>
      </c>
      <c r="O32" s="19">
        <v>2</v>
      </c>
      <c r="P32" s="12">
        <v>6</v>
      </c>
      <c r="Q32" s="21" t="str">
        <f t="shared" si="37"/>
        <v>6.0</v>
      </c>
      <c r="R32" s="13" t="str">
        <f t="shared" si="133"/>
        <v>C</v>
      </c>
      <c r="S32" s="14">
        <f t="shared" si="134"/>
        <v>2</v>
      </c>
      <c r="T32" s="15" t="str">
        <f t="shared" si="38"/>
        <v>2.0</v>
      </c>
      <c r="U32" s="19">
        <v>3</v>
      </c>
      <c r="V32" s="42"/>
      <c r="W32" s="99"/>
      <c r="X32" s="30"/>
      <c r="Y32" s="30"/>
      <c r="Z32" s="82">
        <f t="shared" si="39"/>
        <v>0</v>
      </c>
      <c r="AA32" s="21">
        <f t="shared" si="122"/>
        <v>0</v>
      </c>
      <c r="AB32" s="21" t="str">
        <f t="shared" si="40"/>
        <v>0.0</v>
      </c>
      <c r="AC32" s="13" t="str">
        <f t="shared" si="4"/>
        <v>F</v>
      </c>
      <c r="AD32" s="18">
        <f t="shared" si="135"/>
        <v>0</v>
      </c>
      <c r="AE32" s="15" t="str">
        <f t="shared" si="41"/>
        <v>0.0</v>
      </c>
      <c r="AF32" s="19">
        <v>4</v>
      </c>
      <c r="AG32" s="68"/>
      <c r="AH32" s="42"/>
      <c r="AI32" s="99"/>
      <c r="AJ32" s="30"/>
      <c r="AK32" s="30"/>
      <c r="AL32" s="82">
        <f t="shared" si="42"/>
        <v>0</v>
      </c>
      <c r="AM32" s="21">
        <f t="shared" si="43"/>
        <v>0</v>
      </c>
      <c r="AN32" s="21" t="str">
        <f t="shared" si="44"/>
        <v>0.0</v>
      </c>
      <c r="AO32" s="13" t="str">
        <f t="shared" si="6"/>
        <v>F</v>
      </c>
      <c r="AP32" s="18">
        <f t="shared" si="7"/>
        <v>0</v>
      </c>
      <c r="AQ32" s="15" t="str">
        <f t="shared" si="45"/>
        <v>0.0</v>
      </c>
      <c r="AR32" s="19">
        <v>2</v>
      </c>
      <c r="AS32" s="68"/>
      <c r="AT32" s="28">
        <v>5.6</v>
      </c>
      <c r="AU32" s="26">
        <v>8</v>
      </c>
      <c r="AV32" s="27"/>
      <c r="AW32" s="82"/>
      <c r="AX32" s="27">
        <f t="shared" si="46"/>
        <v>8</v>
      </c>
      <c r="AY32" s="21">
        <f t="shared" si="123"/>
        <v>7</v>
      </c>
      <c r="AZ32" s="21" t="str">
        <f t="shared" si="47"/>
        <v>7.0</v>
      </c>
      <c r="BA32" s="13" t="str">
        <f t="shared" si="8"/>
        <v>B</v>
      </c>
      <c r="BB32" s="18">
        <f t="shared" si="9"/>
        <v>3</v>
      </c>
      <c r="BC32" s="15" t="str">
        <f t="shared" si="48"/>
        <v>3.0</v>
      </c>
      <c r="BD32" s="19">
        <v>2</v>
      </c>
      <c r="BE32" s="68">
        <v>2</v>
      </c>
      <c r="BF32" s="28">
        <v>7</v>
      </c>
      <c r="BG32" s="26">
        <v>7</v>
      </c>
      <c r="BH32" s="27"/>
      <c r="BI32" s="82"/>
      <c r="BJ32" s="82">
        <f t="shared" si="49"/>
        <v>7</v>
      </c>
      <c r="BK32" s="21">
        <f t="shared" si="50"/>
        <v>7</v>
      </c>
      <c r="BL32" s="21" t="str">
        <f t="shared" si="51"/>
        <v>7.0</v>
      </c>
      <c r="BM32" s="13" t="str">
        <f t="shared" si="10"/>
        <v>B</v>
      </c>
      <c r="BN32" s="18">
        <f t="shared" si="11"/>
        <v>3</v>
      </c>
      <c r="BO32" s="15" t="str">
        <f t="shared" si="52"/>
        <v>3.0</v>
      </c>
      <c r="BP32" s="19">
        <v>2</v>
      </c>
      <c r="BQ32" s="68">
        <v>2</v>
      </c>
      <c r="BR32" s="28">
        <v>8.6</v>
      </c>
      <c r="BS32" s="39">
        <v>7</v>
      </c>
      <c r="BT32" s="27"/>
      <c r="BU32" s="27"/>
      <c r="BV32" s="27">
        <f t="shared" si="53"/>
        <v>7</v>
      </c>
      <c r="BW32" s="21">
        <f t="shared" si="54"/>
        <v>7.6</v>
      </c>
      <c r="BX32" s="21" t="str">
        <f t="shared" si="55"/>
        <v>7.6</v>
      </c>
      <c r="BY32" s="13" t="str">
        <f t="shared" si="56"/>
        <v>B</v>
      </c>
      <c r="BZ32" s="18">
        <f t="shared" si="57"/>
        <v>3</v>
      </c>
      <c r="CA32" s="15" t="str">
        <f t="shared" si="58"/>
        <v>3.0</v>
      </c>
      <c r="CB32" s="68">
        <v>3</v>
      </c>
      <c r="CC32" s="68">
        <v>3</v>
      </c>
      <c r="CD32" s="42"/>
      <c r="CE32" s="99"/>
      <c r="CF32" s="30"/>
      <c r="CG32" s="30"/>
      <c r="CH32" s="27">
        <f t="shared" si="59"/>
        <v>0</v>
      </c>
      <c r="CI32" s="21">
        <f t="shared" si="124"/>
        <v>0</v>
      </c>
      <c r="CJ32" s="21" t="str">
        <f t="shared" si="60"/>
        <v>0.0</v>
      </c>
      <c r="CK32" s="13" t="str">
        <f t="shared" si="61"/>
        <v>F</v>
      </c>
      <c r="CL32" s="18">
        <f t="shared" si="62"/>
        <v>0</v>
      </c>
      <c r="CM32" s="15" t="str">
        <f t="shared" si="63"/>
        <v>0.0</v>
      </c>
      <c r="CN32" s="19">
        <v>3</v>
      </c>
      <c r="CO32" s="68"/>
      <c r="CP32" s="28">
        <v>7.8</v>
      </c>
      <c r="CQ32" s="26">
        <v>8</v>
      </c>
      <c r="CR32" s="27"/>
      <c r="CS32" s="82"/>
      <c r="CT32" s="82">
        <f t="shared" si="64"/>
        <v>8</v>
      </c>
      <c r="CU32" s="21">
        <f t="shared" si="125"/>
        <v>7.9</v>
      </c>
      <c r="CV32" s="21" t="str">
        <f t="shared" si="65"/>
        <v>7.9</v>
      </c>
      <c r="CW32" s="13" t="str">
        <f t="shared" si="16"/>
        <v>B</v>
      </c>
      <c r="CX32" s="18">
        <f t="shared" si="17"/>
        <v>3</v>
      </c>
      <c r="CY32" s="15" t="str">
        <f t="shared" si="66"/>
        <v>3.0</v>
      </c>
      <c r="CZ32" s="19">
        <v>3</v>
      </c>
      <c r="DA32" s="68">
        <v>3</v>
      </c>
      <c r="DB32" s="69">
        <f t="shared" si="67"/>
        <v>19</v>
      </c>
      <c r="DC32" s="22">
        <f t="shared" si="68"/>
        <v>3.9210526315789473</v>
      </c>
      <c r="DD32" s="24" t="str">
        <f t="shared" si="69"/>
        <v>3.92</v>
      </c>
      <c r="DE32" s="22">
        <f t="shared" si="70"/>
        <v>1.5789473684210527</v>
      </c>
      <c r="DF32" s="24" t="str">
        <f t="shared" si="71"/>
        <v>1.58</v>
      </c>
      <c r="DG32" s="77" t="str">
        <f t="shared" si="72"/>
        <v>Lên lớp</v>
      </c>
      <c r="DH32" s="77">
        <f t="shared" si="73"/>
        <v>10</v>
      </c>
      <c r="DI32" s="22">
        <f t="shared" si="74"/>
        <v>7.45</v>
      </c>
      <c r="DJ32" s="77" t="str">
        <f t="shared" si="75"/>
        <v>7.45</v>
      </c>
      <c r="DK32" s="22">
        <f t="shared" si="76"/>
        <v>3</v>
      </c>
      <c r="DL32" s="77" t="str">
        <f t="shared" si="77"/>
        <v>3.00</v>
      </c>
      <c r="DM32" s="28">
        <v>7.8</v>
      </c>
      <c r="DN32" s="26">
        <v>8</v>
      </c>
      <c r="DO32" s="27"/>
      <c r="DP32" s="82"/>
      <c r="DQ32" s="82">
        <f t="shared" si="78"/>
        <v>8</v>
      </c>
      <c r="DR32" s="21">
        <f t="shared" si="79"/>
        <v>7.9</v>
      </c>
      <c r="DS32" s="21" t="str">
        <f t="shared" si="80"/>
        <v>7.9</v>
      </c>
      <c r="DT32" s="13" t="str">
        <f t="shared" si="81"/>
        <v>B</v>
      </c>
      <c r="DU32" s="18">
        <f t="shared" si="82"/>
        <v>3</v>
      </c>
      <c r="DV32" s="15" t="str">
        <f t="shared" si="83"/>
        <v>3.0</v>
      </c>
      <c r="DW32" s="19">
        <v>2</v>
      </c>
      <c r="DX32" s="68">
        <v>2</v>
      </c>
      <c r="DY32" s="28">
        <v>6.7</v>
      </c>
      <c r="DZ32" s="26">
        <v>8</v>
      </c>
      <c r="EA32" s="27"/>
      <c r="EB32" s="82"/>
      <c r="EC32" s="82">
        <f t="shared" si="84"/>
        <v>8</v>
      </c>
      <c r="ED32" s="21">
        <f t="shared" si="126"/>
        <v>7.5</v>
      </c>
      <c r="EE32" s="21" t="str">
        <f t="shared" si="85"/>
        <v>7.5</v>
      </c>
      <c r="EF32" s="13" t="str">
        <f t="shared" si="86"/>
        <v>B</v>
      </c>
      <c r="EG32" s="18">
        <f t="shared" si="87"/>
        <v>3</v>
      </c>
      <c r="EH32" s="15" t="str">
        <f t="shared" si="88"/>
        <v>3.0</v>
      </c>
      <c r="EI32" s="19">
        <v>2</v>
      </c>
      <c r="EJ32" s="68">
        <v>2</v>
      </c>
      <c r="EK32" s="28">
        <v>7.4</v>
      </c>
      <c r="EL32" s="26">
        <v>6</v>
      </c>
      <c r="EM32" s="27"/>
      <c r="EN32" s="82"/>
      <c r="EO32" s="82">
        <f t="shared" si="89"/>
        <v>6</v>
      </c>
      <c r="EP32" s="21">
        <f t="shared" si="90"/>
        <v>6.6</v>
      </c>
      <c r="EQ32" s="21" t="str">
        <f t="shared" si="91"/>
        <v>6.6</v>
      </c>
      <c r="ER32" s="13" t="str">
        <f t="shared" si="92"/>
        <v>C+</v>
      </c>
      <c r="ES32" s="18">
        <f t="shared" si="93"/>
        <v>2.5</v>
      </c>
      <c r="ET32" s="15" t="str">
        <f t="shared" si="94"/>
        <v>2.5</v>
      </c>
      <c r="EU32" s="19">
        <v>2</v>
      </c>
      <c r="EV32" s="68">
        <v>2</v>
      </c>
      <c r="EW32" s="28">
        <v>8.3000000000000007</v>
      </c>
      <c r="EX32" s="26">
        <v>9</v>
      </c>
      <c r="EY32" s="27"/>
      <c r="EZ32" s="82"/>
      <c r="FA32" s="82">
        <f t="shared" si="95"/>
        <v>9</v>
      </c>
      <c r="FB32" s="21">
        <f t="shared" si="96"/>
        <v>8.6999999999999993</v>
      </c>
      <c r="FC32" s="21" t="str">
        <f t="shared" si="97"/>
        <v>8.7</v>
      </c>
      <c r="FD32" s="13" t="str">
        <f t="shared" si="98"/>
        <v>A</v>
      </c>
      <c r="FE32" s="18">
        <f t="shared" si="99"/>
        <v>4</v>
      </c>
      <c r="FF32" s="15" t="str">
        <f t="shared" si="100"/>
        <v>4.0</v>
      </c>
      <c r="FG32" s="19">
        <v>4</v>
      </c>
      <c r="FH32" s="68">
        <v>4</v>
      </c>
      <c r="FI32" s="28">
        <v>7.6</v>
      </c>
      <c r="FJ32" s="26">
        <v>9</v>
      </c>
      <c r="FK32" s="27"/>
      <c r="FL32" s="82"/>
      <c r="FM32" s="82">
        <f t="shared" si="101"/>
        <v>9</v>
      </c>
      <c r="FN32" s="21">
        <f t="shared" si="102"/>
        <v>8.4</v>
      </c>
      <c r="FO32" s="21" t="str">
        <f t="shared" si="103"/>
        <v>8.4</v>
      </c>
      <c r="FP32" s="13" t="str">
        <f t="shared" si="104"/>
        <v>B+</v>
      </c>
      <c r="FQ32" s="18">
        <f t="shared" si="105"/>
        <v>3.5</v>
      </c>
      <c r="FR32" s="15" t="str">
        <f t="shared" si="106"/>
        <v>3.5</v>
      </c>
      <c r="FS32" s="19">
        <v>2</v>
      </c>
      <c r="FT32" s="68">
        <v>2</v>
      </c>
      <c r="FU32" s="28">
        <v>7.2</v>
      </c>
      <c r="FV32" s="26">
        <v>10</v>
      </c>
      <c r="FW32" s="27"/>
      <c r="FX32" s="82"/>
      <c r="FY32" s="82">
        <f t="shared" si="107"/>
        <v>10</v>
      </c>
      <c r="FZ32" s="21">
        <f t="shared" si="108"/>
        <v>8.9</v>
      </c>
      <c r="GA32" s="21" t="str">
        <f t="shared" si="109"/>
        <v>8.9</v>
      </c>
      <c r="GB32" s="13" t="str">
        <f t="shared" si="110"/>
        <v>A</v>
      </c>
      <c r="GC32" s="18">
        <f t="shared" si="111"/>
        <v>4</v>
      </c>
      <c r="GD32" s="15" t="str">
        <f t="shared" si="112"/>
        <v>4.0</v>
      </c>
      <c r="GE32" s="19">
        <v>2</v>
      </c>
      <c r="GF32" s="68">
        <v>2</v>
      </c>
      <c r="GG32" s="28">
        <v>7.9</v>
      </c>
      <c r="GH32" s="26">
        <v>5</v>
      </c>
      <c r="GI32" s="27"/>
      <c r="GJ32" s="27"/>
      <c r="GK32" s="82">
        <f t="shared" si="113"/>
        <v>5</v>
      </c>
      <c r="GL32" s="21">
        <f t="shared" si="114"/>
        <v>6.2</v>
      </c>
      <c r="GM32" s="21" t="str">
        <f t="shared" si="115"/>
        <v>6.2</v>
      </c>
      <c r="GN32" s="13" t="str">
        <f t="shared" si="116"/>
        <v>C</v>
      </c>
      <c r="GO32" s="18">
        <f t="shared" si="117"/>
        <v>2</v>
      </c>
      <c r="GP32" s="15" t="str">
        <f t="shared" si="118"/>
        <v>2.0</v>
      </c>
      <c r="GQ32" s="19">
        <v>4</v>
      </c>
      <c r="GR32" s="68">
        <v>4</v>
      </c>
      <c r="GS32" s="69">
        <f t="shared" si="119"/>
        <v>18</v>
      </c>
      <c r="GT32" s="22">
        <f t="shared" si="127"/>
        <v>7.6777777777777771</v>
      </c>
      <c r="GU32" s="24" t="str">
        <f t="shared" si="128"/>
        <v>7.68</v>
      </c>
      <c r="GV32" s="22">
        <f t="shared" si="129"/>
        <v>3.1111111111111112</v>
      </c>
      <c r="GW32" s="24" t="str">
        <f t="shared" si="130"/>
        <v>3.11</v>
      </c>
    </row>
    <row r="33" spans="1:205" s="4" customFormat="1" ht="18">
      <c r="A33" s="2">
        <v>32</v>
      </c>
      <c r="B33" s="5" t="s">
        <v>204</v>
      </c>
      <c r="C33" s="6" t="s">
        <v>831</v>
      </c>
      <c r="D33" s="7" t="s">
        <v>832</v>
      </c>
      <c r="E33" s="8" t="s">
        <v>833</v>
      </c>
      <c r="F33" s="3"/>
      <c r="G33" s="10" t="s">
        <v>950</v>
      </c>
      <c r="H33" s="36" t="s">
        <v>319</v>
      </c>
      <c r="I33" s="3" t="s">
        <v>318</v>
      </c>
      <c r="J33" s="25"/>
      <c r="K33" s="21" t="str">
        <f t="shared" si="35"/>
        <v>0.0</v>
      </c>
      <c r="L33" s="13" t="str">
        <f t="shared" si="131"/>
        <v>F</v>
      </c>
      <c r="M33" s="14">
        <f t="shared" si="132"/>
        <v>0</v>
      </c>
      <c r="N33" s="15" t="str">
        <f t="shared" si="36"/>
        <v>0.0</v>
      </c>
      <c r="O33" s="19">
        <v>2</v>
      </c>
      <c r="P33" s="12">
        <v>6</v>
      </c>
      <c r="Q33" s="21" t="str">
        <f t="shared" si="37"/>
        <v>6.0</v>
      </c>
      <c r="R33" s="13" t="str">
        <f t="shared" si="133"/>
        <v>C</v>
      </c>
      <c r="S33" s="14">
        <f t="shared" si="134"/>
        <v>2</v>
      </c>
      <c r="T33" s="15" t="str">
        <f t="shared" si="38"/>
        <v>2.0</v>
      </c>
      <c r="U33" s="19">
        <v>3</v>
      </c>
      <c r="V33" s="42"/>
      <c r="W33" s="99"/>
      <c r="X33" s="30"/>
      <c r="Y33" s="30"/>
      <c r="Z33" s="82">
        <f t="shared" si="39"/>
        <v>0</v>
      </c>
      <c r="AA33" s="21">
        <f t="shared" si="122"/>
        <v>0</v>
      </c>
      <c r="AB33" s="21" t="str">
        <f t="shared" si="40"/>
        <v>0.0</v>
      </c>
      <c r="AC33" s="13" t="str">
        <f t="shared" si="4"/>
        <v>F</v>
      </c>
      <c r="AD33" s="18">
        <f t="shared" si="135"/>
        <v>0</v>
      </c>
      <c r="AE33" s="15" t="str">
        <f t="shared" si="41"/>
        <v>0.0</v>
      </c>
      <c r="AF33" s="19">
        <v>4</v>
      </c>
      <c r="AG33" s="68"/>
      <c r="AH33" s="42"/>
      <c r="AI33" s="99"/>
      <c r="AJ33" s="30"/>
      <c r="AK33" s="30"/>
      <c r="AL33" s="82">
        <f t="shared" si="42"/>
        <v>0</v>
      </c>
      <c r="AM33" s="21">
        <f t="shared" si="43"/>
        <v>0</v>
      </c>
      <c r="AN33" s="21" t="str">
        <f t="shared" si="44"/>
        <v>0.0</v>
      </c>
      <c r="AO33" s="13" t="str">
        <f t="shared" si="6"/>
        <v>F</v>
      </c>
      <c r="AP33" s="18">
        <f t="shared" si="7"/>
        <v>0</v>
      </c>
      <c r="AQ33" s="15" t="str">
        <f t="shared" si="45"/>
        <v>0.0</v>
      </c>
      <c r="AR33" s="19">
        <v>2</v>
      </c>
      <c r="AS33" s="68"/>
      <c r="AT33" s="28"/>
      <c r="AU33" s="26"/>
      <c r="AV33" s="27"/>
      <c r="AW33" s="82"/>
      <c r="AX33" s="27">
        <f t="shared" si="46"/>
        <v>0</v>
      </c>
      <c r="AY33" s="21">
        <f t="shared" si="123"/>
        <v>0</v>
      </c>
      <c r="AZ33" s="21" t="str">
        <f t="shared" si="47"/>
        <v>0.0</v>
      </c>
      <c r="BA33" s="13" t="str">
        <f t="shared" si="8"/>
        <v>F</v>
      </c>
      <c r="BB33" s="18">
        <f t="shared" si="9"/>
        <v>0</v>
      </c>
      <c r="BC33" s="15" t="str">
        <f t="shared" si="48"/>
        <v>0.0</v>
      </c>
      <c r="BD33" s="19">
        <v>2</v>
      </c>
      <c r="BE33" s="68"/>
      <c r="BF33" s="42"/>
      <c r="BG33" s="99"/>
      <c r="BH33" s="30"/>
      <c r="BI33" s="30"/>
      <c r="BJ33" s="82">
        <f t="shared" si="49"/>
        <v>0</v>
      </c>
      <c r="BK33" s="21">
        <f t="shared" si="50"/>
        <v>0</v>
      </c>
      <c r="BL33" s="21" t="str">
        <f t="shared" si="51"/>
        <v>0.0</v>
      </c>
      <c r="BM33" s="13" t="str">
        <f t="shared" si="10"/>
        <v>F</v>
      </c>
      <c r="BN33" s="18">
        <f t="shared" si="11"/>
        <v>0</v>
      </c>
      <c r="BO33" s="15" t="str">
        <f t="shared" si="52"/>
        <v>0.0</v>
      </c>
      <c r="BP33" s="19">
        <v>2</v>
      </c>
      <c r="BQ33" s="68"/>
      <c r="BR33" s="28">
        <v>8.3000000000000007</v>
      </c>
      <c r="BS33" s="39">
        <v>6</v>
      </c>
      <c r="BT33" s="27"/>
      <c r="BU33" s="27"/>
      <c r="BV33" s="27">
        <f t="shared" si="53"/>
        <v>6</v>
      </c>
      <c r="BW33" s="21">
        <f t="shared" si="54"/>
        <v>6.9</v>
      </c>
      <c r="BX33" s="21" t="str">
        <f t="shared" si="55"/>
        <v>6.9</v>
      </c>
      <c r="BY33" s="13" t="str">
        <f t="shared" si="56"/>
        <v>C+</v>
      </c>
      <c r="BZ33" s="18">
        <f t="shared" si="57"/>
        <v>2.5</v>
      </c>
      <c r="CA33" s="15" t="str">
        <f t="shared" si="58"/>
        <v>2.5</v>
      </c>
      <c r="CB33" s="68">
        <v>3</v>
      </c>
      <c r="CC33" s="68">
        <v>3</v>
      </c>
      <c r="CD33" s="42"/>
      <c r="CE33" s="99"/>
      <c r="CF33" s="30"/>
      <c r="CG33" s="30"/>
      <c r="CH33" s="27">
        <f t="shared" si="59"/>
        <v>0</v>
      </c>
      <c r="CI33" s="21">
        <f t="shared" si="124"/>
        <v>0</v>
      </c>
      <c r="CJ33" s="21" t="str">
        <f t="shared" si="60"/>
        <v>0.0</v>
      </c>
      <c r="CK33" s="13" t="str">
        <f t="shared" si="61"/>
        <v>F</v>
      </c>
      <c r="CL33" s="18">
        <f t="shared" si="62"/>
        <v>0</v>
      </c>
      <c r="CM33" s="15" t="str">
        <f t="shared" si="63"/>
        <v>0.0</v>
      </c>
      <c r="CN33" s="19">
        <v>3</v>
      </c>
      <c r="CO33" s="68"/>
      <c r="CP33" s="28">
        <v>7.3</v>
      </c>
      <c r="CQ33" s="26">
        <v>9</v>
      </c>
      <c r="CR33" s="27"/>
      <c r="CS33" s="82"/>
      <c r="CT33" s="82">
        <f t="shared" si="64"/>
        <v>9</v>
      </c>
      <c r="CU33" s="21">
        <f t="shared" si="125"/>
        <v>8.3000000000000007</v>
      </c>
      <c r="CV33" s="21" t="str">
        <f t="shared" si="65"/>
        <v>8.3</v>
      </c>
      <c r="CW33" s="13" t="str">
        <f t="shared" si="16"/>
        <v>B+</v>
      </c>
      <c r="CX33" s="18">
        <f t="shared" si="17"/>
        <v>3.5</v>
      </c>
      <c r="CY33" s="15" t="str">
        <f t="shared" si="66"/>
        <v>3.5</v>
      </c>
      <c r="CZ33" s="19">
        <v>3</v>
      </c>
      <c r="DA33" s="68">
        <v>3</v>
      </c>
      <c r="DB33" s="69">
        <f t="shared" si="67"/>
        <v>19</v>
      </c>
      <c r="DC33" s="22">
        <f t="shared" si="68"/>
        <v>2.4000000000000004</v>
      </c>
      <c r="DD33" s="24" t="str">
        <f t="shared" si="69"/>
        <v>2.40</v>
      </c>
      <c r="DE33" s="22">
        <f t="shared" si="70"/>
        <v>0.94736842105263153</v>
      </c>
      <c r="DF33" s="24" t="str">
        <f t="shared" si="71"/>
        <v>0.95</v>
      </c>
      <c r="DG33" s="77" t="str">
        <f t="shared" si="72"/>
        <v>Cảnh báo KQHT</v>
      </c>
      <c r="DH33" s="77">
        <f t="shared" si="73"/>
        <v>6</v>
      </c>
      <c r="DI33" s="22">
        <f t="shared" si="74"/>
        <v>7.6000000000000014</v>
      </c>
      <c r="DJ33" s="77" t="str">
        <f t="shared" si="75"/>
        <v>7.60</v>
      </c>
      <c r="DK33" s="22">
        <f t="shared" si="76"/>
        <v>3</v>
      </c>
      <c r="DL33" s="77" t="str">
        <f t="shared" si="77"/>
        <v>3.00</v>
      </c>
      <c r="DM33" s="28">
        <v>8.1999999999999993</v>
      </c>
      <c r="DN33" s="26">
        <v>7</v>
      </c>
      <c r="DO33" s="27"/>
      <c r="DP33" s="82"/>
      <c r="DQ33" s="82">
        <f t="shared" si="78"/>
        <v>7</v>
      </c>
      <c r="DR33" s="21">
        <f t="shared" si="79"/>
        <v>7.5</v>
      </c>
      <c r="DS33" s="21" t="str">
        <f t="shared" si="80"/>
        <v>7.5</v>
      </c>
      <c r="DT33" s="13" t="str">
        <f t="shared" si="81"/>
        <v>B</v>
      </c>
      <c r="DU33" s="18">
        <f t="shared" si="82"/>
        <v>3</v>
      </c>
      <c r="DV33" s="15" t="str">
        <f t="shared" si="83"/>
        <v>3.0</v>
      </c>
      <c r="DW33" s="19">
        <v>2</v>
      </c>
      <c r="DX33" s="68">
        <v>2</v>
      </c>
      <c r="DY33" s="28">
        <v>6.7</v>
      </c>
      <c r="DZ33" s="26">
        <v>8</v>
      </c>
      <c r="EA33" s="27"/>
      <c r="EB33" s="82"/>
      <c r="EC33" s="82">
        <f t="shared" si="84"/>
        <v>8</v>
      </c>
      <c r="ED33" s="21">
        <f t="shared" si="126"/>
        <v>7.5</v>
      </c>
      <c r="EE33" s="21" t="str">
        <f t="shared" si="85"/>
        <v>7.5</v>
      </c>
      <c r="EF33" s="13" t="str">
        <f t="shared" si="86"/>
        <v>B</v>
      </c>
      <c r="EG33" s="18">
        <f t="shared" si="87"/>
        <v>3</v>
      </c>
      <c r="EH33" s="15" t="str">
        <f t="shared" si="88"/>
        <v>3.0</v>
      </c>
      <c r="EI33" s="19">
        <v>2</v>
      </c>
      <c r="EJ33" s="68">
        <v>2</v>
      </c>
      <c r="EK33" s="28">
        <v>7.4</v>
      </c>
      <c r="EL33" s="26">
        <v>9</v>
      </c>
      <c r="EM33" s="27"/>
      <c r="EN33" s="82"/>
      <c r="EO33" s="82">
        <f t="shared" si="89"/>
        <v>9</v>
      </c>
      <c r="EP33" s="21">
        <f t="shared" si="90"/>
        <v>8.4</v>
      </c>
      <c r="EQ33" s="21" t="str">
        <f t="shared" si="91"/>
        <v>8.4</v>
      </c>
      <c r="ER33" s="13" t="str">
        <f t="shared" si="92"/>
        <v>B+</v>
      </c>
      <c r="ES33" s="18">
        <f t="shared" si="93"/>
        <v>3.5</v>
      </c>
      <c r="ET33" s="15" t="str">
        <f t="shared" si="94"/>
        <v>3.5</v>
      </c>
      <c r="EU33" s="19">
        <v>2</v>
      </c>
      <c r="EV33" s="68">
        <v>2</v>
      </c>
      <c r="EW33" s="28">
        <v>8.3000000000000007</v>
      </c>
      <c r="EX33" s="26">
        <v>8</v>
      </c>
      <c r="EY33" s="27"/>
      <c r="EZ33" s="82"/>
      <c r="FA33" s="82">
        <f t="shared" si="95"/>
        <v>8</v>
      </c>
      <c r="FB33" s="21">
        <f t="shared" si="96"/>
        <v>8.1</v>
      </c>
      <c r="FC33" s="21" t="str">
        <f t="shared" si="97"/>
        <v>8.1</v>
      </c>
      <c r="FD33" s="13" t="str">
        <f t="shared" si="98"/>
        <v>B+</v>
      </c>
      <c r="FE33" s="18">
        <f t="shared" si="99"/>
        <v>3.5</v>
      </c>
      <c r="FF33" s="15" t="str">
        <f t="shared" si="100"/>
        <v>3.5</v>
      </c>
      <c r="FG33" s="19">
        <v>4</v>
      </c>
      <c r="FH33" s="68">
        <v>4</v>
      </c>
      <c r="FI33" s="28">
        <v>7.6</v>
      </c>
      <c r="FJ33" s="26">
        <v>9</v>
      </c>
      <c r="FK33" s="27"/>
      <c r="FL33" s="82"/>
      <c r="FM33" s="82">
        <f t="shared" si="101"/>
        <v>9</v>
      </c>
      <c r="FN33" s="21">
        <f t="shared" si="102"/>
        <v>8.4</v>
      </c>
      <c r="FO33" s="21" t="str">
        <f t="shared" si="103"/>
        <v>8.4</v>
      </c>
      <c r="FP33" s="13" t="str">
        <f t="shared" si="104"/>
        <v>B+</v>
      </c>
      <c r="FQ33" s="18">
        <f t="shared" si="105"/>
        <v>3.5</v>
      </c>
      <c r="FR33" s="15" t="str">
        <f t="shared" si="106"/>
        <v>3.5</v>
      </c>
      <c r="FS33" s="19">
        <v>2</v>
      </c>
      <c r="FT33" s="68">
        <v>2</v>
      </c>
      <c r="FU33" s="28">
        <v>8.1999999999999993</v>
      </c>
      <c r="FV33" s="26">
        <v>8</v>
      </c>
      <c r="FW33" s="27"/>
      <c r="FX33" s="82"/>
      <c r="FY33" s="82">
        <f t="shared" si="107"/>
        <v>8</v>
      </c>
      <c r="FZ33" s="21">
        <f t="shared" si="108"/>
        <v>8.1</v>
      </c>
      <c r="GA33" s="21" t="str">
        <f t="shared" si="109"/>
        <v>8.1</v>
      </c>
      <c r="GB33" s="13" t="str">
        <f t="shared" si="110"/>
        <v>B+</v>
      </c>
      <c r="GC33" s="18">
        <f t="shared" si="111"/>
        <v>3.5</v>
      </c>
      <c r="GD33" s="15" t="str">
        <f t="shared" si="112"/>
        <v>3.5</v>
      </c>
      <c r="GE33" s="19">
        <v>2</v>
      </c>
      <c r="GF33" s="68">
        <v>2</v>
      </c>
      <c r="GG33" s="28">
        <v>7.9</v>
      </c>
      <c r="GH33" s="26">
        <v>8</v>
      </c>
      <c r="GI33" s="27"/>
      <c r="GJ33" s="27"/>
      <c r="GK33" s="82">
        <f t="shared" si="113"/>
        <v>8</v>
      </c>
      <c r="GL33" s="21">
        <f t="shared" si="114"/>
        <v>8</v>
      </c>
      <c r="GM33" s="21" t="str">
        <f t="shared" si="115"/>
        <v>8.0</v>
      </c>
      <c r="GN33" s="13" t="str">
        <f t="shared" si="116"/>
        <v>B+</v>
      </c>
      <c r="GO33" s="18">
        <f t="shared" si="117"/>
        <v>3.5</v>
      </c>
      <c r="GP33" s="15" t="str">
        <f t="shared" si="118"/>
        <v>3.5</v>
      </c>
      <c r="GQ33" s="19">
        <v>4</v>
      </c>
      <c r="GR33" s="68">
        <v>4</v>
      </c>
      <c r="GS33" s="69">
        <f t="shared" si="119"/>
        <v>18</v>
      </c>
      <c r="GT33" s="22">
        <f t="shared" si="127"/>
        <v>8.0111111111111111</v>
      </c>
      <c r="GU33" s="24" t="str">
        <f t="shared" si="128"/>
        <v>8.01</v>
      </c>
      <c r="GV33" s="22">
        <f t="shared" si="129"/>
        <v>3.3888888888888888</v>
      </c>
      <c r="GW33" s="24" t="str">
        <f t="shared" si="130"/>
        <v>3.39</v>
      </c>
    </row>
    <row r="34" spans="1:205" s="4" customFormat="1" ht="18">
      <c r="A34" s="2"/>
      <c r="B34" s="5"/>
      <c r="C34" s="6"/>
      <c r="D34" s="7"/>
      <c r="E34" s="8"/>
      <c r="F34" s="3"/>
      <c r="G34" s="3"/>
      <c r="H34" s="3"/>
      <c r="I34" s="11"/>
      <c r="J34" s="12"/>
      <c r="K34" s="21" t="str">
        <f>TEXT(J34,"0.0")</f>
        <v>0.0</v>
      </c>
      <c r="L34" s="13" t="str">
        <f>IF(J34&gt;=8.5,"A",IF(J34&gt;=8,"B+",IF(J34&gt;=7,"B",IF(J34&gt;=6.5,"C+",IF(J34&gt;=5.5,"C",IF(J34&gt;=5,"D+",IF(J34&gt;=4,"D","F")))))))</f>
        <v>F</v>
      </c>
      <c r="M34" s="14">
        <f>IF(L34="A",4,IF(L34="B+",3.5,IF(L34="B",3,IF(L34="C+",2.5,IF(L34="C",2,IF(L34="D+",1.5,IF(L34="D",1,0)))))))</f>
        <v>0</v>
      </c>
      <c r="N34" s="15" t="str">
        <f>TEXT(M34,"0.0")</f>
        <v>0.0</v>
      </c>
      <c r="O34" s="19">
        <v>2</v>
      </c>
      <c r="P34" s="12"/>
      <c r="Q34" s="21" t="str">
        <f>TEXT(P34,"0.0")</f>
        <v>0.0</v>
      </c>
      <c r="R34" s="13" t="str">
        <f>IF(P34&gt;=8.5,"A",IF(P34&gt;=8,"B+",IF(P34&gt;=7,"B",IF(P34&gt;=6.5,"C+",IF(P34&gt;=5.5,"C",IF(P34&gt;=5,"D+",IF(P34&gt;=4,"D","F")))))))</f>
        <v>F</v>
      </c>
      <c r="S34" s="14">
        <f>IF(R34="A",4,IF(R34="B+",3.5,IF(R34="B",3,IF(R34="C+",2.5,IF(R34="C",2,IF(R34="D+",1.5,IF(R34="D",1,0)))))))</f>
        <v>0</v>
      </c>
      <c r="T34" s="15" t="str">
        <f>TEXT(S34,"0.0")</f>
        <v>0.0</v>
      </c>
      <c r="U34" s="19">
        <v>3</v>
      </c>
      <c r="V34" s="28"/>
      <c r="W34" s="26"/>
      <c r="X34" s="27"/>
      <c r="Y34" s="82"/>
      <c r="Z34" s="82">
        <f t="shared" si="39"/>
        <v>0</v>
      </c>
      <c r="AA34" s="21">
        <f t="shared" si="122"/>
        <v>0</v>
      </c>
      <c r="AB34" s="21" t="str">
        <f>TEXT(AA34,"0.0")</f>
        <v>0.0</v>
      </c>
      <c r="AC34" s="13" t="str">
        <f>IF(AA34&gt;=8.5,"A",IF(AA34&gt;=8,"B+",IF(AA34&gt;=7,"B",IF(AA34&gt;=6.5,"C+",IF(AA34&gt;=5.5,"C",IF(AA34&gt;=5,"D+",IF(AA34&gt;=4,"D","F")))))))</f>
        <v>F</v>
      </c>
      <c r="AD34" s="18">
        <f>IF(AC34="A",4,IF(AC34="B+",3.5,IF(AC34="B",3,IF(AC34="C+",2.5,IF(AC34="C",2,IF(AC34="D+",1.5,IF(AC34="D",1,0)))))))</f>
        <v>0</v>
      </c>
      <c r="AE34" s="15" t="str">
        <f>TEXT(AD34,"0.0")</f>
        <v>0.0</v>
      </c>
      <c r="AF34" s="19">
        <v>4</v>
      </c>
      <c r="AG34" s="68"/>
      <c r="AH34" s="28"/>
      <c r="AI34" s="26"/>
      <c r="AJ34" s="27"/>
      <c r="AK34" s="82"/>
      <c r="AL34" s="82">
        <f t="shared" si="42"/>
        <v>0</v>
      </c>
      <c r="AM34" s="21">
        <f t="shared" si="43"/>
        <v>0</v>
      </c>
      <c r="AN34" s="21" t="str">
        <f t="shared" si="44"/>
        <v>0.0</v>
      </c>
      <c r="AO34" s="13" t="str">
        <f t="shared" si="6"/>
        <v>F</v>
      </c>
      <c r="AP34" s="18">
        <f t="shared" si="7"/>
        <v>0</v>
      </c>
      <c r="AQ34" s="15" t="str">
        <f t="shared" si="45"/>
        <v>0.0</v>
      </c>
      <c r="AR34" s="19">
        <v>2</v>
      </c>
      <c r="AS34" s="68"/>
      <c r="AT34" s="28"/>
      <c r="AU34" s="26"/>
      <c r="AV34" s="27"/>
      <c r="AW34" s="82"/>
      <c r="AX34" s="27">
        <f t="shared" si="46"/>
        <v>0</v>
      </c>
      <c r="AY34" s="21">
        <f t="shared" si="123"/>
        <v>0</v>
      </c>
      <c r="AZ34" s="21" t="str">
        <f t="shared" si="47"/>
        <v>0.0</v>
      </c>
      <c r="BA34" s="13" t="str">
        <f t="shared" si="8"/>
        <v>F</v>
      </c>
      <c r="BB34" s="18">
        <f t="shared" si="9"/>
        <v>0</v>
      </c>
      <c r="BC34" s="15" t="str">
        <f t="shared" si="48"/>
        <v>0.0</v>
      </c>
      <c r="BD34" s="19">
        <v>2</v>
      </c>
      <c r="BE34" s="68"/>
      <c r="BF34" s="28"/>
      <c r="BG34" s="26"/>
      <c r="BH34" s="27"/>
      <c r="BI34" s="82"/>
      <c r="BJ34" s="82">
        <f t="shared" si="49"/>
        <v>0</v>
      </c>
      <c r="BK34" s="21">
        <f t="shared" si="50"/>
        <v>0</v>
      </c>
      <c r="BL34" s="21" t="str">
        <f t="shared" si="51"/>
        <v>0.0</v>
      </c>
      <c r="BM34" s="13" t="str">
        <f t="shared" si="10"/>
        <v>F</v>
      </c>
      <c r="BN34" s="18">
        <f t="shared" si="11"/>
        <v>0</v>
      </c>
      <c r="BO34" s="15" t="str">
        <f t="shared" si="52"/>
        <v>0.0</v>
      </c>
      <c r="BP34" s="19">
        <v>2</v>
      </c>
      <c r="BQ34" s="68"/>
      <c r="BR34" s="28"/>
      <c r="BS34" s="39"/>
      <c r="BT34" s="27"/>
      <c r="BU34" s="27"/>
      <c r="BV34" s="27">
        <f t="shared" si="53"/>
        <v>0</v>
      </c>
      <c r="BW34" s="21">
        <f t="shared" si="54"/>
        <v>0</v>
      </c>
      <c r="BX34" s="21" t="str">
        <f t="shared" si="55"/>
        <v>0.0</v>
      </c>
      <c r="BY34" s="13" t="str">
        <f t="shared" si="56"/>
        <v>F</v>
      </c>
      <c r="BZ34" s="18">
        <f t="shared" si="57"/>
        <v>0</v>
      </c>
      <c r="CA34" s="15" t="str">
        <f t="shared" si="58"/>
        <v>0.0</v>
      </c>
      <c r="CB34" s="68">
        <v>3</v>
      </c>
      <c r="CC34" s="68"/>
      <c r="CD34" s="28"/>
      <c r="CE34" s="26"/>
      <c r="CF34" s="27"/>
      <c r="CG34" s="82"/>
      <c r="CH34" s="27">
        <f t="shared" si="59"/>
        <v>0</v>
      </c>
      <c r="CI34" s="21">
        <f t="shared" si="124"/>
        <v>0</v>
      </c>
      <c r="CJ34" s="21" t="str">
        <f t="shared" si="60"/>
        <v>0.0</v>
      </c>
      <c r="CK34" s="13" t="str">
        <f t="shared" si="61"/>
        <v>F</v>
      </c>
      <c r="CL34" s="18">
        <f t="shared" si="62"/>
        <v>0</v>
      </c>
      <c r="CM34" s="15" t="str">
        <f t="shared" si="63"/>
        <v>0.0</v>
      </c>
      <c r="CN34" s="19">
        <v>3</v>
      </c>
      <c r="CO34" s="68"/>
      <c r="CP34" s="28"/>
      <c r="CQ34" s="26"/>
      <c r="CR34" s="27"/>
      <c r="CS34" s="82"/>
      <c r="CT34" s="82">
        <f t="shared" si="64"/>
        <v>0</v>
      </c>
      <c r="CU34" s="21">
        <f t="shared" si="125"/>
        <v>0</v>
      </c>
      <c r="CV34" s="21" t="str">
        <f t="shared" si="65"/>
        <v>0.0</v>
      </c>
      <c r="CW34" s="13" t="str">
        <f t="shared" si="16"/>
        <v>F</v>
      </c>
      <c r="CX34" s="18">
        <f t="shared" si="17"/>
        <v>0</v>
      </c>
      <c r="CY34" s="15" t="str">
        <f t="shared" si="66"/>
        <v>0.0</v>
      </c>
      <c r="CZ34" s="19">
        <v>3</v>
      </c>
      <c r="DA34" s="68"/>
      <c r="DB34" s="69">
        <f t="shared" si="67"/>
        <v>19</v>
      </c>
      <c r="DC34" s="22">
        <f t="shared" si="68"/>
        <v>0</v>
      </c>
      <c r="DD34" s="24" t="str">
        <f t="shared" si="69"/>
        <v>0.00</v>
      </c>
      <c r="DE34" s="22">
        <f t="shared" si="70"/>
        <v>0</v>
      </c>
      <c r="DF34" s="24" t="str">
        <f t="shared" si="71"/>
        <v>0.00</v>
      </c>
      <c r="DG34" s="77" t="str">
        <f t="shared" si="72"/>
        <v>Cảnh báo KQHT</v>
      </c>
      <c r="DH34" s="77">
        <f t="shared" si="73"/>
        <v>0</v>
      </c>
      <c r="DI34" s="22" t="e">
        <f t="shared" si="74"/>
        <v>#DIV/0!</v>
      </c>
      <c r="DJ34" s="77" t="e">
        <f t="shared" si="75"/>
        <v>#DIV/0!</v>
      </c>
      <c r="DK34" s="22" t="e">
        <f t="shared" si="76"/>
        <v>#DIV/0!</v>
      </c>
      <c r="DL34" s="77" t="e">
        <f t="shared" si="77"/>
        <v>#DIV/0!</v>
      </c>
      <c r="DM34" s="28"/>
      <c r="DN34" s="26"/>
      <c r="DO34" s="27"/>
      <c r="DP34" s="82"/>
      <c r="DQ34" s="82">
        <f t="shared" si="78"/>
        <v>0</v>
      </c>
      <c r="DR34" s="21">
        <f t="shared" si="79"/>
        <v>0</v>
      </c>
      <c r="DS34" s="21" t="str">
        <f t="shared" si="80"/>
        <v>0.0</v>
      </c>
      <c r="DT34" s="13" t="str">
        <f t="shared" si="81"/>
        <v>F</v>
      </c>
      <c r="DU34" s="18">
        <f t="shared" si="82"/>
        <v>0</v>
      </c>
      <c r="DV34" s="15" t="str">
        <f t="shared" si="83"/>
        <v>0.0</v>
      </c>
      <c r="DW34" s="19">
        <v>2</v>
      </c>
      <c r="DX34" s="68">
        <v>2</v>
      </c>
      <c r="DY34" s="28"/>
      <c r="DZ34" s="26"/>
      <c r="EA34" s="27"/>
      <c r="EB34" s="82"/>
      <c r="EC34" s="82">
        <f t="shared" si="84"/>
        <v>0</v>
      </c>
      <c r="ED34" s="21">
        <f t="shared" si="126"/>
        <v>0</v>
      </c>
      <c r="EE34" s="21" t="str">
        <f t="shared" si="85"/>
        <v>0.0</v>
      </c>
      <c r="EF34" s="13" t="str">
        <f t="shared" si="86"/>
        <v>F</v>
      </c>
      <c r="EG34" s="18">
        <f t="shared" si="87"/>
        <v>0</v>
      </c>
      <c r="EH34" s="15" t="str">
        <f t="shared" si="88"/>
        <v>0.0</v>
      </c>
      <c r="EI34" s="19">
        <v>2</v>
      </c>
      <c r="EJ34" s="68">
        <v>2</v>
      </c>
      <c r="EK34" s="28"/>
      <c r="EL34" s="26"/>
      <c r="EM34" s="27"/>
      <c r="EN34" s="82"/>
      <c r="EO34" s="82">
        <f t="shared" si="89"/>
        <v>0</v>
      </c>
      <c r="EP34" s="21">
        <f t="shared" si="90"/>
        <v>0</v>
      </c>
      <c r="EQ34" s="21" t="str">
        <f t="shared" si="91"/>
        <v>0.0</v>
      </c>
      <c r="ER34" s="13" t="str">
        <f t="shared" si="92"/>
        <v>F</v>
      </c>
      <c r="ES34" s="18">
        <f t="shared" si="93"/>
        <v>0</v>
      </c>
      <c r="ET34" s="15" t="str">
        <f t="shared" si="94"/>
        <v>0.0</v>
      </c>
      <c r="EU34" s="19">
        <v>2</v>
      </c>
      <c r="EV34" s="68">
        <v>2</v>
      </c>
      <c r="EW34" s="28"/>
      <c r="EX34" s="26"/>
      <c r="EY34" s="27"/>
      <c r="EZ34" s="82"/>
      <c r="FA34" s="82">
        <f t="shared" si="95"/>
        <v>0</v>
      </c>
      <c r="FB34" s="21">
        <f t="shared" si="96"/>
        <v>0</v>
      </c>
      <c r="FC34" s="21" t="str">
        <f t="shared" si="97"/>
        <v>0.0</v>
      </c>
      <c r="FD34" s="13" t="str">
        <f t="shared" si="98"/>
        <v>F</v>
      </c>
      <c r="FE34" s="18">
        <f t="shared" si="99"/>
        <v>0</v>
      </c>
      <c r="FF34" s="15" t="str">
        <f t="shared" si="100"/>
        <v>0.0</v>
      </c>
      <c r="FG34" s="19">
        <v>4</v>
      </c>
      <c r="FH34" s="68">
        <v>4</v>
      </c>
      <c r="FI34" s="28"/>
      <c r="FJ34" s="26"/>
      <c r="FK34" s="27"/>
      <c r="FL34" s="82"/>
      <c r="FM34" s="82">
        <f t="shared" si="101"/>
        <v>0</v>
      </c>
      <c r="FN34" s="21">
        <f t="shared" si="102"/>
        <v>0</v>
      </c>
      <c r="FO34" s="21" t="str">
        <f t="shared" si="103"/>
        <v>0.0</v>
      </c>
      <c r="FP34" s="13" t="str">
        <f t="shared" si="104"/>
        <v>F</v>
      </c>
      <c r="FQ34" s="18">
        <f t="shared" si="105"/>
        <v>0</v>
      </c>
      <c r="FR34" s="15" t="str">
        <f t="shared" si="106"/>
        <v>0.0</v>
      </c>
      <c r="FS34" s="19">
        <v>2</v>
      </c>
      <c r="FT34" s="68">
        <v>2</v>
      </c>
      <c r="FU34" s="28"/>
      <c r="FV34" s="26"/>
      <c r="FW34" s="27"/>
      <c r="FX34" s="82"/>
      <c r="FY34" s="82">
        <f t="shared" si="107"/>
        <v>0</v>
      </c>
      <c r="FZ34" s="21">
        <f t="shared" si="108"/>
        <v>0</v>
      </c>
      <c r="GA34" s="21" t="str">
        <f t="shared" si="109"/>
        <v>0.0</v>
      </c>
      <c r="GB34" s="13" t="str">
        <f t="shared" si="110"/>
        <v>F</v>
      </c>
      <c r="GC34" s="18">
        <f t="shared" si="111"/>
        <v>0</v>
      </c>
      <c r="GD34" s="15" t="str">
        <f t="shared" si="112"/>
        <v>0.0</v>
      </c>
      <c r="GE34" s="19">
        <v>2</v>
      </c>
      <c r="GF34" s="68">
        <v>2</v>
      </c>
      <c r="GG34" s="28"/>
      <c r="GH34" s="26"/>
      <c r="GI34" s="27"/>
      <c r="GJ34" s="27"/>
      <c r="GK34" s="82">
        <f t="shared" si="113"/>
        <v>0</v>
      </c>
      <c r="GL34" s="21">
        <f t="shared" si="114"/>
        <v>0</v>
      </c>
      <c r="GM34" s="21" t="str">
        <f t="shared" si="115"/>
        <v>0.0</v>
      </c>
      <c r="GN34" s="13" t="str">
        <f t="shared" si="116"/>
        <v>F</v>
      </c>
      <c r="GO34" s="18">
        <f t="shared" si="117"/>
        <v>0</v>
      </c>
      <c r="GP34" s="15" t="str">
        <f t="shared" si="118"/>
        <v>0.0</v>
      </c>
      <c r="GQ34" s="19">
        <v>4</v>
      </c>
      <c r="GR34" s="68">
        <v>4</v>
      </c>
    </row>
    <row r="35" spans="1:205" s="4" customFormat="1" ht="18">
      <c r="A35" s="2"/>
      <c r="B35" s="5"/>
      <c r="C35" s="6"/>
      <c r="D35" s="7"/>
      <c r="E35" s="8"/>
      <c r="F35" s="44"/>
      <c r="G35" s="3"/>
      <c r="H35" s="3"/>
      <c r="I35" s="11"/>
      <c r="J35" s="12"/>
      <c r="K35" s="21" t="str">
        <f>TEXT(J35,"0.0")</f>
        <v>0.0</v>
      </c>
      <c r="L35" s="13" t="str">
        <f>IF(J35&gt;=8.5,"A",IF(J35&gt;=8,"B+",IF(J35&gt;=7,"B",IF(J35&gt;=6.5,"C+",IF(J35&gt;=5.5,"C",IF(J35&gt;=5,"D+",IF(J35&gt;=4,"D","F")))))))</f>
        <v>F</v>
      </c>
      <c r="M35" s="14">
        <f>IF(L35="A",4,IF(L35="B+",3.5,IF(L35="B",3,IF(L35="C+",2.5,IF(L35="C",2,IF(L35="D+",1.5,IF(L35="D",1,0)))))))</f>
        <v>0</v>
      </c>
      <c r="N35" s="15" t="str">
        <f>TEXT(M35,"0.0")</f>
        <v>0.0</v>
      </c>
      <c r="O35" s="19">
        <v>2</v>
      </c>
      <c r="P35" s="12"/>
      <c r="Q35" s="21" t="str">
        <f>TEXT(P35,"0.0")</f>
        <v>0.0</v>
      </c>
      <c r="R35" s="13" t="str">
        <f>IF(P35&gt;=8.5,"A",IF(P35&gt;=8,"B+",IF(P35&gt;=7,"B",IF(P35&gt;=6.5,"C+",IF(P35&gt;=5.5,"C",IF(P35&gt;=5,"D+",IF(P35&gt;=4,"D","F")))))))</f>
        <v>F</v>
      </c>
      <c r="S35" s="14">
        <f>IF(R35="A",4,IF(R35="B+",3.5,IF(R35="B",3,IF(R35="C+",2.5,IF(R35="C",2,IF(R35="D+",1.5,IF(R35="D",1,0)))))))</f>
        <v>0</v>
      </c>
      <c r="T35" s="15" t="str">
        <f>TEXT(S35,"0.0")</f>
        <v>0.0</v>
      </c>
      <c r="U35" s="19">
        <v>3</v>
      </c>
      <c r="V35" s="28"/>
      <c r="W35" s="26"/>
      <c r="X35" s="27"/>
      <c r="Y35" s="82"/>
      <c r="Z35" s="82">
        <f t="shared" si="39"/>
        <v>0</v>
      </c>
      <c r="AA35" s="21">
        <f t="shared" si="122"/>
        <v>0</v>
      </c>
      <c r="AB35" s="21" t="str">
        <f>TEXT(AA35,"0.0")</f>
        <v>0.0</v>
      </c>
      <c r="AC35" s="13" t="str">
        <f>IF(AA35&gt;=8.5,"A",IF(AA35&gt;=8,"B+",IF(AA35&gt;=7,"B",IF(AA35&gt;=6.5,"C+",IF(AA35&gt;=5.5,"C",IF(AA35&gt;=5,"D+",IF(AA35&gt;=4,"D","F")))))))</f>
        <v>F</v>
      </c>
      <c r="AD35" s="18">
        <f>IF(AC35="A",4,IF(AC35="B+",3.5,IF(AC35="B",3,IF(AC35="C+",2.5,IF(AC35="C",2,IF(AC35="D+",1.5,IF(AC35="D",1,0)))))))</f>
        <v>0</v>
      </c>
      <c r="AE35" s="15" t="str">
        <f>TEXT(AD35,"0.0")</f>
        <v>0.0</v>
      </c>
      <c r="AF35" s="19">
        <v>4</v>
      </c>
      <c r="AG35" s="68"/>
      <c r="AH35" s="28"/>
      <c r="AI35" s="26"/>
      <c r="AJ35" s="27"/>
      <c r="AK35" s="82"/>
      <c r="AL35" s="82">
        <f t="shared" si="42"/>
        <v>0</v>
      </c>
      <c r="AM35" s="21">
        <f t="shared" si="43"/>
        <v>0</v>
      </c>
      <c r="AN35" s="21" t="str">
        <f t="shared" si="44"/>
        <v>0.0</v>
      </c>
      <c r="AO35" s="13" t="str">
        <f t="shared" si="6"/>
        <v>F</v>
      </c>
      <c r="AP35" s="18">
        <f t="shared" si="7"/>
        <v>0</v>
      </c>
      <c r="AQ35" s="15" t="str">
        <f t="shared" si="45"/>
        <v>0.0</v>
      </c>
      <c r="AR35" s="19">
        <v>2</v>
      </c>
      <c r="AS35" s="68"/>
      <c r="AT35" s="28"/>
      <c r="AU35" s="26"/>
      <c r="AV35" s="27"/>
      <c r="AW35" s="82"/>
      <c r="AX35" s="27">
        <f t="shared" si="46"/>
        <v>0</v>
      </c>
      <c r="AY35" s="21">
        <f t="shared" si="123"/>
        <v>0</v>
      </c>
      <c r="AZ35" s="21" t="str">
        <f t="shared" si="47"/>
        <v>0.0</v>
      </c>
      <c r="BA35" s="13" t="str">
        <f t="shared" si="8"/>
        <v>F</v>
      </c>
      <c r="BB35" s="18">
        <f t="shared" si="9"/>
        <v>0</v>
      </c>
      <c r="BC35" s="15" t="str">
        <f t="shared" si="48"/>
        <v>0.0</v>
      </c>
      <c r="BD35" s="19">
        <v>2</v>
      </c>
      <c r="BE35" s="68"/>
      <c r="BF35" s="28"/>
      <c r="BG35" s="26"/>
      <c r="BH35" s="27"/>
      <c r="BI35" s="82"/>
      <c r="BJ35" s="82">
        <f t="shared" si="49"/>
        <v>0</v>
      </c>
      <c r="BK35" s="21">
        <f t="shared" si="50"/>
        <v>0</v>
      </c>
      <c r="BL35" s="21" t="str">
        <f t="shared" si="51"/>
        <v>0.0</v>
      </c>
      <c r="BM35" s="13" t="str">
        <f t="shared" si="10"/>
        <v>F</v>
      </c>
      <c r="BN35" s="18">
        <f t="shared" si="11"/>
        <v>0</v>
      </c>
      <c r="BO35" s="15" t="str">
        <f t="shared" si="52"/>
        <v>0.0</v>
      </c>
      <c r="BP35" s="19">
        <v>2</v>
      </c>
      <c r="BQ35" s="68"/>
      <c r="BR35" s="28"/>
      <c r="BS35" s="39"/>
      <c r="BT35" s="27"/>
      <c r="BU35" s="27"/>
      <c r="BV35" s="27">
        <f t="shared" si="53"/>
        <v>0</v>
      </c>
      <c r="BW35" s="21">
        <f t="shared" si="54"/>
        <v>0</v>
      </c>
      <c r="BX35" s="21" t="str">
        <f t="shared" si="55"/>
        <v>0.0</v>
      </c>
      <c r="BY35" s="13" t="str">
        <f t="shared" si="56"/>
        <v>F</v>
      </c>
      <c r="BZ35" s="18">
        <f t="shared" si="57"/>
        <v>0</v>
      </c>
      <c r="CA35" s="15" t="str">
        <f t="shared" si="58"/>
        <v>0.0</v>
      </c>
      <c r="CB35" s="68">
        <v>3</v>
      </c>
      <c r="CC35" s="68"/>
      <c r="CD35" s="28"/>
      <c r="CE35" s="26"/>
      <c r="CF35" s="27"/>
      <c r="CG35" s="82"/>
      <c r="CH35" s="27">
        <f t="shared" si="59"/>
        <v>0</v>
      </c>
      <c r="CI35" s="21">
        <f t="shared" si="124"/>
        <v>0</v>
      </c>
      <c r="CJ35" s="21" t="str">
        <f t="shared" si="60"/>
        <v>0.0</v>
      </c>
      <c r="CK35" s="13" t="str">
        <f t="shared" si="61"/>
        <v>F</v>
      </c>
      <c r="CL35" s="18">
        <f t="shared" si="62"/>
        <v>0</v>
      </c>
      <c r="CM35" s="15" t="str">
        <f t="shared" si="63"/>
        <v>0.0</v>
      </c>
      <c r="CN35" s="19">
        <v>3</v>
      </c>
      <c r="CO35" s="68"/>
      <c r="CP35" s="28"/>
      <c r="CQ35" s="26"/>
      <c r="CR35" s="27"/>
      <c r="CS35" s="82"/>
      <c r="CT35" s="82">
        <f t="shared" si="64"/>
        <v>0</v>
      </c>
      <c r="CU35" s="21">
        <f t="shared" si="125"/>
        <v>0</v>
      </c>
      <c r="CV35" s="21" t="str">
        <f t="shared" si="65"/>
        <v>0.0</v>
      </c>
      <c r="CW35" s="13" t="str">
        <f t="shared" si="16"/>
        <v>F</v>
      </c>
      <c r="CX35" s="18">
        <f t="shared" si="17"/>
        <v>0</v>
      </c>
      <c r="CY35" s="15" t="str">
        <f t="shared" si="66"/>
        <v>0.0</v>
      </c>
      <c r="CZ35" s="19">
        <v>3</v>
      </c>
      <c r="DA35" s="68"/>
      <c r="DB35" s="69">
        <f t="shared" si="67"/>
        <v>19</v>
      </c>
      <c r="DC35" s="22">
        <f t="shared" si="68"/>
        <v>0</v>
      </c>
      <c r="DD35" s="24" t="str">
        <f t="shared" si="69"/>
        <v>0.00</v>
      </c>
      <c r="DE35" s="22">
        <f t="shared" si="70"/>
        <v>0</v>
      </c>
      <c r="DF35" s="24" t="str">
        <f t="shared" si="71"/>
        <v>0.00</v>
      </c>
      <c r="DG35" s="77" t="str">
        <f t="shared" si="72"/>
        <v>Cảnh báo KQHT</v>
      </c>
      <c r="DH35" s="77">
        <f t="shared" si="73"/>
        <v>0</v>
      </c>
      <c r="DI35" s="22" t="e">
        <f t="shared" si="74"/>
        <v>#DIV/0!</v>
      </c>
      <c r="DJ35" s="77" t="e">
        <f t="shared" si="75"/>
        <v>#DIV/0!</v>
      </c>
      <c r="DK35" s="22" t="e">
        <f t="shared" si="76"/>
        <v>#DIV/0!</v>
      </c>
      <c r="DL35" s="77" t="e">
        <f t="shared" si="77"/>
        <v>#DIV/0!</v>
      </c>
      <c r="DM35" s="28"/>
      <c r="DN35" s="26"/>
      <c r="DO35" s="27"/>
      <c r="DP35" s="82"/>
      <c r="DQ35" s="82">
        <f t="shared" si="78"/>
        <v>0</v>
      </c>
      <c r="DR35" s="21">
        <f t="shared" si="79"/>
        <v>0</v>
      </c>
      <c r="DS35" s="21" t="str">
        <f t="shared" si="80"/>
        <v>0.0</v>
      </c>
      <c r="DT35" s="13" t="str">
        <f t="shared" si="81"/>
        <v>F</v>
      </c>
      <c r="DU35" s="18">
        <f t="shared" si="82"/>
        <v>0</v>
      </c>
      <c r="DV35" s="15" t="str">
        <f t="shared" si="83"/>
        <v>0.0</v>
      </c>
      <c r="DW35" s="19">
        <v>2</v>
      </c>
      <c r="DX35" s="68">
        <v>2</v>
      </c>
      <c r="DY35" s="28"/>
      <c r="DZ35" s="26"/>
      <c r="EA35" s="27"/>
      <c r="EB35" s="82"/>
      <c r="EC35" s="82">
        <f t="shared" si="84"/>
        <v>0</v>
      </c>
      <c r="ED35" s="21">
        <f t="shared" si="126"/>
        <v>0</v>
      </c>
      <c r="EE35" s="21" t="str">
        <f t="shared" si="85"/>
        <v>0.0</v>
      </c>
      <c r="EF35" s="13" t="str">
        <f t="shared" si="86"/>
        <v>F</v>
      </c>
      <c r="EG35" s="18">
        <f t="shared" si="87"/>
        <v>0</v>
      </c>
      <c r="EH35" s="15" t="str">
        <f t="shared" si="88"/>
        <v>0.0</v>
      </c>
      <c r="EI35" s="19">
        <v>2</v>
      </c>
      <c r="EJ35" s="68">
        <v>2</v>
      </c>
      <c r="EK35" s="28"/>
      <c r="EL35" s="26"/>
      <c r="EM35" s="27"/>
      <c r="EN35" s="82"/>
      <c r="EO35" s="82">
        <f t="shared" si="89"/>
        <v>0</v>
      </c>
      <c r="EP35" s="21">
        <f t="shared" si="90"/>
        <v>0</v>
      </c>
      <c r="EQ35" s="21" t="str">
        <f t="shared" si="91"/>
        <v>0.0</v>
      </c>
      <c r="ER35" s="13" t="str">
        <f t="shared" si="92"/>
        <v>F</v>
      </c>
      <c r="ES35" s="18">
        <f t="shared" si="93"/>
        <v>0</v>
      </c>
      <c r="ET35" s="15" t="str">
        <f t="shared" si="94"/>
        <v>0.0</v>
      </c>
      <c r="EU35" s="19">
        <v>2</v>
      </c>
      <c r="EV35" s="68">
        <v>2</v>
      </c>
      <c r="EW35" s="28"/>
      <c r="EX35" s="26"/>
      <c r="EY35" s="27"/>
      <c r="EZ35" s="82"/>
      <c r="FA35" s="82">
        <f t="shared" si="95"/>
        <v>0</v>
      </c>
      <c r="FB35" s="21">
        <f t="shared" si="96"/>
        <v>0</v>
      </c>
      <c r="FC35" s="21" t="str">
        <f t="shared" si="97"/>
        <v>0.0</v>
      </c>
      <c r="FD35" s="13" t="str">
        <f t="shared" si="98"/>
        <v>F</v>
      </c>
      <c r="FE35" s="18">
        <f t="shared" si="99"/>
        <v>0</v>
      </c>
      <c r="FF35" s="15" t="str">
        <f t="shared" si="100"/>
        <v>0.0</v>
      </c>
      <c r="FG35" s="19">
        <v>4</v>
      </c>
      <c r="FH35" s="68">
        <v>4</v>
      </c>
      <c r="FI35" s="28"/>
      <c r="FJ35" s="26"/>
      <c r="FK35" s="27"/>
      <c r="FL35" s="82"/>
      <c r="FM35" s="82">
        <f t="shared" si="101"/>
        <v>0</v>
      </c>
      <c r="FN35" s="21">
        <f t="shared" si="102"/>
        <v>0</v>
      </c>
      <c r="FO35" s="21" t="str">
        <f t="shared" si="103"/>
        <v>0.0</v>
      </c>
      <c r="FP35" s="13" t="str">
        <f t="shared" si="104"/>
        <v>F</v>
      </c>
      <c r="FQ35" s="18">
        <f t="shared" si="105"/>
        <v>0</v>
      </c>
      <c r="FR35" s="15" t="str">
        <f t="shared" si="106"/>
        <v>0.0</v>
      </c>
      <c r="FS35" s="19">
        <v>2</v>
      </c>
      <c r="FT35" s="68">
        <v>2</v>
      </c>
      <c r="FU35" s="28"/>
      <c r="FV35" s="26"/>
      <c r="FW35" s="27"/>
      <c r="FX35" s="82"/>
      <c r="FY35" s="82">
        <f t="shared" si="107"/>
        <v>0</v>
      </c>
      <c r="FZ35" s="21">
        <f t="shared" si="108"/>
        <v>0</v>
      </c>
      <c r="GA35" s="21" t="str">
        <f t="shared" si="109"/>
        <v>0.0</v>
      </c>
      <c r="GB35" s="13" t="str">
        <f t="shared" si="110"/>
        <v>F</v>
      </c>
      <c r="GC35" s="18">
        <f t="shared" si="111"/>
        <v>0</v>
      </c>
      <c r="GD35" s="15" t="str">
        <f t="shared" si="112"/>
        <v>0.0</v>
      </c>
      <c r="GE35" s="19">
        <v>2</v>
      </c>
      <c r="GF35" s="68">
        <v>2</v>
      </c>
      <c r="GG35" s="28"/>
      <c r="GH35" s="26"/>
      <c r="GI35" s="27"/>
      <c r="GJ35" s="27"/>
      <c r="GK35" s="82">
        <f t="shared" si="113"/>
        <v>0</v>
      </c>
      <c r="GL35" s="21">
        <f t="shared" si="114"/>
        <v>0</v>
      </c>
      <c r="GM35" s="21" t="str">
        <f t="shared" si="115"/>
        <v>0.0</v>
      </c>
      <c r="GN35" s="13" t="str">
        <f t="shared" si="116"/>
        <v>F</v>
      </c>
      <c r="GO35" s="18">
        <f t="shared" si="117"/>
        <v>0</v>
      </c>
      <c r="GP35" s="15" t="str">
        <f t="shared" si="118"/>
        <v>0.0</v>
      </c>
      <c r="GQ35" s="19">
        <v>4</v>
      </c>
      <c r="GR35" s="68">
        <v>4</v>
      </c>
      <c r="GS35" s="37"/>
      <c r="GT35" s="30"/>
      <c r="GU35" s="20"/>
      <c r="GV35" s="21"/>
      <c r="GW35" s="21"/>
    </row>
    <row r="36" spans="1:205" s="4" customFormat="1" ht="18">
      <c r="A36" s="2"/>
      <c r="B36" s="5"/>
      <c r="C36" s="6"/>
      <c r="D36" s="7"/>
      <c r="E36" s="8"/>
      <c r="F36" s="44"/>
      <c r="G36" s="3"/>
      <c r="H36" s="3"/>
      <c r="I36" s="11"/>
      <c r="J36" s="67"/>
      <c r="K36" s="21" t="str">
        <f>TEXT(J36,"0.0")</f>
        <v>0.0</v>
      </c>
      <c r="L36" s="13" t="str">
        <f>IF(J36&gt;=8.5,"A",IF(J36&gt;=8,"B+",IF(J36&gt;=7,"B",IF(J36&gt;=6.5,"C+",IF(J36&gt;=5.5,"C",IF(J36&gt;=5,"D+",IF(J36&gt;=4,"D","F")))))))</f>
        <v>F</v>
      </c>
      <c r="M36" s="14">
        <f>IF(L36="A",4,IF(L36="B+",3.5,IF(L36="B",3,IF(L36="C+",2.5,IF(L36="C",2,IF(L36="D+",1.5,IF(L36="D",1,0)))))))</f>
        <v>0</v>
      </c>
      <c r="N36" s="15" t="str">
        <f>TEXT(M36,"0.0")</f>
        <v>0.0</v>
      </c>
      <c r="O36" s="19">
        <v>2</v>
      </c>
      <c r="P36" s="12"/>
      <c r="Q36" s="21" t="str">
        <f>TEXT(P36,"0.0")</f>
        <v>0.0</v>
      </c>
      <c r="R36" s="13" t="str">
        <f>IF(P36&gt;=8.5,"A",IF(P36&gt;=8,"B+",IF(P36&gt;=7,"B",IF(P36&gt;=6.5,"C+",IF(P36&gt;=5.5,"C",IF(P36&gt;=5,"D+",IF(P36&gt;=4,"D","F")))))))</f>
        <v>F</v>
      </c>
      <c r="S36" s="14">
        <f>IF(R36="A",4,IF(R36="B+",3.5,IF(R36="B",3,IF(R36="C+",2.5,IF(R36="C",2,IF(R36="D+",1.5,IF(R36="D",1,0)))))))</f>
        <v>0</v>
      </c>
      <c r="T36" s="15" t="str">
        <f>TEXT(S36,"0.0")</f>
        <v>0.0</v>
      </c>
      <c r="U36" s="19">
        <v>3</v>
      </c>
      <c r="V36" s="28"/>
      <c r="W36" s="26"/>
      <c r="X36" s="27"/>
      <c r="Y36" s="82"/>
      <c r="Z36" s="82">
        <f t="shared" si="39"/>
        <v>0</v>
      </c>
      <c r="AA36" s="21">
        <f t="shared" si="122"/>
        <v>0</v>
      </c>
      <c r="AB36" s="21" t="str">
        <f>TEXT(AA36,"0.0")</f>
        <v>0.0</v>
      </c>
      <c r="AC36" s="13" t="str">
        <f>IF(AA36&gt;=8.5,"A",IF(AA36&gt;=8,"B+",IF(AA36&gt;=7,"B",IF(AA36&gt;=6.5,"C+",IF(AA36&gt;=5.5,"C",IF(AA36&gt;=5,"D+",IF(AA36&gt;=4,"D","F")))))))</f>
        <v>F</v>
      </c>
      <c r="AD36" s="18">
        <f>IF(AC36="A",4,IF(AC36="B+",3.5,IF(AC36="B",3,IF(AC36="C+",2.5,IF(AC36="C",2,IF(AC36="D+",1.5,IF(AC36="D",1,0)))))))</f>
        <v>0</v>
      </c>
      <c r="AE36" s="15" t="str">
        <f>TEXT(AD36,"0.0")</f>
        <v>0.0</v>
      </c>
      <c r="AF36" s="19">
        <v>4</v>
      </c>
      <c r="AG36" s="68"/>
      <c r="AH36" s="28"/>
      <c r="AI36" s="26"/>
      <c r="AJ36" s="27"/>
      <c r="AK36" s="82"/>
      <c r="AL36" s="82">
        <f t="shared" si="42"/>
        <v>0</v>
      </c>
      <c r="AM36" s="21">
        <f t="shared" si="43"/>
        <v>0</v>
      </c>
      <c r="AN36" s="21" t="str">
        <f t="shared" si="44"/>
        <v>0.0</v>
      </c>
      <c r="AO36" s="13" t="str">
        <f t="shared" si="6"/>
        <v>F</v>
      </c>
      <c r="AP36" s="18">
        <f t="shared" si="7"/>
        <v>0</v>
      </c>
      <c r="AQ36" s="15" t="str">
        <f t="shared" si="45"/>
        <v>0.0</v>
      </c>
      <c r="AR36" s="19">
        <v>2</v>
      </c>
      <c r="AS36" s="68"/>
      <c r="AT36" s="28"/>
      <c r="AU36" s="26"/>
      <c r="AV36" s="27"/>
      <c r="AW36" s="82"/>
      <c r="AX36" s="27">
        <f t="shared" si="46"/>
        <v>0</v>
      </c>
      <c r="AY36" s="21">
        <f t="shared" si="123"/>
        <v>0</v>
      </c>
      <c r="AZ36" s="21" t="str">
        <f t="shared" si="47"/>
        <v>0.0</v>
      </c>
      <c r="BA36" s="13" t="str">
        <f t="shared" si="8"/>
        <v>F</v>
      </c>
      <c r="BB36" s="18">
        <f t="shared" si="9"/>
        <v>0</v>
      </c>
      <c r="BC36" s="15" t="str">
        <f t="shared" si="48"/>
        <v>0.0</v>
      </c>
      <c r="BD36" s="19">
        <v>2</v>
      </c>
      <c r="BE36" s="68"/>
      <c r="BF36" s="28"/>
      <c r="BG36" s="26"/>
      <c r="BH36" s="27"/>
      <c r="BI36" s="82"/>
      <c r="BJ36" s="82">
        <f t="shared" si="49"/>
        <v>0</v>
      </c>
      <c r="BK36" s="21">
        <f t="shared" si="50"/>
        <v>0</v>
      </c>
      <c r="BL36" s="21" t="str">
        <f t="shared" si="51"/>
        <v>0.0</v>
      </c>
      <c r="BM36" s="13" t="str">
        <f t="shared" si="10"/>
        <v>F</v>
      </c>
      <c r="BN36" s="18">
        <f t="shared" si="11"/>
        <v>0</v>
      </c>
      <c r="BO36" s="15" t="str">
        <f t="shared" si="52"/>
        <v>0.0</v>
      </c>
      <c r="BP36" s="19">
        <v>2</v>
      </c>
      <c r="BQ36" s="68"/>
      <c r="BR36" s="28"/>
      <c r="BS36" s="39"/>
      <c r="BT36" s="27"/>
      <c r="BU36" s="27"/>
      <c r="BV36" s="27">
        <f t="shared" si="53"/>
        <v>0</v>
      </c>
      <c r="BW36" s="21">
        <f t="shared" si="54"/>
        <v>0</v>
      </c>
      <c r="BX36" s="21" t="str">
        <f t="shared" si="55"/>
        <v>0.0</v>
      </c>
      <c r="BY36" s="13" t="str">
        <f t="shared" si="56"/>
        <v>F</v>
      </c>
      <c r="BZ36" s="18">
        <f t="shared" si="57"/>
        <v>0</v>
      </c>
      <c r="CA36" s="15" t="str">
        <f t="shared" si="58"/>
        <v>0.0</v>
      </c>
      <c r="CB36" s="68">
        <v>3</v>
      </c>
      <c r="CC36" s="68"/>
      <c r="CD36" s="28"/>
      <c r="CE36" s="26"/>
      <c r="CF36" s="27"/>
      <c r="CG36" s="82"/>
      <c r="CH36" s="27">
        <f t="shared" si="59"/>
        <v>0</v>
      </c>
      <c r="CI36" s="21">
        <f t="shared" si="124"/>
        <v>0</v>
      </c>
      <c r="CJ36" s="21" t="str">
        <f t="shared" si="60"/>
        <v>0.0</v>
      </c>
      <c r="CK36" s="13" t="str">
        <f t="shared" si="61"/>
        <v>F</v>
      </c>
      <c r="CL36" s="18">
        <f t="shared" si="62"/>
        <v>0</v>
      </c>
      <c r="CM36" s="15" t="str">
        <f t="shared" si="63"/>
        <v>0.0</v>
      </c>
      <c r="CN36" s="19">
        <v>3</v>
      </c>
      <c r="CO36" s="68"/>
      <c r="CP36" s="28"/>
      <c r="CQ36" s="26"/>
      <c r="CR36" s="27"/>
      <c r="CS36" s="82"/>
      <c r="CT36" s="82">
        <f t="shared" si="64"/>
        <v>0</v>
      </c>
      <c r="CU36" s="21">
        <f t="shared" si="125"/>
        <v>0</v>
      </c>
      <c r="CV36" s="21" t="str">
        <f t="shared" si="65"/>
        <v>0.0</v>
      </c>
      <c r="CW36" s="13" t="str">
        <f t="shared" si="16"/>
        <v>F</v>
      </c>
      <c r="CX36" s="18">
        <f t="shared" si="17"/>
        <v>0</v>
      </c>
      <c r="CY36" s="15" t="str">
        <f t="shared" si="66"/>
        <v>0.0</v>
      </c>
      <c r="CZ36" s="19">
        <v>3</v>
      </c>
      <c r="DA36" s="68"/>
      <c r="DB36" s="69">
        <f t="shared" si="67"/>
        <v>19</v>
      </c>
      <c r="DC36" s="22">
        <f t="shared" si="68"/>
        <v>0</v>
      </c>
      <c r="DD36" s="24" t="str">
        <f t="shared" si="69"/>
        <v>0.00</v>
      </c>
      <c r="DE36" s="22">
        <f t="shared" si="70"/>
        <v>0</v>
      </c>
      <c r="DF36" s="24" t="str">
        <f t="shared" si="71"/>
        <v>0.00</v>
      </c>
      <c r="DG36" s="77" t="str">
        <f t="shared" si="72"/>
        <v>Cảnh báo KQHT</v>
      </c>
      <c r="DH36" s="77">
        <f t="shared" si="73"/>
        <v>0</v>
      </c>
      <c r="DI36" s="22" t="e">
        <f t="shared" si="74"/>
        <v>#DIV/0!</v>
      </c>
      <c r="DJ36" s="77" t="e">
        <f t="shared" si="75"/>
        <v>#DIV/0!</v>
      </c>
      <c r="DK36" s="22" t="e">
        <f t="shared" si="76"/>
        <v>#DIV/0!</v>
      </c>
      <c r="DL36" s="77" t="e">
        <f t="shared" si="77"/>
        <v>#DIV/0!</v>
      </c>
      <c r="DM36" s="28"/>
      <c r="DN36" s="26"/>
      <c r="DO36" s="27"/>
      <c r="DP36" s="82"/>
      <c r="DQ36" s="82">
        <f t="shared" si="78"/>
        <v>0</v>
      </c>
      <c r="DR36" s="21">
        <f t="shared" si="79"/>
        <v>0</v>
      </c>
      <c r="DS36" s="21" t="str">
        <f t="shared" si="80"/>
        <v>0.0</v>
      </c>
      <c r="DT36" s="13" t="str">
        <f t="shared" si="81"/>
        <v>F</v>
      </c>
      <c r="DU36" s="18">
        <f t="shared" si="82"/>
        <v>0</v>
      </c>
      <c r="DV36" s="15" t="str">
        <f t="shared" si="83"/>
        <v>0.0</v>
      </c>
      <c r="DW36" s="19">
        <v>2</v>
      </c>
      <c r="DX36" s="68">
        <v>2</v>
      </c>
      <c r="DY36" s="28"/>
      <c r="DZ36" s="26"/>
      <c r="EA36" s="27"/>
      <c r="EB36" s="82"/>
      <c r="EC36" s="82">
        <f t="shared" si="84"/>
        <v>0</v>
      </c>
      <c r="ED36" s="21">
        <f t="shared" si="126"/>
        <v>0</v>
      </c>
      <c r="EE36" s="21" t="str">
        <f t="shared" si="85"/>
        <v>0.0</v>
      </c>
      <c r="EF36" s="13" t="str">
        <f t="shared" si="86"/>
        <v>F</v>
      </c>
      <c r="EG36" s="18">
        <f t="shared" si="87"/>
        <v>0</v>
      </c>
      <c r="EH36" s="15" t="str">
        <f t="shared" si="88"/>
        <v>0.0</v>
      </c>
      <c r="EI36" s="19">
        <v>2</v>
      </c>
      <c r="EJ36" s="68">
        <v>2</v>
      </c>
      <c r="EK36" s="28"/>
      <c r="EL36" s="26"/>
      <c r="EM36" s="27"/>
      <c r="EN36" s="82"/>
      <c r="EO36" s="82">
        <f t="shared" si="89"/>
        <v>0</v>
      </c>
      <c r="EP36" s="21">
        <f t="shared" si="90"/>
        <v>0</v>
      </c>
      <c r="EQ36" s="21" t="str">
        <f t="shared" si="91"/>
        <v>0.0</v>
      </c>
      <c r="ER36" s="13" t="str">
        <f t="shared" si="92"/>
        <v>F</v>
      </c>
      <c r="ES36" s="18">
        <f t="shared" si="93"/>
        <v>0</v>
      </c>
      <c r="ET36" s="15" t="str">
        <f t="shared" si="94"/>
        <v>0.0</v>
      </c>
      <c r="EU36" s="19">
        <v>2</v>
      </c>
      <c r="EV36" s="68">
        <v>2</v>
      </c>
      <c r="EW36" s="28"/>
      <c r="EX36" s="26"/>
      <c r="EY36" s="27"/>
      <c r="EZ36" s="82"/>
      <c r="FA36" s="82">
        <f t="shared" si="95"/>
        <v>0</v>
      </c>
      <c r="FB36" s="21">
        <f t="shared" si="96"/>
        <v>0</v>
      </c>
      <c r="FC36" s="21" t="str">
        <f t="shared" si="97"/>
        <v>0.0</v>
      </c>
      <c r="FD36" s="13" t="str">
        <f t="shared" si="98"/>
        <v>F</v>
      </c>
      <c r="FE36" s="18">
        <f t="shared" si="99"/>
        <v>0</v>
      </c>
      <c r="FF36" s="15" t="str">
        <f t="shared" si="100"/>
        <v>0.0</v>
      </c>
      <c r="FG36" s="19">
        <v>4</v>
      </c>
      <c r="FH36" s="68">
        <v>4</v>
      </c>
      <c r="FI36" s="28"/>
      <c r="FJ36" s="26"/>
      <c r="FK36" s="27"/>
      <c r="FL36" s="82"/>
      <c r="FM36" s="82">
        <f t="shared" si="101"/>
        <v>0</v>
      </c>
      <c r="FN36" s="21">
        <f t="shared" si="102"/>
        <v>0</v>
      </c>
      <c r="FO36" s="21" t="str">
        <f t="shared" si="103"/>
        <v>0.0</v>
      </c>
      <c r="FP36" s="13" t="str">
        <f t="shared" si="104"/>
        <v>F</v>
      </c>
      <c r="FQ36" s="18">
        <f t="shared" si="105"/>
        <v>0</v>
      </c>
      <c r="FR36" s="15" t="str">
        <f t="shared" si="106"/>
        <v>0.0</v>
      </c>
      <c r="FS36" s="19">
        <v>2</v>
      </c>
      <c r="FT36" s="68">
        <v>2</v>
      </c>
      <c r="FU36" s="28"/>
      <c r="FV36" s="26"/>
      <c r="FW36" s="27"/>
      <c r="FX36" s="82"/>
      <c r="FY36" s="82">
        <f t="shared" si="107"/>
        <v>0</v>
      </c>
      <c r="FZ36" s="21">
        <f t="shared" si="108"/>
        <v>0</v>
      </c>
      <c r="GA36" s="21" t="str">
        <f t="shared" si="109"/>
        <v>0.0</v>
      </c>
      <c r="GB36" s="13" t="str">
        <f t="shared" si="110"/>
        <v>F</v>
      </c>
      <c r="GC36" s="18">
        <f t="shared" si="111"/>
        <v>0</v>
      </c>
      <c r="GD36" s="15" t="str">
        <f t="shared" si="112"/>
        <v>0.0</v>
      </c>
      <c r="GE36" s="19">
        <v>2</v>
      </c>
      <c r="GF36" s="68">
        <v>2</v>
      </c>
      <c r="GG36" s="28"/>
      <c r="GH36" s="26"/>
      <c r="GI36" s="27"/>
      <c r="GJ36" s="27"/>
      <c r="GK36" s="82">
        <f t="shared" si="113"/>
        <v>0</v>
      </c>
      <c r="GL36" s="21">
        <f t="shared" si="114"/>
        <v>0</v>
      </c>
      <c r="GM36" s="21" t="str">
        <f t="shared" si="115"/>
        <v>0.0</v>
      </c>
      <c r="GN36" s="13" t="str">
        <f t="shared" si="116"/>
        <v>F</v>
      </c>
      <c r="GO36" s="18">
        <f t="shared" si="117"/>
        <v>0</v>
      </c>
      <c r="GP36" s="15" t="str">
        <f t="shared" si="118"/>
        <v>0.0</v>
      </c>
      <c r="GQ36" s="19">
        <v>4</v>
      </c>
      <c r="GR36" s="68">
        <v>4</v>
      </c>
      <c r="GS36" s="37"/>
      <c r="GT36" s="30"/>
      <c r="GU36" s="20"/>
      <c r="GV36" s="21"/>
      <c r="GW36" s="21"/>
    </row>
    <row r="37" spans="1:205" s="4" customFormat="1" ht="18">
      <c r="A37" s="2"/>
      <c r="B37" s="5"/>
      <c r="C37" s="6"/>
      <c r="D37" s="7"/>
      <c r="E37" s="8"/>
      <c r="F37" s="44"/>
      <c r="G37" s="3"/>
      <c r="H37" s="3"/>
      <c r="I37" s="11"/>
      <c r="J37" s="67"/>
      <c r="K37" s="21" t="str">
        <f t="shared" ref="K37:K46" si="136">TEXT(J37,"0.0")</f>
        <v>0.0</v>
      </c>
      <c r="L37" s="13" t="str">
        <f t="shared" ref="L37:L46" si="137">IF(J37&gt;=8.5,"A",IF(J37&gt;=8,"B+",IF(J37&gt;=7,"B",IF(J37&gt;=6.5,"C+",IF(J37&gt;=5.5,"C",IF(J37&gt;=5,"D+",IF(J37&gt;=4,"D","F")))))))</f>
        <v>F</v>
      </c>
      <c r="M37" s="14">
        <f t="shared" ref="M37:M46" si="138">IF(L37="A",4,IF(L37="B+",3.5,IF(L37="B",3,IF(L37="C+",2.5,IF(L37="C",2,IF(L37="D+",1.5,IF(L37="D",1,0)))))))</f>
        <v>0</v>
      </c>
      <c r="N37" s="15" t="str">
        <f t="shared" ref="N37:N46" si="139">TEXT(M37,"0.0")</f>
        <v>0.0</v>
      </c>
      <c r="O37" s="19">
        <v>2</v>
      </c>
      <c r="P37" s="12"/>
      <c r="Q37" s="21" t="str">
        <f t="shared" ref="Q37:Q46" si="140">TEXT(P37,"0.0")</f>
        <v>0.0</v>
      </c>
      <c r="R37" s="13" t="str">
        <f t="shared" ref="R37:R46" si="141">IF(P37&gt;=8.5,"A",IF(P37&gt;=8,"B+",IF(P37&gt;=7,"B",IF(P37&gt;=6.5,"C+",IF(P37&gt;=5.5,"C",IF(P37&gt;=5,"D+",IF(P37&gt;=4,"D","F")))))))</f>
        <v>F</v>
      </c>
      <c r="S37" s="14">
        <f t="shared" ref="S37:S46" si="142">IF(R37="A",4,IF(R37="B+",3.5,IF(R37="B",3,IF(R37="C+",2.5,IF(R37="C",2,IF(R37="D+",1.5,IF(R37="D",1,0)))))))</f>
        <v>0</v>
      </c>
      <c r="T37" s="15" t="str">
        <f t="shared" ref="T37:T46" si="143">TEXT(S37,"0.0")</f>
        <v>0.0</v>
      </c>
      <c r="U37" s="19">
        <v>3</v>
      </c>
      <c r="V37" s="28"/>
      <c r="W37" s="26"/>
      <c r="X37" s="27"/>
      <c r="Y37" s="82"/>
      <c r="Z37" s="82">
        <f t="shared" si="39"/>
        <v>0</v>
      </c>
      <c r="AA37" s="21">
        <f t="shared" si="122"/>
        <v>0</v>
      </c>
      <c r="AB37" s="21" t="str">
        <f t="shared" ref="AB37:AB46" si="144">TEXT(AA37,"0.0")</f>
        <v>0.0</v>
      </c>
      <c r="AC37" s="13" t="str">
        <f t="shared" ref="AC37:AC46" si="145">IF(AA37&gt;=8.5,"A",IF(AA37&gt;=8,"B+",IF(AA37&gt;=7,"B",IF(AA37&gt;=6.5,"C+",IF(AA37&gt;=5.5,"C",IF(AA37&gt;=5,"D+",IF(AA37&gt;=4,"D","F")))))))</f>
        <v>F</v>
      </c>
      <c r="AD37" s="18">
        <f t="shared" ref="AD37:AD46" si="146">IF(AC37="A",4,IF(AC37="B+",3.5,IF(AC37="B",3,IF(AC37="C+",2.5,IF(AC37="C",2,IF(AC37="D+",1.5,IF(AC37="D",1,0)))))))</f>
        <v>0</v>
      </c>
      <c r="AE37" s="15" t="str">
        <f t="shared" ref="AE37:AE46" si="147">TEXT(AD37,"0.0")</f>
        <v>0.0</v>
      </c>
      <c r="AF37" s="19">
        <v>4</v>
      </c>
      <c r="AG37" s="68"/>
      <c r="AH37" s="28"/>
      <c r="AI37" s="26"/>
      <c r="AJ37" s="27"/>
      <c r="AK37" s="82"/>
      <c r="AL37" s="82">
        <f t="shared" si="42"/>
        <v>0</v>
      </c>
      <c r="AM37" s="21">
        <f t="shared" si="43"/>
        <v>0</v>
      </c>
      <c r="AN37" s="21" t="str">
        <f t="shared" si="44"/>
        <v>0.0</v>
      </c>
      <c r="AO37" s="13" t="str">
        <f t="shared" si="6"/>
        <v>F</v>
      </c>
      <c r="AP37" s="18">
        <f t="shared" si="7"/>
        <v>0</v>
      </c>
      <c r="AQ37" s="15" t="str">
        <f t="shared" si="45"/>
        <v>0.0</v>
      </c>
      <c r="AR37" s="19">
        <v>2</v>
      </c>
      <c r="AS37" s="68"/>
      <c r="AT37" s="28"/>
      <c r="AU37" s="26"/>
      <c r="AV37" s="27"/>
      <c r="AW37" s="82"/>
      <c r="AX37" s="27">
        <f t="shared" si="46"/>
        <v>0</v>
      </c>
      <c r="AY37" s="21">
        <f t="shared" si="123"/>
        <v>0</v>
      </c>
      <c r="AZ37" s="21" t="str">
        <f t="shared" si="47"/>
        <v>0.0</v>
      </c>
      <c r="BA37" s="13" t="str">
        <f t="shared" si="8"/>
        <v>F</v>
      </c>
      <c r="BB37" s="18">
        <f t="shared" si="9"/>
        <v>0</v>
      </c>
      <c r="BC37" s="15" t="str">
        <f t="shared" si="48"/>
        <v>0.0</v>
      </c>
      <c r="BD37" s="19">
        <v>2</v>
      </c>
      <c r="BE37" s="68"/>
      <c r="BF37" s="28"/>
      <c r="BG37" s="26"/>
      <c r="BH37" s="27"/>
      <c r="BI37" s="82"/>
      <c r="BJ37" s="82">
        <f t="shared" si="49"/>
        <v>0</v>
      </c>
      <c r="BK37" s="21">
        <f t="shared" si="50"/>
        <v>0</v>
      </c>
      <c r="BL37" s="21" t="str">
        <f t="shared" si="51"/>
        <v>0.0</v>
      </c>
      <c r="BM37" s="13" t="str">
        <f t="shared" si="10"/>
        <v>F</v>
      </c>
      <c r="BN37" s="18">
        <f t="shared" si="11"/>
        <v>0</v>
      </c>
      <c r="BO37" s="15" t="str">
        <f t="shared" si="52"/>
        <v>0.0</v>
      </c>
      <c r="BP37" s="19">
        <v>2</v>
      </c>
      <c r="BQ37" s="68"/>
      <c r="BR37" s="28"/>
      <c r="BS37" s="39"/>
      <c r="BT37" s="27"/>
      <c r="BU37" s="27"/>
      <c r="BV37" s="27">
        <f t="shared" si="53"/>
        <v>0</v>
      </c>
      <c r="BW37" s="21">
        <f t="shared" si="54"/>
        <v>0</v>
      </c>
      <c r="BX37" s="21" t="str">
        <f t="shared" si="55"/>
        <v>0.0</v>
      </c>
      <c r="BY37" s="13" t="str">
        <f t="shared" si="56"/>
        <v>F</v>
      </c>
      <c r="BZ37" s="18">
        <f t="shared" si="57"/>
        <v>0</v>
      </c>
      <c r="CA37" s="15" t="str">
        <f t="shared" si="58"/>
        <v>0.0</v>
      </c>
      <c r="CB37" s="68">
        <v>3</v>
      </c>
      <c r="CC37" s="68"/>
      <c r="CD37" s="28"/>
      <c r="CE37" s="39"/>
      <c r="CF37" s="27"/>
      <c r="CG37" s="82"/>
      <c r="CH37" s="27">
        <f t="shared" si="59"/>
        <v>0</v>
      </c>
      <c r="CI37" s="21">
        <f t="shared" si="124"/>
        <v>0</v>
      </c>
      <c r="CJ37" s="21" t="str">
        <f t="shared" si="60"/>
        <v>0.0</v>
      </c>
      <c r="CK37" s="13" t="str">
        <f t="shared" si="61"/>
        <v>F</v>
      </c>
      <c r="CL37" s="18">
        <f t="shared" si="62"/>
        <v>0</v>
      </c>
      <c r="CM37" s="15" t="str">
        <f t="shared" si="63"/>
        <v>0.0</v>
      </c>
      <c r="CN37" s="19">
        <v>3</v>
      </c>
      <c r="CO37" s="68"/>
      <c r="CP37" s="28"/>
      <c r="CQ37" s="26"/>
      <c r="CR37" s="27"/>
      <c r="CS37" s="82"/>
      <c r="CT37" s="82">
        <f t="shared" si="64"/>
        <v>0</v>
      </c>
      <c r="CU37" s="21">
        <f t="shared" si="125"/>
        <v>0</v>
      </c>
      <c r="CV37" s="21" t="str">
        <f t="shared" si="65"/>
        <v>0.0</v>
      </c>
      <c r="CW37" s="13" t="str">
        <f t="shared" si="16"/>
        <v>F</v>
      </c>
      <c r="CX37" s="18">
        <f t="shared" si="17"/>
        <v>0</v>
      </c>
      <c r="CY37" s="15" t="str">
        <f t="shared" si="66"/>
        <v>0.0</v>
      </c>
      <c r="CZ37" s="19">
        <v>3</v>
      </c>
      <c r="DA37" s="68"/>
      <c r="DB37" s="69">
        <f t="shared" si="67"/>
        <v>19</v>
      </c>
      <c r="DC37" s="22">
        <f t="shared" si="68"/>
        <v>0</v>
      </c>
      <c r="DD37" s="24" t="str">
        <f t="shared" si="69"/>
        <v>0.00</v>
      </c>
      <c r="DE37" s="22">
        <f t="shared" si="70"/>
        <v>0</v>
      </c>
      <c r="DF37" s="24" t="str">
        <f t="shared" si="71"/>
        <v>0.00</v>
      </c>
      <c r="DG37" s="77" t="str">
        <f t="shared" si="72"/>
        <v>Cảnh báo KQHT</v>
      </c>
      <c r="DH37" s="77">
        <f t="shared" si="73"/>
        <v>0</v>
      </c>
      <c r="DI37" s="22" t="e">
        <f t="shared" si="74"/>
        <v>#DIV/0!</v>
      </c>
      <c r="DJ37" s="77" t="e">
        <f t="shared" si="75"/>
        <v>#DIV/0!</v>
      </c>
      <c r="DK37" s="22" t="e">
        <f t="shared" si="76"/>
        <v>#DIV/0!</v>
      </c>
      <c r="DL37" s="77" t="e">
        <f t="shared" si="77"/>
        <v>#DIV/0!</v>
      </c>
      <c r="DM37" s="28"/>
      <c r="DN37" s="26"/>
      <c r="DO37" s="27"/>
      <c r="DP37" s="82"/>
      <c r="DQ37" s="82">
        <f t="shared" si="78"/>
        <v>0</v>
      </c>
      <c r="DR37" s="21">
        <f t="shared" si="79"/>
        <v>0</v>
      </c>
      <c r="DS37" s="21" t="str">
        <f t="shared" si="80"/>
        <v>0.0</v>
      </c>
      <c r="DT37" s="13" t="str">
        <f t="shared" si="81"/>
        <v>F</v>
      </c>
      <c r="DU37" s="18">
        <f t="shared" si="82"/>
        <v>0</v>
      </c>
      <c r="DV37" s="15" t="str">
        <f t="shared" si="83"/>
        <v>0.0</v>
      </c>
      <c r="DW37" s="19">
        <v>2</v>
      </c>
      <c r="DX37" s="68">
        <v>2</v>
      </c>
      <c r="DY37" s="28"/>
      <c r="DZ37" s="26"/>
      <c r="EA37" s="27"/>
      <c r="EB37" s="82"/>
      <c r="EC37" s="82">
        <f t="shared" si="84"/>
        <v>0</v>
      </c>
      <c r="ED37" s="21">
        <f t="shared" si="126"/>
        <v>0</v>
      </c>
      <c r="EE37" s="21" t="str">
        <f t="shared" si="85"/>
        <v>0.0</v>
      </c>
      <c r="EF37" s="13" t="str">
        <f t="shared" si="86"/>
        <v>F</v>
      </c>
      <c r="EG37" s="18">
        <f t="shared" si="87"/>
        <v>0</v>
      </c>
      <c r="EH37" s="15" t="str">
        <f t="shared" si="88"/>
        <v>0.0</v>
      </c>
      <c r="EI37" s="19">
        <v>2</v>
      </c>
      <c r="EJ37" s="68">
        <v>2</v>
      </c>
      <c r="EK37" s="28"/>
      <c r="EL37" s="26"/>
      <c r="EM37" s="27"/>
      <c r="EN37" s="82"/>
      <c r="EO37" s="82">
        <f t="shared" si="89"/>
        <v>0</v>
      </c>
      <c r="EP37" s="21">
        <f t="shared" si="90"/>
        <v>0</v>
      </c>
      <c r="EQ37" s="21" t="str">
        <f t="shared" si="91"/>
        <v>0.0</v>
      </c>
      <c r="ER37" s="13" t="str">
        <f t="shared" si="92"/>
        <v>F</v>
      </c>
      <c r="ES37" s="18">
        <f t="shared" si="93"/>
        <v>0</v>
      </c>
      <c r="ET37" s="15" t="str">
        <f t="shared" si="94"/>
        <v>0.0</v>
      </c>
      <c r="EU37" s="19">
        <v>2</v>
      </c>
      <c r="EV37" s="68">
        <v>2</v>
      </c>
      <c r="EW37" s="28"/>
      <c r="EX37" s="26"/>
      <c r="EY37" s="27"/>
      <c r="EZ37" s="82"/>
      <c r="FA37" s="82">
        <f t="shared" si="95"/>
        <v>0</v>
      </c>
      <c r="FB37" s="21">
        <f t="shared" si="96"/>
        <v>0</v>
      </c>
      <c r="FC37" s="21" t="str">
        <f t="shared" si="97"/>
        <v>0.0</v>
      </c>
      <c r="FD37" s="13" t="str">
        <f t="shared" si="98"/>
        <v>F</v>
      </c>
      <c r="FE37" s="18">
        <f t="shared" si="99"/>
        <v>0</v>
      </c>
      <c r="FF37" s="15" t="str">
        <f t="shared" si="100"/>
        <v>0.0</v>
      </c>
      <c r="FG37" s="19">
        <v>4</v>
      </c>
      <c r="FH37" s="68">
        <v>4</v>
      </c>
      <c r="FI37" s="28"/>
      <c r="FJ37" s="26"/>
      <c r="FK37" s="27"/>
      <c r="FL37" s="82"/>
      <c r="FM37" s="82">
        <f t="shared" si="101"/>
        <v>0</v>
      </c>
      <c r="FN37" s="21">
        <f t="shared" si="102"/>
        <v>0</v>
      </c>
      <c r="FO37" s="21" t="str">
        <f t="shared" si="103"/>
        <v>0.0</v>
      </c>
      <c r="FP37" s="13" t="str">
        <f t="shared" si="104"/>
        <v>F</v>
      </c>
      <c r="FQ37" s="18">
        <f t="shared" si="105"/>
        <v>0</v>
      </c>
      <c r="FR37" s="15" t="str">
        <f t="shared" si="106"/>
        <v>0.0</v>
      </c>
      <c r="FS37" s="19">
        <v>2</v>
      </c>
      <c r="FT37" s="68">
        <v>2</v>
      </c>
      <c r="FU37" s="28"/>
      <c r="FV37" s="26"/>
      <c r="FW37" s="27"/>
      <c r="FX37" s="82"/>
      <c r="FY37" s="82">
        <f t="shared" si="107"/>
        <v>0</v>
      </c>
      <c r="FZ37" s="21">
        <f t="shared" si="108"/>
        <v>0</v>
      </c>
      <c r="GA37" s="21" t="str">
        <f t="shared" si="109"/>
        <v>0.0</v>
      </c>
      <c r="GB37" s="13" t="str">
        <f t="shared" si="110"/>
        <v>F</v>
      </c>
      <c r="GC37" s="18">
        <f t="shared" si="111"/>
        <v>0</v>
      </c>
      <c r="GD37" s="15" t="str">
        <f t="shared" si="112"/>
        <v>0.0</v>
      </c>
      <c r="GE37" s="19">
        <v>2</v>
      </c>
      <c r="GF37" s="68">
        <v>2</v>
      </c>
      <c r="GG37" s="28"/>
      <c r="GH37" s="26"/>
      <c r="GI37" s="27"/>
      <c r="GJ37" s="27"/>
      <c r="GK37" s="82">
        <f t="shared" si="113"/>
        <v>0</v>
      </c>
      <c r="GL37" s="21">
        <f t="shared" si="114"/>
        <v>0</v>
      </c>
      <c r="GM37" s="21" t="str">
        <f t="shared" si="115"/>
        <v>0.0</v>
      </c>
      <c r="GN37" s="13" t="str">
        <f t="shared" si="116"/>
        <v>F</v>
      </c>
      <c r="GO37" s="18">
        <f t="shared" si="117"/>
        <v>0</v>
      </c>
      <c r="GP37" s="15" t="str">
        <f t="shared" si="118"/>
        <v>0.0</v>
      </c>
      <c r="GQ37" s="19">
        <v>4</v>
      </c>
      <c r="GR37" s="68">
        <v>4</v>
      </c>
    </row>
    <row r="38" spans="1:205" s="4" customFormat="1" ht="18">
      <c r="A38" s="2"/>
      <c r="B38" s="5"/>
      <c r="C38" s="6"/>
      <c r="D38" s="7"/>
      <c r="E38" s="8"/>
      <c r="F38" s="44"/>
      <c r="G38" s="3"/>
      <c r="H38" s="3"/>
      <c r="I38" s="11"/>
      <c r="J38" s="67"/>
      <c r="K38" s="21" t="str">
        <f t="shared" si="136"/>
        <v>0.0</v>
      </c>
      <c r="L38" s="13" t="str">
        <f t="shared" si="137"/>
        <v>F</v>
      </c>
      <c r="M38" s="14">
        <f t="shared" si="138"/>
        <v>0</v>
      </c>
      <c r="N38" s="15" t="str">
        <f t="shared" si="139"/>
        <v>0.0</v>
      </c>
      <c r="O38" s="19">
        <v>2</v>
      </c>
      <c r="P38" s="12"/>
      <c r="Q38" s="21" t="str">
        <f t="shared" si="140"/>
        <v>0.0</v>
      </c>
      <c r="R38" s="13" t="str">
        <f t="shared" si="141"/>
        <v>F</v>
      </c>
      <c r="S38" s="14">
        <f t="shared" si="142"/>
        <v>0</v>
      </c>
      <c r="T38" s="15" t="str">
        <f t="shared" si="143"/>
        <v>0.0</v>
      </c>
      <c r="U38" s="19">
        <v>3</v>
      </c>
      <c r="V38" s="28"/>
      <c r="W38" s="26"/>
      <c r="X38" s="27"/>
      <c r="Y38" s="82"/>
      <c r="Z38" s="82">
        <f t="shared" si="39"/>
        <v>0</v>
      </c>
      <c r="AA38" s="21">
        <f t="shared" si="122"/>
        <v>0</v>
      </c>
      <c r="AB38" s="21" t="str">
        <f t="shared" si="144"/>
        <v>0.0</v>
      </c>
      <c r="AC38" s="13" t="str">
        <f t="shared" si="145"/>
        <v>F</v>
      </c>
      <c r="AD38" s="18">
        <f t="shared" si="146"/>
        <v>0</v>
      </c>
      <c r="AE38" s="15" t="str">
        <f t="shared" si="147"/>
        <v>0.0</v>
      </c>
      <c r="AF38" s="19">
        <v>4</v>
      </c>
      <c r="AG38" s="68"/>
      <c r="AH38" s="28"/>
      <c r="AI38" s="26"/>
      <c r="AJ38" s="27"/>
      <c r="AK38" s="82"/>
      <c r="AL38" s="82">
        <f t="shared" si="42"/>
        <v>0</v>
      </c>
      <c r="AM38" s="21">
        <f t="shared" si="43"/>
        <v>0</v>
      </c>
      <c r="AN38" s="21" t="str">
        <f t="shared" si="44"/>
        <v>0.0</v>
      </c>
      <c r="AO38" s="13" t="str">
        <f t="shared" si="6"/>
        <v>F</v>
      </c>
      <c r="AP38" s="18">
        <f t="shared" si="7"/>
        <v>0</v>
      </c>
      <c r="AQ38" s="15" t="str">
        <f t="shared" si="45"/>
        <v>0.0</v>
      </c>
      <c r="AR38" s="19">
        <v>2</v>
      </c>
      <c r="AS38" s="68"/>
      <c r="AT38" s="28"/>
      <c r="AU38" s="26"/>
      <c r="AV38" s="27"/>
      <c r="AW38" s="82"/>
      <c r="AX38" s="27">
        <f t="shared" si="46"/>
        <v>0</v>
      </c>
      <c r="AY38" s="21">
        <f t="shared" si="123"/>
        <v>0</v>
      </c>
      <c r="AZ38" s="21" t="str">
        <f t="shared" si="47"/>
        <v>0.0</v>
      </c>
      <c r="BA38" s="13" t="str">
        <f t="shared" si="8"/>
        <v>F</v>
      </c>
      <c r="BB38" s="18">
        <f t="shared" si="9"/>
        <v>0</v>
      </c>
      <c r="BC38" s="15" t="str">
        <f t="shared" si="48"/>
        <v>0.0</v>
      </c>
      <c r="BD38" s="19">
        <v>2</v>
      </c>
      <c r="BE38" s="68"/>
      <c r="BF38" s="28"/>
      <c r="BG38" s="26"/>
      <c r="BH38" s="27"/>
      <c r="BI38" s="82"/>
      <c r="BJ38" s="82">
        <f t="shared" si="49"/>
        <v>0</v>
      </c>
      <c r="BK38" s="21">
        <f t="shared" si="50"/>
        <v>0</v>
      </c>
      <c r="BL38" s="21" t="str">
        <f t="shared" si="51"/>
        <v>0.0</v>
      </c>
      <c r="BM38" s="13" t="str">
        <f t="shared" si="10"/>
        <v>F</v>
      </c>
      <c r="BN38" s="18">
        <f t="shared" si="11"/>
        <v>0</v>
      </c>
      <c r="BO38" s="15" t="str">
        <f t="shared" si="52"/>
        <v>0.0</v>
      </c>
      <c r="BP38" s="19">
        <v>2</v>
      </c>
      <c r="BQ38" s="68"/>
      <c r="BR38" s="28"/>
      <c r="BS38" s="39"/>
      <c r="BT38" s="27"/>
      <c r="BU38" s="27"/>
      <c r="BV38" s="27">
        <f t="shared" si="53"/>
        <v>0</v>
      </c>
      <c r="BW38" s="21">
        <f t="shared" si="54"/>
        <v>0</v>
      </c>
      <c r="BX38" s="21" t="str">
        <f t="shared" si="55"/>
        <v>0.0</v>
      </c>
      <c r="BY38" s="13" t="str">
        <f t="shared" si="56"/>
        <v>F</v>
      </c>
      <c r="BZ38" s="18">
        <f t="shared" si="57"/>
        <v>0</v>
      </c>
      <c r="CA38" s="15" t="str">
        <f t="shared" si="58"/>
        <v>0.0</v>
      </c>
      <c r="CB38" s="68">
        <v>3</v>
      </c>
      <c r="CC38" s="68"/>
      <c r="CD38" s="28"/>
      <c r="CE38" s="39"/>
      <c r="CF38" s="27"/>
      <c r="CG38" s="82"/>
      <c r="CH38" s="27">
        <f t="shared" si="59"/>
        <v>0</v>
      </c>
      <c r="CI38" s="21">
        <f t="shared" si="124"/>
        <v>0</v>
      </c>
      <c r="CJ38" s="21" t="str">
        <f t="shared" si="60"/>
        <v>0.0</v>
      </c>
      <c r="CK38" s="13" t="str">
        <f t="shared" si="61"/>
        <v>F</v>
      </c>
      <c r="CL38" s="18">
        <f t="shared" si="62"/>
        <v>0</v>
      </c>
      <c r="CM38" s="15" t="str">
        <f t="shared" si="63"/>
        <v>0.0</v>
      </c>
      <c r="CN38" s="19">
        <v>3</v>
      </c>
      <c r="CO38" s="68"/>
      <c r="CP38" s="28"/>
      <c r="CQ38" s="26"/>
      <c r="CR38" s="27"/>
      <c r="CS38" s="82"/>
      <c r="CT38" s="82">
        <f t="shared" si="64"/>
        <v>0</v>
      </c>
      <c r="CU38" s="21">
        <f t="shared" si="125"/>
        <v>0</v>
      </c>
      <c r="CV38" s="21" t="str">
        <f t="shared" si="65"/>
        <v>0.0</v>
      </c>
      <c r="CW38" s="13" t="str">
        <f t="shared" si="16"/>
        <v>F</v>
      </c>
      <c r="CX38" s="18">
        <f t="shared" si="17"/>
        <v>0</v>
      </c>
      <c r="CY38" s="15" t="str">
        <f t="shared" si="66"/>
        <v>0.0</v>
      </c>
      <c r="CZ38" s="19">
        <v>3</v>
      </c>
      <c r="DA38" s="68"/>
      <c r="DB38" s="69">
        <f t="shared" si="67"/>
        <v>19</v>
      </c>
      <c r="DC38" s="22">
        <f t="shared" si="68"/>
        <v>0</v>
      </c>
      <c r="DD38" s="24" t="str">
        <f t="shared" si="69"/>
        <v>0.00</v>
      </c>
      <c r="DE38" s="22">
        <f t="shared" si="70"/>
        <v>0</v>
      </c>
      <c r="DF38" s="24" t="str">
        <f t="shared" si="71"/>
        <v>0.00</v>
      </c>
      <c r="DG38" s="77" t="str">
        <f t="shared" si="72"/>
        <v>Cảnh báo KQHT</v>
      </c>
      <c r="DH38" s="77">
        <f t="shared" si="73"/>
        <v>0</v>
      </c>
      <c r="DI38" s="22" t="e">
        <f t="shared" si="74"/>
        <v>#DIV/0!</v>
      </c>
      <c r="DJ38" s="77" t="e">
        <f t="shared" si="75"/>
        <v>#DIV/0!</v>
      </c>
      <c r="DK38" s="22" t="e">
        <f t="shared" si="76"/>
        <v>#DIV/0!</v>
      </c>
      <c r="DL38" s="77" t="e">
        <f t="shared" si="77"/>
        <v>#DIV/0!</v>
      </c>
      <c r="DM38" s="28"/>
      <c r="DN38" s="26"/>
      <c r="DO38" s="27"/>
      <c r="DP38" s="82"/>
      <c r="DQ38" s="82">
        <f t="shared" si="78"/>
        <v>0</v>
      </c>
      <c r="DR38" s="21">
        <f t="shared" si="79"/>
        <v>0</v>
      </c>
      <c r="DS38" s="21" t="str">
        <f t="shared" si="80"/>
        <v>0.0</v>
      </c>
      <c r="DT38" s="13" t="str">
        <f t="shared" si="81"/>
        <v>F</v>
      </c>
      <c r="DU38" s="18">
        <f t="shared" si="82"/>
        <v>0</v>
      </c>
      <c r="DV38" s="15" t="str">
        <f t="shared" si="83"/>
        <v>0.0</v>
      </c>
      <c r="DW38" s="19">
        <v>2</v>
      </c>
      <c r="DX38" s="68">
        <v>2</v>
      </c>
      <c r="DY38" s="28"/>
      <c r="DZ38" s="26"/>
      <c r="EA38" s="27"/>
      <c r="EB38" s="82"/>
      <c r="EC38" s="82">
        <f t="shared" si="84"/>
        <v>0</v>
      </c>
      <c r="ED38" s="21">
        <f t="shared" si="126"/>
        <v>0</v>
      </c>
      <c r="EE38" s="21" t="str">
        <f t="shared" si="85"/>
        <v>0.0</v>
      </c>
      <c r="EF38" s="13" t="str">
        <f t="shared" si="86"/>
        <v>F</v>
      </c>
      <c r="EG38" s="18">
        <f t="shared" si="87"/>
        <v>0</v>
      </c>
      <c r="EH38" s="15" t="str">
        <f t="shared" si="88"/>
        <v>0.0</v>
      </c>
      <c r="EI38" s="19">
        <v>2</v>
      </c>
      <c r="EJ38" s="68">
        <v>2</v>
      </c>
      <c r="EK38" s="28"/>
      <c r="EL38" s="26"/>
      <c r="EM38" s="27"/>
      <c r="EN38" s="82"/>
      <c r="EO38" s="82">
        <f t="shared" si="89"/>
        <v>0</v>
      </c>
      <c r="EP38" s="21">
        <f t="shared" si="90"/>
        <v>0</v>
      </c>
      <c r="EQ38" s="21" t="str">
        <f t="shared" si="91"/>
        <v>0.0</v>
      </c>
      <c r="ER38" s="13" t="str">
        <f t="shared" si="92"/>
        <v>F</v>
      </c>
      <c r="ES38" s="18">
        <f t="shared" si="93"/>
        <v>0</v>
      </c>
      <c r="ET38" s="15" t="str">
        <f t="shared" si="94"/>
        <v>0.0</v>
      </c>
      <c r="EU38" s="19">
        <v>2</v>
      </c>
      <c r="EV38" s="68">
        <v>2</v>
      </c>
      <c r="EW38" s="28"/>
      <c r="EX38" s="26"/>
      <c r="EY38" s="27"/>
      <c r="EZ38" s="82"/>
      <c r="FA38" s="82">
        <f t="shared" si="95"/>
        <v>0</v>
      </c>
      <c r="FB38" s="21">
        <f t="shared" si="96"/>
        <v>0</v>
      </c>
      <c r="FC38" s="21" t="str">
        <f t="shared" si="97"/>
        <v>0.0</v>
      </c>
      <c r="FD38" s="13" t="str">
        <f t="shared" si="98"/>
        <v>F</v>
      </c>
      <c r="FE38" s="18">
        <f t="shared" si="99"/>
        <v>0</v>
      </c>
      <c r="FF38" s="15" t="str">
        <f t="shared" si="100"/>
        <v>0.0</v>
      </c>
      <c r="FG38" s="19">
        <v>4</v>
      </c>
      <c r="FH38" s="68">
        <v>4</v>
      </c>
      <c r="FI38" s="28"/>
      <c r="FJ38" s="26"/>
      <c r="FK38" s="27"/>
      <c r="FL38" s="82"/>
      <c r="FM38" s="82">
        <f t="shared" si="101"/>
        <v>0</v>
      </c>
      <c r="FN38" s="21">
        <f t="shared" si="102"/>
        <v>0</v>
      </c>
      <c r="FO38" s="21" t="str">
        <f t="shared" si="103"/>
        <v>0.0</v>
      </c>
      <c r="FP38" s="13" t="str">
        <f t="shared" si="104"/>
        <v>F</v>
      </c>
      <c r="FQ38" s="18">
        <f t="shared" si="105"/>
        <v>0</v>
      </c>
      <c r="FR38" s="15" t="str">
        <f t="shared" si="106"/>
        <v>0.0</v>
      </c>
      <c r="FS38" s="19">
        <v>2</v>
      </c>
      <c r="FT38" s="68">
        <v>2</v>
      </c>
      <c r="FU38" s="28"/>
      <c r="FV38" s="26"/>
      <c r="FW38" s="27"/>
      <c r="FX38" s="82"/>
      <c r="FY38" s="82">
        <f t="shared" si="107"/>
        <v>0</v>
      </c>
      <c r="FZ38" s="21">
        <f t="shared" si="108"/>
        <v>0</v>
      </c>
      <c r="GA38" s="21" t="str">
        <f t="shared" si="109"/>
        <v>0.0</v>
      </c>
      <c r="GB38" s="13" t="str">
        <f t="shared" si="110"/>
        <v>F</v>
      </c>
      <c r="GC38" s="18">
        <f t="shared" si="111"/>
        <v>0</v>
      </c>
      <c r="GD38" s="15" t="str">
        <f t="shared" si="112"/>
        <v>0.0</v>
      </c>
      <c r="GE38" s="19">
        <v>2</v>
      </c>
      <c r="GF38" s="68">
        <v>2</v>
      </c>
      <c r="GG38" s="28"/>
      <c r="GH38" s="26"/>
      <c r="GI38" s="27"/>
      <c r="GJ38" s="27"/>
      <c r="GK38" s="82">
        <f t="shared" si="113"/>
        <v>0</v>
      </c>
      <c r="GL38" s="21">
        <f t="shared" si="114"/>
        <v>0</v>
      </c>
      <c r="GM38" s="21" t="str">
        <f t="shared" si="115"/>
        <v>0.0</v>
      </c>
      <c r="GN38" s="13" t="str">
        <f t="shared" si="116"/>
        <v>F</v>
      </c>
      <c r="GO38" s="18">
        <f t="shared" si="117"/>
        <v>0</v>
      </c>
      <c r="GP38" s="15" t="str">
        <f t="shared" si="118"/>
        <v>0.0</v>
      </c>
      <c r="GQ38" s="19">
        <v>4</v>
      </c>
      <c r="GR38" s="68">
        <v>4</v>
      </c>
    </row>
    <row r="39" spans="1:205" s="4" customFormat="1" ht="18">
      <c r="A39" s="2"/>
      <c r="B39" s="5"/>
      <c r="C39" s="6"/>
      <c r="D39" s="7"/>
      <c r="E39" s="8"/>
      <c r="F39" s="44"/>
      <c r="G39" s="3"/>
      <c r="H39" s="3"/>
      <c r="I39" s="11"/>
      <c r="J39" s="67"/>
      <c r="K39" s="21" t="str">
        <f t="shared" si="136"/>
        <v>0.0</v>
      </c>
      <c r="L39" s="13" t="str">
        <f t="shared" si="137"/>
        <v>F</v>
      </c>
      <c r="M39" s="14">
        <f t="shared" si="138"/>
        <v>0</v>
      </c>
      <c r="N39" s="15" t="str">
        <f t="shared" si="139"/>
        <v>0.0</v>
      </c>
      <c r="O39" s="19">
        <v>2</v>
      </c>
      <c r="P39" s="12"/>
      <c r="Q39" s="21" t="str">
        <f t="shared" si="140"/>
        <v>0.0</v>
      </c>
      <c r="R39" s="13" t="str">
        <f t="shared" si="141"/>
        <v>F</v>
      </c>
      <c r="S39" s="14">
        <f t="shared" si="142"/>
        <v>0</v>
      </c>
      <c r="T39" s="15" t="str">
        <f t="shared" si="143"/>
        <v>0.0</v>
      </c>
      <c r="U39" s="19">
        <v>3</v>
      </c>
      <c r="V39" s="28"/>
      <c r="W39" s="26"/>
      <c r="X39" s="27"/>
      <c r="Y39" s="82"/>
      <c r="Z39" s="82">
        <f t="shared" si="39"/>
        <v>0</v>
      </c>
      <c r="AA39" s="21">
        <f t="shared" si="122"/>
        <v>0</v>
      </c>
      <c r="AB39" s="21" t="str">
        <f t="shared" si="144"/>
        <v>0.0</v>
      </c>
      <c r="AC39" s="13" t="str">
        <f t="shared" si="145"/>
        <v>F</v>
      </c>
      <c r="AD39" s="18">
        <f t="shared" si="146"/>
        <v>0</v>
      </c>
      <c r="AE39" s="15" t="str">
        <f t="shared" si="147"/>
        <v>0.0</v>
      </c>
      <c r="AF39" s="19">
        <v>4</v>
      </c>
      <c r="AG39" s="68"/>
      <c r="AH39" s="28"/>
      <c r="AI39" s="26"/>
      <c r="AJ39" s="27"/>
      <c r="AK39" s="82"/>
      <c r="AL39" s="82">
        <f t="shared" si="42"/>
        <v>0</v>
      </c>
      <c r="AM39" s="21">
        <f t="shared" si="43"/>
        <v>0</v>
      </c>
      <c r="AN39" s="21" t="str">
        <f t="shared" si="44"/>
        <v>0.0</v>
      </c>
      <c r="AO39" s="13" t="str">
        <f t="shared" si="6"/>
        <v>F</v>
      </c>
      <c r="AP39" s="18">
        <f t="shared" si="7"/>
        <v>0</v>
      </c>
      <c r="AQ39" s="15" t="str">
        <f t="shared" si="45"/>
        <v>0.0</v>
      </c>
      <c r="AR39" s="19">
        <v>2</v>
      </c>
      <c r="AS39" s="68"/>
      <c r="AT39" s="28"/>
      <c r="AU39" s="26"/>
      <c r="AV39" s="27"/>
      <c r="AW39" s="82"/>
      <c r="AX39" s="27">
        <f t="shared" si="46"/>
        <v>0</v>
      </c>
      <c r="AY39" s="21">
        <f t="shared" si="123"/>
        <v>0</v>
      </c>
      <c r="AZ39" s="21" t="str">
        <f t="shared" si="47"/>
        <v>0.0</v>
      </c>
      <c r="BA39" s="13" t="str">
        <f t="shared" si="8"/>
        <v>F</v>
      </c>
      <c r="BB39" s="18">
        <f t="shared" si="9"/>
        <v>0</v>
      </c>
      <c r="BC39" s="15" t="str">
        <f t="shared" si="48"/>
        <v>0.0</v>
      </c>
      <c r="BD39" s="19">
        <v>2</v>
      </c>
      <c r="BE39" s="68"/>
      <c r="BF39" s="28"/>
      <c r="BG39" s="26"/>
      <c r="BH39" s="27"/>
      <c r="BI39" s="82"/>
      <c r="BJ39" s="82">
        <f t="shared" si="49"/>
        <v>0</v>
      </c>
      <c r="BK39" s="21">
        <f t="shared" si="50"/>
        <v>0</v>
      </c>
      <c r="BL39" s="21" t="str">
        <f t="shared" si="51"/>
        <v>0.0</v>
      </c>
      <c r="BM39" s="13" t="str">
        <f t="shared" si="10"/>
        <v>F</v>
      </c>
      <c r="BN39" s="18">
        <f t="shared" si="11"/>
        <v>0</v>
      </c>
      <c r="BO39" s="15" t="str">
        <f t="shared" si="52"/>
        <v>0.0</v>
      </c>
      <c r="BP39" s="19">
        <v>2</v>
      </c>
      <c r="BQ39" s="68"/>
      <c r="BR39" s="28"/>
      <c r="BS39" s="39"/>
      <c r="BT39" s="27"/>
      <c r="BU39" s="27"/>
      <c r="BV39" s="27">
        <f t="shared" si="53"/>
        <v>0</v>
      </c>
      <c r="BW39" s="21">
        <f t="shared" si="54"/>
        <v>0</v>
      </c>
      <c r="BX39" s="21" t="str">
        <f t="shared" si="55"/>
        <v>0.0</v>
      </c>
      <c r="BY39" s="13" t="str">
        <f t="shared" si="56"/>
        <v>F</v>
      </c>
      <c r="BZ39" s="18">
        <f t="shared" si="57"/>
        <v>0</v>
      </c>
      <c r="CA39" s="15" t="str">
        <f t="shared" si="58"/>
        <v>0.0</v>
      </c>
      <c r="CB39" s="68">
        <v>3</v>
      </c>
      <c r="CC39" s="68"/>
      <c r="CD39" s="28"/>
      <c r="CE39" s="39"/>
      <c r="CF39" s="27"/>
      <c r="CG39" s="82"/>
      <c r="CH39" s="27">
        <f t="shared" si="59"/>
        <v>0</v>
      </c>
      <c r="CI39" s="21">
        <f t="shared" si="124"/>
        <v>0</v>
      </c>
      <c r="CJ39" s="21" t="str">
        <f t="shared" si="60"/>
        <v>0.0</v>
      </c>
      <c r="CK39" s="13" t="str">
        <f t="shared" si="61"/>
        <v>F</v>
      </c>
      <c r="CL39" s="18">
        <f t="shared" si="62"/>
        <v>0</v>
      </c>
      <c r="CM39" s="15" t="str">
        <f t="shared" si="63"/>
        <v>0.0</v>
      </c>
      <c r="CN39" s="19">
        <v>3</v>
      </c>
      <c r="CO39" s="68"/>
      <c r="CP39" s="28"/>
      <c r="CQ39" s="26"/>
      <c r="CR39" s="27"/>
      <c r="CS39" s="82"/>
      <c r="CT39" s="82">
        <f t="shared" si="64"/>
        <v>0</v>
      </c>
      <c r="CU39" s="21">
        <f t="shared" si="125"/>
        <v>0</v>
      </c>
      <c r="CV39" s="21" t="str">
        <f t="shared" si="65"/>
        <v>0.0</v>
      </c>
      <c r="CW39" s="13" t="str">
        <f t="shared" si="16"/>
        <v>F</v>
      </c>
      <c r="CX39" s="18">
        <f t="shared" si="17"/>
        <v>0</v>
      </c>
      <c r="CY39" s="15" t="str">
        <f t="shared" si="66"/>
        <v>0.0</v>
      </c>
      <c r="CZ39" s="19">
        <v>3</v>
      </c>
      <c r="DA39" s="68"/>
      <c r="DB39" s="69">
        <f t="shared" si="67"/>
        <v>19</v>
      </c>
      <c r="DC39" s="22">
        <f t="shared" si="68"/>
        <v>0</v>
      </c>
      <c r="DD39" s="24" t="str">
        <f t="shared" si="69"/>
        <v>0.00</v>
      </c>
      <c r="DE39" s="22">
        <f t="shared" si="70"/>
        <v>0</v>
      </c>
      <c r="DF39" s="24" t="str">
        <f t="shared" si="71"/>
        <v>0.00</v>
      </c>
      <c r="DG39" s="77" t="str">
        <f t="shared" si="72"/>
        <v>Cảnh báo KQHT</v>
      </c>
      <c r="DH39" s="77">
        <f t="shared" si="73"/>
        <v>0</v>
      </c>
      <c r="DI39" s="22" t="e">
        <f t="shared" si="74"/>
        <v>#DIV/0!</v>
      </c>
      <c r="DJ39" s="77" t="e">
        <f t="shared" si="75"/>
        <v>#DIV/0!</v>
      </c>
      <c r="DK39" s="22" t="e">
        <f t="shared" si="76"/>
        <v>#DIV/0!</v>
      </c>
      <c r="DL39" s="77" t="e">
        <f t="shared" si="77"/>
        <v>#DIV/0!</v>
      </c>
      <c r="DM39" s="28"/>
      <c r="DN39" s="26"/>
      <c r="DO39" s="27"/>
      <c r="DP39" s="82"/>
      <c r="DQ39" s="82">
        <f t="shared" si="78"/>
        <v>0</v>
      </c>
      <c r="DR39" s="21">
        <f t="shared" si="79"/>
        <v>0</v>
      </c>
      <c r="DS39" s="21" t="str">
        <f t="shared" si="80"/>
        <v>0.0</v>
      </c>
      <c r="DT39" s="13" t="str">
        <f t="shared" si="81"/>
        <v>F</v>
      </c>
      <c r="DU39" s="18">
        <f t="shared" si="82"/>
        <v>0</v>
      </c>
      <c r="DV39" s="15" t="str">
        <f t="shared" si="83"/>
        <v>0.0</v>
      </c>
      <c r="DW39" s="19">
        <v>2</v>
      </c>
      <c r="DX39" s="68">
        <v>2</v>
      </c>
      <c r="DY39" s="28"/>
      <c r="DZ39" s="26"/>
      <c r="EA39" s="27"/>
      <c r="EB39" s="82"/>
      <c r="EC39" s="82">
        <f t="shared" si="84"/>
        <v>0</v>
      </c>
      <c r="ED39" s="21">
        <f t="shared" si="126"/>
        <v>0</v>
      </c>
      <c r="EE39" s="21" t="str">
        <f t="shared" si="85"/>
        <v>0.0</v>
      </c>
      <c r="EF39" s="13" t="str">
        <f t="shared" si="86"/>
        <v>F</v>
      </c>
      <c r="EG39" s="18">
        <f t="shared" si="87"/>
        <v>0</v>
      </c>
      <c r="EH39" s="15" t="str">
        <f t="shared" si="88"/>
        <v>0.0</v>
      </c>
      <c r="EI39" s="19">
        <v>2</v>
      </c>
      <c r="EJ39" s="68">
        <v>2</v>
      </c>
      <c r="EK39" s="28"/>
      <c r="EL39" s="26"/>
      <c r="EM39" s="27"/>
      <c r="EN39" s="82"/>
      <c r="EO39" s="82">
        <f t="shared" si="89"/>
        <v>0</v>
      </c>
      <c r="EP39" s="21">
        <f t="shared" si="90"/>
        <v>0</v>
      </c>
      <c r="EQ39" s="21" t="str">
        <f t="shared" si="91"/>
        <v>0.0</v>
      </c>
      <c r="ER39" s="13" t="str">
        <f t="shared" si="92"/>
        <v>F</v>
      </c>
      <c r="ES39" s="18">
        <f t="shared" si="93"/>
        <v>0</v>
      </c>
      <c r="ET39" s="15" t="str">
        <f t="shared" si="94"/>
        <v>0.0</v>
      </c>
      <c r="EU39" s="19">
        <v>2</v>
      </c>
      <c r="EV39" s="68">
        <v>2</v>
      </c>
      <c r="EW39" s="28"/>
      <c r="EX39" s="26"/>
      <c r="EY39" s="27"/>
      <c r="EZ39" s="82"/>
      <c r="FA39" s="82">
        <f t="shared" si="95"/>
        <v>0</v>
      </c>
      <c r="FB39" s="21">
        <f t="shared" si="96"/>
        <v>0</v>
      </c>
      <c r="FC39" s="21" t="str">
        <f t="shared" si="97"/>
        <v>0.0</v>
      </c>
      <c r="FD39" s="13" t="str">
        <f t="shared" si="98"/>
        <v>F</v>
      </c>
      <c r="FE39" s="18">
        <f t="shared" si="99"/>
        <v>0</v>
      </c>
      <c r="FF39" s="15" t="str">
        <f t="shared" si="100"/>
        <v>0.0</v>
      </c>
      <c r="FG39" s="19">
        <v>4</v>
      </c>
      <c r="FH39" s="68">
        <v>4</v>
      </c>
      <c r="FI39" s="28"/>
      <c r="FJ39" s="26"/>
      <c r="FK39" s="27"/>
      <c r="FL39" s="82"/>
      <c r="FM39" s="82">
        <f t="shared" si="101"/>
        <v>0</v>
      </c>
      <c r="FN39" s="21">
        <f t="shared" si="102"/>
        <v>0</v>
      </c>
      <c r="FO39" s="21" t="str">
        <f t="shared" si="103"/>
        <v>0.0</v>
      </c>
      <c r="FP39" s="13" t="str">
        <f t="shared" si="104"/>
        <v>F</v>
      </c>
      <c r="FQ39" s="18">
        <f t="shared" si="105"/>
        <v>0</v>
      </c>
      <c r="FR39" s="15" t="str">
        <f t="shared" si="106"/>
        <v>0.0</v>
      </c>
      <c r="FS39" s="19">
        <v>2</v>
      </c>
      <c r="FT39" s="68">
        <v>2</v>
      </c>
      <c r="FU39" s="28"/>
      <c r="FV39" s="26"/>
      <c r="FW39" s="27"/>
      <c r="FX39" s="82"/>
      <c r="FY39" s="82">
        <f t="shared" si="107"/>
        <v>0</v>
      </c>
      <c r="FZ39" s="21">
        <f t="shared" si="108"/>
        <v>0</v>
      </c>
      <c r="GA39" s="21" t="str">
        <f t="shared" si="109"/>
        <v>0.0</v>
      </c>
      <c r="GB39" s="13" t="str">
        <f t="shared" si="110"/>
        <v>F</v>
      </c>
      <c r="GC39" s="18">
        <f t="shared" si="111"/>
        <v>0</v>
      </c>
      <c r="GD39" s="15" t="str">
        <f t="shared" si="112"/>
        <v>0.0</v>
      </c>
      <c r="GE39" s="19">
        <v>2</v>
      </c>
      <c r="GF39" s="68">
        <v>2</v>
      </c>
      <c r="GG39" s="28"/>
      <c r="GH39" s="26"/>
      <c r="GI39" s="27"/>
      <c r="GJ39" s="27"/>
      <c r="GK39" s="82">
        <f t="shared" si="113"/>
        <v>0</v>
      </c>
      <c r="GL39" s="21">
        <f t="shared" si="114"/>
        <v>0</v>
      </c>
      <c r="GM39" s="21" t="str">
        <f t="shared" si="115"/>
        <v>0.0</v>
      </c>
      <c r="GN39" s="13" t="str">
        <f t="shared" si="116"/>
        <v>F</v>
      </c>
      <c r="GO39" s="18">
        <f t="shared" si="117"/>
        <v>0</v>
      </c>
      <c r="GP39" s="15" t="str">
        <f t="shared" si="118"/>
        <v>0.0</v>
      </c>
      <c r="GQ39" s="19">
        <v>4</v>
      </c>
      <c r="GR39" s="68">
        <v>4</v>
      </c>
    </row>
    <row r="40" spans="1:205" s="4" customFormat="1" ht="18">
      <c r="A40" s="2"/>
      <c r="B40" s="5"/>
      <c r="C40" s="6"/>
      <c r="D40" s="7"/>
      <c r="E40" s="8"/>
      <c r="F40" s="44"/>
      <c r="G40" s="3"/>
      <c r="H40" s="3"/>
      <c r="I40" s="11"/>
      <c r="J40" s="67"/>
      <c r="K40" s="21" t="str">
        <f t="shared" si="136"/>
        <v>0.0</v>
      </c>
      <c r="L40" s="13" t="str">
        <f t="shared" si="137"/>
        <v>F</v>
      </c>
      <c r="M40" s="14">
        <f t="shared" si="138"/>
        <v>0</v>
      </c>
      <c r="N40" s="15" t="str">
        <f t="shared" si="139"/>
        <v>0.0</v>
      </c>
      <c r="O40" s="19">
        <v>2</v>
      </c>
      <c r="P40" s="12"/>
      <c r="Q40" s="21" t="str">
        <f t="shared" si="140"/>
        <v>0.0</v>
      </c>
      <c r="R40" s="13" t="str">
        <f t="shared" si="141"/>
        <v>F</v>
      </c>
      <c r="S40" s="14">
        <f t="shared" si="142"/>
        <v>0</v>
      </c>
      <c r="T40" s="15" t="str">
        <f t="shared" si="143"/>
        <v>0.0</v>
      </c>
      <c r="U40" s="19">
        <v>3</v>
      </c>
      <c r="V40" s="28"/>
      <c r="W40" s="26"/>
      <c r="X40" s="27"/>
      <c r="Y40" s="82"/>
      <c r="Z40" s="82">
        <f t="shared" si="39"/>
        <v>0</v>
      </c>
      <c r="AA40" s="21">
        <f t="shared" si="122"/>
        <v>0</v>
      </c>
      <c r="AB40" s="21" t="str">
        <f t="shared" si="144"/>
        <v>0.0</v>
      </c>
      <c r="AC40" s="13" t="str">
        <f t="shared" si="145"/>
        <v>F</v>
      </c>
      <c r="AD40" s="18">
        <f t="shared" si="146"/>
        <v>0</v>
      </c>
      <c r="AE40" s="15" t="str">
        <f t="shared" si="147"/>
        <v>0.0</v>
      </c>
      <c r="AF40" s="19">
        <v>4</v>
      </c>
      <c r="AG40" s="68"/>
      <c r="AH40" s="28"/>
      <c r="AI40" s="26"/>
      <c r="AJ40" s="27"/>
      <c r="AK40" s="82"/>
      <c r="AL40" s="82">
        <f t="shared" si="42"/>
        <v>0</v>
      </c>
      <c r="AM40" s="21">
        <f t="shared" si="43"/>
        <v>0</v>
      </c>
      <c r="AN40" s="21" t="str">
        <f t="shared" si="44"/>
        <v>0.0</v>
      </c>
      <c r="AO40" s="13" t="str">
        <f t="shared" si="6"/>
        <v>F</v>
      </c>
      <c r="AP40" s="18">
        <f t="shared" si="7"/>
        <v>0</v>
      </c>
      <c r="AQ40" s="15" t="str">
        <f t="shared" si="45"/>
        <v>0.0</v>
      </c>
      <c r="AR40" s="19">
        <v>2</v>
      </c>
      <c r="AS40" s="68"/>
      <c r="AT40" s="28"/>
      <c r="AU40" s="26"/>
      <c r="AV40" s="27"/>
      <c r="AW40" s="82"/>
      <c r="AX40" s="27">
        <f t="shared" si="46"/>
        <v>0</v>
      </c>
      <c r="AY40" s="21">
        <f t="shared" si="123"/>
        <v>0</v>
      </c>
      <c r="AZ40" s="21" t="str">
        <f t="shared" si="47"/>
        <v>0.0</v>
      </c>
      <c r="BA40" s="13" t="str">
        <f t="shared" si="8"/>
        <v>F</v>
      </c>
      <c r="BB40" s="18">
        <f t="shared" si="9"/>
        <v>0</v>
      </c>
      <c r="BC40" s="15" t="str">
        <f t="shared" si="48"/>
        <v>0.0</v>
      </c>
      <c r="BD40" s="19">
        <v>2</v>
      </c>
      <c r="BE40" s="68"/>
      <c r="BF40" s="28"/>
      <c r="BG40" s="26"/>
      <c r="BH40" s="27"/>
      <c r="BI40" s="82"/>
      <c r="BJ40" s="82">
        <f t="shared" si="49"/>
        <v>0</v>
      </c>
      <c r="BK40" s="21">
        <f t="shared" si="50"/>
        <v>0</v>
      </c>
      <c r="BL40" s="21" t="str">
        <f t="shared" si="51"/>
        <v>0.0</v>
      </c>
      <c r="BM40" s="13" t="str">
        <f t="shared" si="10"/>
        <v>F</v>
      </c>
      <c r="BN40" s="18">
        <f t="shared" si="11"/>
        <v>0</v>
      </c>
      <c r="BO40" s="15" t="str">
        <f t="shared" si="52"/>
        <v>0.0</v>
      </c>
      <c r="BP40" s="19">
        <v>2</v>
      </c>
      <c r="BQ40" s="68"/>
      <c r="BR40" s="28"/>
      <c r="BS40" s="39"/>
      <c r="BT40" s="27"/>
      <c r="BU40" s="27"/>
      <c r="BV40" s="27">
        <f t="shared" si="53"/>
        <v>0</v>
      </c>
      <c r="BW40" s="21">
        <f t="shared" si="54"/>
        <v>0</v>
      </c>
      <c r="BX40" s="21" t="str">
        <f t="shared" si="55"/>
        <v>0.0</v>
      </c>
      <c r="BY40" s="13" t="str">
        <f t="shared" si="56"/>
        <v>F</v>
      </c>
      <c r="BZ40" s="18">
        <f t="shared" si="57"/>
        <v>0</v>
      </c>
      <c r="CA40" s="15" t="str">
        <f t="shared" si="58"/>
        <v>0.0</v>
      </c>
      <c r="CB40" s="68">
        <v>3</v>
      </c>
      <c r="CC40" s="68"/>
      <c r="CD40" s="28"/>
      <c r="CE40" s="39"/>
      <c r="CF40" s="27"/>
      <c r="CG40" s="82"/>
      <c r="CH40" s="27">
        <f t="shared" si="59"/>
        <v>0</v>
      </c>
      <c r="CI40" s="21">
        <f t="shared" si="124"/>
        <v>0</v>
      </c>
      <c r="CJ40" s="21" t="str">
        <f t="shared" si="60"/>
        <v>0.0</v>
      </c>
      <c r="CK40" s="13" t="str">
        <f t="shared" si="61"/>
        <v>F</v>
      </c>
      <c r="CL40" s="18">
        <f t="shared" si="62"/>
        <v>0</v>
      </c>
      <c r="CM40" s="15" t="str">
        <f t="shared" si="63"/>
        <v>0.0</v>
      </c>
      <c r="CN40" s="19">
        <v>3</v>
      </c>
      <c r="CO40" s="68"/>
      <c r="CP40" s="28"/>
      <c r="CQ40" s="26"/>
      <c r="CR40" s="27"/>
      <c r="CS40" s="82"/>
      <c r="CT40" s="82">
        <f t="shared" si="64"/>
        <v>0</v>
      </c>
      <c r="CU40" s="21">
        <f t="shared" si="125"/>
        <v>0</v>
      </c>
      <c r="CV40" s="21" t="str">
        <f t="shared" si="65"/>
        <v>0.0</v>
      </c>
      <c r="CW40" s="13" t="str">
        <f t="shared" si="16"/>
        <v>F</v>
      </c>
      <c r="CX40" s="18">
        <f t="shared" si="17"/>
        <v>0</v>
      </c>
      <c r="CY40" s="15" t="str">
        <f t="shared" si="66"/>
        <v>0.0</v>
      </c>
      <c r="CZ40" s="19">
        <v>3</v>
      </c>
      <c r="DA40" s="68"/>
      <c r="DB40" s="69">
        <f t="shared" si="67"/>
        <v>19</v>
      </c>
      <c r="DC40" s="22">
        <f t="shared" si="68"/>
        <v>0</v>
      </c>
      <c r="DD40" s="24" t="str">
        <f t="shared" si="69"/>
        <v>0.00</v>
      </c>
      <c r="DE40" s="22">
        <f t="shared" si="70"/>
        <v>0</v>
      </c>
      <c r="DF40" s="24" t="str">
        <f t="shared" si="71"/>
        <v>0.00</v>
      </c>
      <c r="DG40" s="77" t="str">
        <f t="shared" si="72"/>
        <v>Cảnh báo KQHT</v>
      </c>
      <c r="DH40" s="77">
        <f t="shared" si="73"/>
        <v>0</v>
      </c>
      <c r="DI40" s="22" t="e">
        <f t="shared" si="74"/>
        <v>#DIV/0!</v>
      </c>
      <c r="DJ40" s="77" t="e">
        <f t="shared" si="75"/>
        <v>#DIV/0!</v>
      </c>
      <c r="DK40" s="22" t="e">
        <f t="shared" si="76"/>
        <v>#DIV/0!</v>
      </c>
      <c r="DL40" s="77" t="e">
        <f t="shared" si="77"/>
        <v>#DIV/0!</v>
      </c>
      <c r="DM40" s="28"/>
      <c r="DN40" s="26"/>
      <c r="DO40" s="27"/>
      <c r="DP40" s="82"/>
      <c r="DQ40" s="82">
        <f t="shared" si="78"/>
        <v>0</v>
      </c>
      <c r="DR40" s="21">
        <f t="shared" si="79"/>
        <v>0</v>
      </c>
      <c r="DS40" s="21" t="str">
        <f t="shared" si="80"/>
        <v>0.0</v>
      </c>
      <c r="DT40" s="13" t="str">
        <f t="shared" si="81"/>
        <v>F</v>
      </c>
      <c r="DU40" s="18">
        <f t="shared" si="82"/>
        <v>0</v>
      </c>
      <c r="DV40" s="15" t="str">
        <f t="shared" si="83"/>
        <v>0.0</v>
      </c>
      <c r="DW40" s="19">
        <v>2</v>
      </c>
      <c r="DX40" s="68">
        <v>2</v>
      </c>
      <c r="DY40" s="28"/>
      <c r="DZ40" s="26"/>
      <c r="EA40" s="27"/>
      <c r="EB40" s="82"/>
      <c r="EC40" s="82">
        <f t="shared" si="84"/>
        <v>0</v>
      </c>
      <c r="ED40" s="21">
        <f t="shared" si="126"/>
        <v>0</v>
      </c>
      <c r="EE40" s="21" t="str">
        <f t="shared" si="85"/>
        <v>0.0</v>
      </c>
      <c r="EF40" s="13" t="str">
        <f t="shared" si="86"/>
        <v>F</v>
      </c>
      <c r="EG40" s="18">
        <f t="shared" si="87"/>
        <v>0</v>
      </c>
      <c r="EH40" s="15" t="str">
        <f t="shared" si="88"/>
        <v>0.0</v>
      </c>
      <c r="EI40" s="19">
        <v>2</v>
      </c>
      <c r="EJ40" s="68">
        <v>2</v>
      </c>
      <c r="EK40" s="28"/>
      <c r="EL40" s="26"/>
      <c r="EM40" s="27"/>
      <c r="EN40" s="82"/>
      <c r="EO40" s="82">
        <f t="shared" si="89"/>
        <v>0</v>
      </c>
      <c r="EP40" s="21">
        <f t="shared" si="90"/>
        <v>0</v>
      </c>
      <c r="EQ40" s="21" t="str">
        <f t="shared" si="91"/>
        <v>0.0</v>
      </c>
      <c r="ER40" s="13" t="str">
        <f t="shared" si="92"/>
        <v>F</v>
      </c>
      <c r="ES40" s="18">
        <f t="shared" si="93"/>
        <v>0</v>
      </c>
      <c r="ET40" s="15" t="str">
        <f t="shared" si="94"/>
        <v>0.0</v>
      </c>
      <c r="EU40" s="19">
        <v>2</v>
      </c>
      <c r="EV40" s="68">
        <v>2</v>
      </c>
      <c r="EW40" s="28"/>
      <c r="EX40" s="26"/>
      <c r="EY40" s="27"/>
      <c r="EZ40" s="82"/>
      <c r="FA40" s="82">
        <f t="shared" si="95"/>
        <v>0</v>
      </c>
      <c r="FB40" s="21">
        <f t="shared" si="96"/>
        <v>0</v>
      </c>
      <c r="FC40" s="21" t="str">
        <f t="shared" si="97"/>
        <v>0.0</v>
      </c>
      <c r="FD40" s="13" t="str">
        <f t="shared" si="98"/>
        <v>F</v>
      </c>
      <c r="FE40" s="18">
        <f t="shared" si="99"/>
        <v>0</v>
      </c>
      <c r="FF40" s="15" t="str">
        <f t="shared" si="100"/>
        <v>0.0</v>
      </c>
      <c r="FG40" s="19">
        <v>4</v>
      </c>
      <c r="FH40" s="68">
        <v>4</v>
      </c>
      <c r="FI40" s="28"/>
      <c r="FJ40" s="26"/>
      <c r="FK40" s="27"/>
      <c r="FL40" s="82"/>
      <c r="FM40" s="82">
        <f t="shared" si="101"/>
        <v>0</v>
      </c>
      <c r="FN40" s="21">
        <f t="shared" si="102"/>
        <v>0</v>
      </c>
      <c r="FO40" s="21" t="str">
        <f t="shared" si="103"/>
        <v>0.0</v>
      </c>
      <c r="FP40" s="13" t="str">
        <f t="shared" si="104"/>
        <v>F</v>
      </c>
      <c r="FQ40" s="18">
        <f t="shared" si="105"/>
        <v>0</v>
      </c>
      <c r="FR40" s="15" t="str">
        <f t="shared" si="106"/>
        <v>0.0</v>
      </c>
      <c r="FS40" s="19">
        <v>2</v>
      </c>
      <c r="FT40" s="68">
        <v>2</v>
      </c>
      <c r="FU40" s="28"/>
      <c r="FV40" s="26"/>
      <c r="FW40" s="27"/>
      <c r="FX40" s="82"/>
      <c r="FY40" s="82">
        <f t="shared" si="107"/>
        <v>0</v>
      </c>
      <c r="FZ40" s="21">
        <f t="shared" si="108"/>
        <v>0</v>
      </c>
      <c r="GA40" s="21" t="str">
        <f t="shared" si="109"/>
        <v>0.0</v>
      </c>
      <c r="GB40" s="13" t="str">
        <f t="shared" si="110"/>
        <v>F</v>
      </c>
      <c r="GC40" s="18">
        <f t="shared" si="111"/>
        <v>0</v>
      </c>
      <c r="GD40" s="15" t="str">
        <f t="shared" si="112"/>
        <v>0.0</v>
      </c>
      <c r="GE40" s="19">
        <v>2</v>
      </c>
      <c r="GF40" s="68">
        <v>2</v>
      </c>
      <c r="GG40" s="28"/>
      <c r="GH40" s="26"/>
      <c r="GI40" s="27"/>
      <c r="GJ40" s="27"/>
      <c r="GK40" s="82">
        <f t="shared" si="113"/>
        <v>0</v>
      </c>
      <c r="GL40" s="21">
        <f t="shared" si="114"/>
        <v>0</v>
      </c>
      <c r="GM40" s="21" t="str">
        <f t="shared" si="115"/>
        <v>0.0</v>
      </c>
      <c r="GN40" s="13" t="str">
        <f t="shared" si="116"/>
        <v>F</v>
      </c>
      <c r="GO40" s="18">
        <f t="shared" si="117"/>
        <v>0</v>
      </c>
      <c r="GP40" s="15" t="str">
        <f t="shared" si="118"/>
        <v>0.0</v>
      </c>
      <c r="GQ40" s="19">
        <v>4</v>
      </c>
      <c r="GR40" s="68">
        <v>4</v>
      </c>
    </row>
    <row r="41" spans="1:205" s="4" customFormat="1" ht="18">
      <c r="A41" s="2"/>
      <c r="B41" s="5"/>
      <c r="C41" s="6"/>
      <c r="D41" s="7"/>
      <c r="E41" s="8"/>
      <c r="F41" s="44"/>
      <c r="G41" s="3"/>
      <c r="H41" s="3"/>
      <c r="I41" s="11"/>
      <c r="J41" s="67"/>
      <c r="K41" s="21" t="str">
        <f t="shared" si="136"/>
        <v>0.0</v>
      </c>
      <c r="L41" s="13" t="str">
        <f t="shared" si="137"/>
        <v>F</v>
      </c>
      <c r="M41" s="14">
        <f t="shared" si="138"/>
        <v>0</v>
      </c>
      <c r="N41" s="15" t="str">
        <f t="shared" si="139"/>
        <v>0.0</v>
      </c>
      <c r="O41" s="19">
        <v>2</v>
      </c>
      <c r="P41" s="12"/>
      <c r="Q41" s="21" t="str">
        <f t="shared" si="140"/>
        <v>0.0</v>
      </c>
      <c r="R41" s="13" t="str">
        <f t="shared" si="141"/>
        <v>F</v>
      </c>
      <c r="S41" s="14">
        <f t="shared" si="142"/>
        <v>0</v>
      </c>
      <c r="T41" s="15" t="str">
        <f t="shared" si="143"/>
        <v>0.0</v>
      </c>
      <c r="U41" s="19">
        <v>3</v>
      </c>
      <c r="V41" s="28"/>
      <c r="W41" s="26"/>
      <c r="X41" s="27"/>
      <c r="Y41" s="82"/>
      <c r="Z41" s="82">
        <f t="shared" si="39"/>
        <v>0</v>
      </c>
      <c r="AA41" s="21">
        <f t="shared" si="122"/>
        <v>0</v>
      </c>
      <c r="AB41" s="21" t="str">
        <f t="shared" si="144"/>
        <v>0.0</v>
      </c>
      <c r="AC41" s="13" t="str">
        <f t="shared" si="145"/>
        <v>F</v>
      </c>
      <c r="AD41" s="18">
        <f t="shared" si="146"/>
        <v>0</v>
      </c>
      <c r="AE41" s="15" t="str">
        <f t="shared" si="147"/>
        <v>0.0</v>
      </c>
      <c r="AF41" s="19">
        <v>4</v>
      </c>
      <c r="AG41" s="68"/>
      <c r="AH41" s="28"/>
      <c r="AI41" s="26"/>
      <c r="AJ41" s="27"/>
      <c r="AK41" s="82"/>
      <c r="AL41" s="82">
        <f t="shared" si="42"/>
        <v>0</v>
      </c>
      <c r="AM41" s="21">
        <f t="shared" si="43"/>
        <v>0</v>
      </c>
      <c r="AN41" s="21" t="str">
        <f t="shared" si="44"/>
        <v>0.0</v>
      </c>
      <c r="AO41" s="13" t="str">
        <f t="shared" si="6"/>
        <v>F</v>
      </c>
      <c r="AP41" s="18">
        <f t="shared" si="7"/>
        <v>0</v>
      </c>
      <c r="AQ41" s="15" t="str">
        <f t="shared" si="45"/>
        <v>0.0</v>
      </c>
      <c r="AR41" s="19">
        <v>2</v>
      </c>
      <c r="AS41" s="68"/>
      <c r="AT41" s="28"/>
      <c r="AU41" s="26"/>
      <c r="AV41" s="27"/>
      <c r="AW41" s="82"/>
      <c r="AX41" s="27">
        <f t="shared" si="46"/>
        <v>0</v>
      </c>
      <c r="AY41" s="21">
        <f t="shared" si="123"/>
        <v>0</v>
      </c>
      <c r="AZ41" s="21" t="str">
        <f t="shared" si="47"/>
        <v>0.0</v>
      </c>
      <c r="BA41" s="13" t="str">
        <f t="shared" si="8"/>
        <v>F</v>
      </c>
      <c r="BB41" s="18">
        <f t="shared" si="9"/>
        <v>0</v>
      </c>
      <c r="BC41" s="15" t="str">
        <f t="shared" si="48"/>
        <v>0.0</v>
      </c>
      <c r="BD41" s="19">
        <v>2</v>
      </c>
      <c r="BE41" s="68"/>
      <c r="BF41" s="28"/>
      <c r="BG41" s="26"/>
      <c r="BH41" s="27"/>
      <c r="BI41" s="82"/>
      <c r="BJ41" s="82">
        <f t="shared" si="49"/>
        <v>0</v>
      </c>
      <c r="BK41" s="21">
        <f t="shared" si="50"/>
        <v>0</v>
      </c>
      <c r="BL41" s="21" t="str">
        <f t="shared" si="51"/>
        <v>0.0</v>
      </c>
      <c r="BM41" s="13" t="str">
        <f t="shared" si="10"/>
        <v>F</v>
      </c>
      <c r="BN41" s="18">
        <f t="shared" si="11"/>
        <v>0</v>
      </c>
      <c r="BO41" s="15" t="str">
        <f t="shared" si="52"/>
        <v>0.0</v>
      </c>
      <c r="BP41" s="19">
        <v>2</v>
      </c>
      <c r="BQ41" s="68"/>
      <c r="BR41" s="28"/>
      <c r="BS41" s="39"/>
      <c r="BT41" s="27"/>
      <c r="BU41" s="27"/>
      <c r="BV41" s="27">
        <f t="shared" si="53"/>
        <v>0</v>
      </c>
      <c r="BW41" s="21">
        <f t="shared" si="54"/>
        <v>0</v>
      </c>
      <c r="BX41" s="21" t="str">
        <f t="shared" si="55"/>
        <v>0.0</v>
      </c>
      <c r="BY41" s="13" t="str">
        <f t="shared" si="56"/>
        <v>F</v>
      </c>
      <c r="BZ41" s="18">
        <f t="shared" si="57"/>
        <v>0</v>
      </c>
      <c r="CA41" s="15" t="str">
        <f t="shared" si="58"/>
        <v>0.0</v>
      </c>
      <c r="CB41" s="68">
        <v>3</v>
      </c>
      <c r="CC41" s="68"/>
      <c r="CD41" s="28"/>
      <c r="CE41" s="39"/>
      <c r="CF41" s="27"/>
      <c r="CG41" s="82"/>
      <c r="CH41" s="27">
        <f t="shared" si="59"/>
        <v>0</v>
      </c>
      <c r="CI41" s="21">
        <f t="shared" si="124"/>
        <v>0</v>
      </c>
      <c r="CJ41" s="21" t="str">
        <f t="shared" si="60"/>
        <v>0.0</v>
      </c>
      <c r="CK41" s="13" t="str">
        <f t="shared" si="61"/>
        <v>F</v>
      </c>
      <c r="CL41" s="18">
        <f t="shared" si="62"/>
        <v>0</v>
      </c>
      <c r="CM41" s="15" t="str">
        <f t="shared" si="63"/>
        <v>0.0</v>
      </c>
      <c r="CN41" s="19">
        <v>3</v>
      </c>
      <c r="CO41" s="68"/>
      <c r="CP41" s="28"/>
      <c r="CQ41" s="26"/>
      <c r="CR41" s="27"/>
      <c r="CS41" s="82"/>
      <c r="CT41" s="82">
        <f t="shared" si="64"/>
        <v>0</v>
      </c>
      <c r="CU41" s="21">
        <f t="shared" si="125"/>
        <v>0</v>
      </c>
      <c r="CV41" s="21" t="str">
        <f t="shared" si="65"/>
        <v>0.0</v>
      </c>
      <c r="CW41" s="13" t="str">
        <f t="shared" si="16"/>
        <v>F</v>
      </c>
      <c r="CX41" s="18">
        <f t="shared" si="17"/>
        <v>0</v>
      </c>
      <c r="CY41" s="15" t="str">
        <f t="shared" si="66"/>
        <v>0.0</v>
      </c>
      <c r="CZ41" s="19">
        <v>3</v>
      </c>
      <c r="DA41" s="68"/>
      <c r="DB41" s="69">
        <f t="shared" si="67"/>
        <v>19</v>
      </c>
      <c r="DC41" s="22">
        <f t="shared" si="68"/>
        <v>0</v>
      </c>
      <c r="DD41" s="24" t="str">
        <f t="shared" si="69"/>
        <v>0.00</v>
      </c>
      <c r="DE41" s="22">
        <f t="shared" si="70"/>
        <v>0</v>
      </c>
      <c r="DF41" s="24" t="str">
        <f t="shared" si="71"/>
        <v>0.00</v>
      </c>
      <c r="DG41" s="77" t="str">
        <f t="shared" si="72"/>
        <v>Cảnh báo KQHT</v>
      </c>
      <c r="DH41" s="77">
        <f t="shared" si="73"/>
        <v>0</v>
      </c>
      <c r="DI41" s="22" t="e">
        <f t="shared" si="74"/>
        <v>#DIV/0!</v>
      </c>
      <c r="DJ41" s="77" t="e">
        <f t="shared" si="75"/>
        <v>#DIV/0!</v>
      </c>
      <c r="DK41" s="22" t="e">
        <f t="shared" si="76"/>
        <v>#DIV/0!</v>
      </c>
      <c r="DL41" s="77" t="e">
        <f t="shared" si="77"/>
        <v>#DIV/0!</v>
      </c>
      <c r="DM41" s="28"/>
      <c r="DN41" s="26"/>
      <c r="DO41" s="27"/>
      <c r="DP41" s="82"/>
      <c r="DQ41" s="82">
        <f t="shared" si="78"/>
        <v>0</v>
      </c>
      <c r="DR41" s="21">
        <f t="shared" si="79"/>
        <v>0</v>
      </c>
      <c r="DS41" s="21" t="str">
        <f t="shared" si="80"/>
        <v>0.0</v>
      </c>
      <c r="DT41" s="13" t="str">
        <f t="shared" si="81"/>
        <v>F</v>
      </c>
      <c r="DU41" s="18">
        <f t="shared" si="82"/>
        <v>0</v>
      </c>
      <c r="DV41" s="15" t="str">
        <f t="shared" si="83"/>
        <v>0.0</v>
      </c>
      <c r="DW41" s="19">
        <v>2</v>
      </c>
      <c r="DX41" s="68">
        <v>2</v>
      </c>
      <c r="DY41" s="28"/>
      <c r="DZ41" s="26"/>
      <c r="EA41" s="27"/>
      <c r="EB41" s="82"/>
      <c r="EC41" s="82">
        <f t="shared" si="84"/>
        <v>0</v>
      </c>
      <c r="ED41" s="21">
        <f t="shared" si="126"/>
        <v>0</v>
      </c>
      <c r="EE41" s="21" t="str">
        <f t="shared" si="85"/>
        <v>0.0</v>
      </c>
      <c r="EF41" s="13" t="str">
        <f t="shared" si="86"/>
        <v>F</v>
      </c>
      <c r="EG41" s="18">
        <f t="shared" si="87"/>
        <v>0</v>
      </c>
      <c r="EH41" s="15" t="str">
        <f t="shared" si="88"/>
        <v>0.0</v>
      </c>
      <c r="EI41" s="19">
        <v>2</v>
      </c>
      <c r="EJ41" s="68">
        <v>2</v>
      </c>
      <c r="EK41" s="28"/>
      <c r="EL41" s="26"/>
      <c r="EM41" s="27"/>
      <c r="EN41" s="82"/>
      <c r="EO41" s="82">
        <f t="shared" si="89"/>
        <v>0</v>
      </c>
      <c r="EP41" s="21">
        <f t="shared" si="90"/>
        <v>0</v>
      </c>
      <c r="EQ41" s="21" t="str">
        <f t="shared" si="91"/>
        <v>0.0</v>
      </c>
      <c r="ER41" s="13" t="str">
        <f t="shared" si="92"/>
        <v>F</v>
      </c>
      <c r="ES41" s="18">
        <f t="shared" si="93"/>
        <v>0</v>
      </c>
      <c r="ET41" s="15" t="str">
        <f t="shared" si="94"/>
        <v>0.0</v>
      </c>
      <c r="EU41" s="19">
        <v>2</v>
      </c>
      <c r="EV41" s="68">
        <v>2</v>
      </c>
      <c r="EW41" s="28"/>
      <c r="EX41" s="26"/>
      <c r="EY41" s="27"/>
      <c r="EZ41" s="82"/>
      <c r="FA41" s="82">
        <f t="shared" si="95"/>
        <v>0</v>
      </c>
      <c r="FB41" s="21">
        <f t="shared" si="96"/>
        <v>0</v>
      </c>
      <c r="FC41" s="21" t="str">
        <f t="shared" si="97"/>
        <v>0.0</v>
      </c>
      <c r="FD41" s="13" t="str">
        <f t="shared" si="98"/>
        <v>F</v>
      </c>
      <c r="FE41" s="18">
        <f t="shared" si="99"/>
        <v>0</v>
      </c>
      <c r="FF41" s="15" t="str">
        <f t="shared" si="100"/>
        <v>0.0</v>
      </c>
      <c r="FG41" s="19">
        <v>4</v>
      </c>
      <c r="FH41" s="68">
        <v>4</v>
      </c>
      <c r="FI41" s="28"/>
      <c r="FJ41" s="26"/>
      <c r="FK41" s="27"/>
      <c r="FL41" s="82"/>
      <c r="FM41" s="82">
        <f t="shared" si="101"/>
        <v>0</v>
      </c>
      <c r="FN41" s="21">
        <f t="shared" si="102"/>
        <v>0</v>
      </c>
      <c r="FO41" s="21" t="str">
        <f t="shared" si="103"/>
        <v>0.0</v>
      </c>
      <c r="FP41" s="13" t="str">
        <f t="shared" si="104"/>
        <v>F</v>
      </c>
      <c r="FQ41" s="18">
        <f t="shared" si="105"/>
        <v>0</v>
      </c>
      <c r="FR41" s="15" t="str">
        <f t="shared" si="106"/>
        <v>0.0</v>
      </c>
      <c r="FS41" s="19">
        <v>2</v>
      </c>
      <c r="FT41" s="68">
        <v>2</v>
      </c>
      <c r="FU41" s="28"/>
      <c r="FV41" s="26"/>
      <c r="FW41" s="27"/>
      <c r="FX41" s="82"/>
      <c r="FY41" s="82">
        <f t="shared" si="107"/>
        <v>0</v>
      </c>
      <c r="FZ41" s="21">
        <f t="shared" si="108"/>
        <v>0</v>
      </c>
      <c r="GA41" s="21" t="str">
        <f t="shared" si="109"/>
        <v>0.0</v>
      </c>
      <c r="GB41" s="13" t="str">
        <f t="shared" si="110"/>
        <v>F</v>
      </c>
      <c r="GC41" s="18">
        <f t="shared" si="111"/>
        <v>0</v>
      </c>
      <c r="GD41" s="15" t="str">
        <f t="shared" si="112"/>
        <v>0.0</v>
      </c>
      <c r="GE41" s="19">
        <v>2</v>
      </c>
      <c r="GF41" s="68">
        <v>2</v>
      </c>
      <c r="GG41" s="28"/>
      <c r="GH41" s="26"/>
      <c r="GI41" s="27"/>
      <c r="GJ41" s="27"/>
      <c r="GK41" s="82">
        <f t="shared" si="113"/>
        <v>0</v>
      </c>
      <c r="GL41" s="21">
        <f t="shared" si="114"/>
        <v>0</v>
      </c>
      <c r="GM41" s="21" t="str">
        <f t="shared" si="115"/>
        <v>0.0</v>
      </c>
      <c r="GN41" s="13" t="str">
        <f t="shared" si="116"/>
        <v>F</v>
      </c>
      <c r="GO41" s="18">
        <f t="shared" si="117"/>
        <v>0</v>
      </c>
      <c r="GP41" s="15" t="str">
        <f t="shared" si="118"/>
        <v>0.0</v>
      </c>
      <c r="GQ41" s="19">
        <v>4</v>
      </c>
      <c r="GR41" s="68">
        <v>4</v>
      </c>
    </row>
    <row r="42" spans="1:205" s="4" customFormat="1" ht="18">
      <c r="A42" s="2"/>
      <c r="B42" s="5"/>
      <c r="C42" s="6"/>
      <c r="D42" s="7"/>
      <c r="E42" s="8"/>
      <c r="F42" s="44"/>
      <c r="G42" s="3"/>
      <c r="H42" s="3"/>
      <c r="I42" s="11"/>
      <c r="J42" s="67"/>
      <c r="K42" s="21" t="str">
        <f t="shared" si="136"/>
        <v>0.0</v>
      </c>
      <c r="L42" s="13" t="str">
        <f t="shared" si="137"/>
        <v>F</v>
      </c>
      <c r="M42" s="14">
        <f t="shared" si="138"/>
        <v>0</v>
      </c>
      <c r="N42" s="15" t="str">
        <f t="shared" si="139"/>
        <v>0.0</v>
      </c>
      <c r="O42" s="19">
        <v>2</v>
      </c>
      <c r="P42" s="12"/>
      <c r="Q42" s="21" t="str">
        <f t="shared" si="140"/>
        <v>0.0</v>
      </c>
      <c r="R42" s="13" t="str">
        <f t="shared" si="141"/>
        <v>F</v>
      </c>
      <c r="S42" s="14">
        <f t="shared" si="142"/>
        <v>0</v>
      </c>
      <c r="T42" s="15" t="str">
        <f t="shared" si="143"/>
        <v>0.0</v>
      </c>
      <c r="U42" s="19">
        <v>3</v>
      </c>
      <c r="V42" s="28"/>
      <c r="W42" s="26"/>
      <c r="X42" s="27"/>
      <c r="Y42" s="82"/>
      <c r="Z42" s="82">
        <f t="shared" si="39"/>
        <v>0</v>
      </c>
      <c r="AA42" s="21">
        <f t="shared" si="122"/>
        <v>0</v>
      </c>
      <c r="AB42" s="21" t="str">
        <f t="shared" si="144"/>
        <v>0.0</v>
      </c>
      <c r="AC42" s="13" t="str">
        <f t="shared" si="145"/>
        <v>F</v>
      </c>
      <c r="AD42" s="18">
        <f t="shared" si="146"/>
        <v>0</v>
      </c>
      <c r="AE42" s="15" t="str">
        <f t="shared" si="147"/>
        <v>0.0</v>
      </c>
      <c r="AF42" s="19">
        <v>4</v>
      </c>
      <c r="AG42" s="68"/>
      <c r="AH42" s="28"/>
      <c r="AI42" s="26"/>
      <c r="AJ42" s="27"/>
      <c r="AK42" s="82"/>
      <c r="AL42" s="82">
        <f t="shared" si="42"/>
        <v>0</v>
      </c>
      <c r="AM42" s="21">
        <f t="shared" si="43"/>
        <v>0</v>
      </c>
      <c r="AN42" s="21" t="str">
        <f t="shared" si="44"/>
        <v>0.0</v>
      </c>
      <c r="AO42" s="13" t="str">
        <f t="shared" si="6"/>
        <v>F</v>
      </c>
      <c r="AP42" s="18">
        <f t="shared" si="7"/>
        <v>0</v>
      </c>
      <c r="AQ42" s="15" t="str">
        <f t="shared" si="45"/>
        <v>0.0</v>
      </c>
      <c r="AR42" s="19">
        <v>2</v>
      </c>
      <c r="AS42" s="68"/>
      <c r="AT42" s="28"/>
      <c r="AU42" s="26"/>
      <c r="AV42" s="27"/>
      <c r="AW42" s="82"/>
      <c r="AX42" s="27">
        <f t="shared" si="46"/>
        <v>0</v>
      </c>
      <c r="AY42" s="21">
        <f t="shared" si="123"/>
        <v>0</v>
      </c>
      <c r="AZ42" s="21" t="str">
        <f t="shared" si="47"/>
        <v>0.0</v>
      </c>
      <c r="BA42" s="13" t="str">
        <f t="shared" si="8"/>
        <v>F</v>
      </c>
      <c r="BB42" s="18">
        <f t="shared" si="9"/>
        <v>0</v>
      </c>
      <c r="BC42" s="15" t="str">
        <f t="shared" si="48"/>
        <v>0.0</v>
      </c>
      <c r="BD42" s="19">
        <v>2</v>
      </c>
      <c r="BE42" s="68"/>
      <c r="BF42" s="28"/>
      <c r="BG42" s="26"/>
      <c r="BH42" s="27"/>
      <c r="BI42" s="82"/>
      <c r="BJ42" s="82">
        <f t="shared" si="49"/>
        <v>0</v>
      </c>
      <c r="BK42" s="21">
        <f t="shared" si="50"/>
        <v>0</v>
      </c>
      <c r="BL42" s="21" t="str">
        <f t="shared" si="51"/>
        <v>0.0</v>
      </c>
      <c r="BM42" s="13" t="str">
        <f t="shared" si="10"/>
        <v>F</v>
      </c>
      <c r="BN42" s="18">
        <f t="shared" si="11"/>
        <v>0</v>
      </c>
      <c r="BO42" s="15" t="str">
        <f t="shared" si="52"/>
        <v>0.0</v>
      </c>
      <c r="BP42" s="19">
        <v>2</v>
      </c>
      <c r="BQ42" s="68"/>
      <c r="BR42" s="28"/>
      <c r="BS42" s="39"/>
      <c r="BT42" s="27"/>
      <c r="BU42" s="27"/>
      <c r="BV42" s="27">
        <f t="shared" si="53"/>
        <v>0</v>
      </c>
      <c r="BW42" s="21">
        <f t="shared" si="54"/>
        <v>0</v>
      </c>
      <c r="BX42" s="21" t="str">
        <f t="shared" si="55"/>
        <v>0.0</v>
      </c>
      <c r="BY42" s="13" t="str">
        <f t="shared" si="56"/>
        <v>F</v>
      </c>
      <c r="BZ42" s="18">
        <f t="shared" si="57"/>
        <v>0</v>
      </c>
      <c r="CA42" s="15" t="str">
        <f t="shared" si="58"/>
        <v>0.0</v>
      </c>
      <c r="CB42" s="68">
        <v>3</v>
      </c>
      <c r="CC42" s="68"/>
      <c r="CD42" s="28"/>
      <c r="CE42" s="39"/>
      <c r="CF42" s="27"/>
      <c r="CG42" s="82"/>
      <c r="CH42" s="27">
        <f t="shared" si="59"/>
        <v>0</v>
      </c>
      <c r="CI42" s="21">
        <f t="shared" si="124"/>
        <v>0</v>
      </c>
      <c r="CJ42" s="21" t="str">
        <f t="shared" si="60"/>
        <v>0.0</v>
      </c>
      <c r="CK42" s="13" t="str">
        <f t="shared" si="61"/>
        <v>F</v>
      </c>
      <c r="CL42" s="18">
        <f t="shared" si="62"/>
        <v>0</v>
      </c>
      <c r="CM42" s="15" t="str">
        <f t="shared" si="63"/>
        <v>0.0</v>
      </c>
      <c r="CN42" s="19">
        <v>3</v>
      </c>
      <c r="CO42" s="68"/>
      <c r="CP42" s="28"/>
      <c r="CQ42" s="26"/>
      <c r="CR42" s="27"/>
      <c r="CS42" s="82"/>
      <c r="CT42" s="82">
        <f t="shared" si="64"/>
        <v>0</v>
      </c>
      <c r="CU42" s="21">
        <f t="shared" si="125"/>
        <v>0</v>
      </c>
      <c r="CV42" s="21" t="str">
        <f t="shared" si="65"/>
        <v>0.0</v>
      </c>
      <c r="CW42" s="13" t="str">
        <f t="shared" si="16"/>
        <v>F</v>
      </c>
      <c r="CX42" s="18">
        <f t="shared" si="17"/>
        <v>0</v>
      </c>
      <c r="CY42" s="15" t="str">
        <f t="shared" si="66"/>
        <v>0.0</v>
      </c>
      <c r="CZ42" s="19">
        <v>3</v>
      </c>
      <c r="DA42" s="68"/>
      <c r="DB42" s="69">
        <f t="shared" si="67"/>
        <v>19</v>
      </c>
      <c r="DC42" s="22">
        <f t="shared" si="68"/>
        <v>0</v>
      </c>
      <c r="DD42" s="24" t="str">
        <f t="shared" si="69"/>
        <v>0.00</v>
      </c>
      <c r="DE42" s="22">
        <f t="shared" si="70"/>
        <v>0</v>
      </c>
      <c r="DF42" s="24" t="str">
        <f t="shared" si="71"/>
        <v>0.00</v>
      </c>
      <c r="DG42" s="77" t="str">
        <f t="shared" si="72"/>
        <v>Cảnh báo KQHT</v>
      </c>
      <c r="DH42" s="77">
        <f t="shared" si="73"/>
        <v>0</v>
      </c>
      <c r="DI42" s="22" t="e">
        <f t="shared" si="74"/>
        <v>#DIV/0!</v>
      </c>
      <c r="DJ42" s="77" t="e">
        <f t="shared" si="75"/>
        <v>#DIV/0!</v>
      </c>
      <c r="DK42" s="22" t="e">
        <f t="shared" si="76"/>
        <v>#DIV/0!</v>
      </c>
      <c r="DL42" s="77" t="e">
        <f t="shared" si="77"/>
        <v>#DIV/0!</v>
      </c>
      <c r="DM42" s="28"/>
      <c r="DN42" s="26"/>
      <c r="DO42" s="27"/>
      <c r="DP42" s="82"/>
      <c r="DQ42" s="82">
        <f t="shared" si="78"/>
        <v>0</v>
      </c>
      <c r="DR42" s="21">
        <f t="shared" si="79"/>
        <v>0</v>
      </c>
      <c r="DS42" s="21" t="str">
        <f t="shared" si="80"/>
        <v>0.0</v>
      </c>
      <c r="DT42" s="13" t="str">
        <f t="shared" si="81"/>
        <v>F</v>
      </c>
      <c r="DU42" s="18">
        <f t="shared" si="82"/>
        <v>0</v>
      </c>
      <c r="DV42" s="15" t="str">
        <f t="shared" si="83"/>
        <v>0.0</v>
      </c>
      <c r="DW42" s="19">
        <v>2</v>
      </c>
      <c r="DX42" s="68">
        <v>2</v>
      </c>
      <c r="DY42" s="28"/>
      <c r="DZ42" s="26"/>
      <c r="EA42" s="27"/>
      <c r="EB42" s="82"/>
      <c r="EC42" s="82">
        <f t="shared" si="84"/>
        <v>0</v>
      </c>
      <c r="ED42" s="21">
        <f t="shared" si="126"/>
        <v>0</v>
      </c>
      <c r="EE42" s="21" t="str">
        <f t="shared" si="85"/>
        <v>0.0</v>
      </c>
      <c r="EF42" s="13" t="str">
        <f t="shared" si="86"/>
        <v>F</v>
      </c>
      <c r="EG42" s="18">
        <f t="shared" si="87"/>
        <v>0</v>
      </c>
      <c r="EH42" s="15" t="str">
        <f t="shared" si="88"/>
        <v>0.0</v>
      </c>
      <c r="EI42" s="19">
        <v>2</v>
      </c>
      <c r="EJ42" s="68">
        <v>2</v>
      </c>
      <c r="EK42" s="28"/>
      <c r="EL42" s="26"/>
      <c r="EM42" s="27"/>
      <c r="EN42" s="82"/>
      <c r="EO42" s="82">
        <f t="shared" si="89"/>
        <v>0</v>
      </c>
      <c r="EP42" s="21">
        <f t="shared" si="90"/>
        <v>0</v>
      </c>
      <c r="EQ42" s="21" t="str">
        <f t="shared" si="91"/>
        <v>0.0</v>
      </c>
      <c r="ER42" s="13" t="str">
        <f t="shared" si="92"/>
        <v>F</v>
      </c>
      <c r="ES42" s="18">
        <f t="shared" si="93"/>
        <v>0</v>
      </c>
      <c r="ET42" s="15" t="str">
        <f t="shared" si="94"/>
        <v>0.0</v>
      </c>
      <c r="EU42" s="19">
        <v>2</v>
      </c>
      <c r="EV42" s="68">
        <v>2</v>
      </c>
      <c r="EW42" s="28"/>
      <c r="EX42" s="26"/>
      <c r="EY42" s="27"/>
      <c r="EZ42" s="82"/>
      <c r="FA42" s="82">
        <f t="shared" si="95"/>
        <v>0</v>
      </c>
      <c r="FB42" s="21">
        <f t="shared" si="96"/>
        <v>0</v>
      </c>
      <c r="FC42" s="21" t="str">
        <f t="shared" si="97"/>
        <v>0.0</v>
      </c>
      <c r="FD42" s="13" t="str">
        <f t="shared" si="98"/>
        <v>F</v>
      </c>
      <c r="FE42" s="18">
        <f t="shared" si="99"/>
        <v>0</v>
      </c>
      <c r="FF42" s="15" t="str">
        <f t="shared" si="100"/>
        <v>0.0</v>
      </c>
      <c r="FG42" s="19">
        <v>4</v>
      </c>
      <c r="FH42" s="68">
        <v>4</v>
      </c>
      <c r="FI42" s="28"/>
      <c r="FJ42" s="26"/>
      <c r="FK42" s="27"/>
      <c r="FL42" s="82"/>
      <c r="FM42" s="82">
        <f t="shared" si="101"/>
        <v>0</v>
      </c>
      <c r="FN42" s="21">
        <f t="shared" si="102"/>
        <v>0</v>
      </c>
      <c r="FO42" s="21" t="str">
        <f t="shared" si="103"/>
        <v>0.0</v>
      </c>
      <c r="FP42" s="13" t="str">
        <f t="shared" si="104"/>
        <v>F</v>
      </c>
      <c r="FQ42" s="18">
        <f t="shared" si="105"/>
        <v>0</v>
      </c>
      <c r="FR42" s="15" t="str">
        <f t="shared" si="106"/>
        <v>0.0</v>
      </c>
      <c r="FS42" s="19">
        <v>2</v>
      </c>
      <c r="FT42" s="68">
        <v>2</v>
      </c>
      <c r="FU42" s="28"/>
      <c r="FV42" s="26"/>
      <c r="FW42" s="27"/>
      <c r="FX42" s="82"/>
      <c r="FY42" s="82">
        <f t="shared" si="107"/>
        <v>0</v>
      </c>
      <c r="FZ42" s="21">
        <f t="shared" si="108"/>
        <v>0</v>
      </c>
      <c r="GA42" s="21" t="str">
        <f t="shared" si="109"/>
        <v>0.0</v>
      </c>
      <c r="GB42" s="13" t="str">
        <f t="shared" si="110"/>
        <v>F</v>
      </c>
      <c r="GC42" s="18">
        <f t="shared" si="111"/>
        <v>0</v>
      </c>
      <c r="GD42" s="15" t="str">
        <f t="shared" si="112"/>
        <v>0.0</v>
      </c>
      <c r="GE42" s="19">
        <v>2</v>
      </c>
      <c r="GF42" s="68">
        <v>2</v>
      </c>
      <c r="GG42" s="28"/>
      <c r="GH42" s="26"/>
      <c r="GI42" s="27"/>
      <c r="GJ42" s="27"/>
      <c r="GK42" s="82">
        <f t="shared" si="113"/>
        <v>0</v>
      </c>
      <c r="GL42" s="21">
        <f t="shared" si="114"/>
        <v>0</v>
      </c>
      <c r="GM42" s="21" t="str">
        <f t="shared" si="115"/>
        <v>0.0</v>
      </c>
      <c r="GN42" s="13" t="str">
        <f t="shared" si="116"/>
        <v>F</v>
      </c>
      <c r="GO42" s="18">
        <f t="shared" si="117"/>
        <v>0</v>
      </c>
      <c r="GP42" s="15" t="str">
        <f t="shared" si="118"/>
        <v>0.0</v>
      </c>
      <c r="GQ42" s="19">
        <v>4</v>
      </c>
      <c r="GR42" s="68">
        <v>4</v>
      </c>
    </row>
    <row r="43" spans="1:205" s="4" customFormat="1" ht="18">
      <c r="A43" s="2"/>
      <c r="B43" s="5"/>
      <c r="C43" s="6"/>
      <c r="D43" s="7"/>
      <c r="E43" s="8"/>
      <c r="F43" s="44"/>
      <c r="G43" s="3"/>
      <c r="H43" s="3"/>
      <c r="I43" s="11"/>
      <c r="J43" s="67"/>
      <c r="K43" s="21" t="str">
        <f t="shared" si="136"/>
        <v>0.0</v>
      </c>
      <c r="L43" s="13" t="str">
        <f t="shared" si="137"/>
        <v>F</v>
      </c>
      <c r="M43" s="14">
        <f t="shared" si="138"/>
        <v>0</v>
      </c>
      <c r="N43" s="15" t="str">
        <f t="shared" si="139"/>
        <v>0.0</v>
      </c>
      <c r="O43" s="19">
        <v>2</v>
      </c>
      <c r="P43" s="12"/>
      <c r="Q43" s="21" t="str">
        <f t="shared" si="140"/>
        <v>0.0</v>
      </c>
      <c r="R43" s="13" t="str">
        <f t="shared" si="141"/>
        <v>F</v>
      </c>
      <c r="S43" s="14">
        <f t="shared" si="142"/>
        <v>0</v>
      </c>
      <c r="T43" s="15" t="str">
        <f t="shared" si="143"/>
        <v>0.0</v>
      </c>
      <c r="U43" s="19">
        <v>3</v>
      </c>
      <c r="V43" s="28"/>
      <c r="W43" s="26"/>
      <c r="X43" s="27"/>
      <c r="Y43" s="82"/>
      <c r="Z43" s="82">
        <f t="shared" si="39"/>
        <v>0</v>
      </c>
      <c r="AA43" s="21">
        <f t="shared" si="122"/>
        <v>0</v>
      </c>
      <c r="AB43" s="21" t="str">
        <f t="shared" si="144"/>
        <v>0.0</v>
      </c>
      <c r="AC43" s="13" t="str">
        <f t="shared" si="145"/>
        <v>F</v>
      </c>
      <c r="AD43" s="18">
        <f t="shared" si="146"/>
        <v>0</v>
      </c>
      <c r="AE43" s="15" t="str">
        <f t="shared" si="147"/>
        <v>0.0</v>
      </c>
      <c r="AF43" s="19">
        <v>4</v>
      </c>
      <c r="AG43" s="68"/>
      <c r="AH43" s="28"/>
      <c r="AI43" s="26"/>
      <c r="AJ43" s="27"/>
      <c r="AK43" s="82"/>
      <c r="AL43" s="82">
        <f t="shared" si="42"/>
        <v>0</v>
      </c>
      <c r="AM43" s="21">
        <f t="shared" si="43"/>
        <v>0</v>
      </c>
      <c r="AN43" s="21" t="str">
        <f t="shared" si="44"/>
        <v>0.0</v>
      </c>
      <c r="AO43" s="13" t="str">
        <f t="shared" si="6"/>
        <v>F</v>
      </c>
      <c r="AP43" s="18">
        <f t="shared" si="7"/>
        <v>0</v>
      </c>
      <c r="AQ43" s="15" t="str">
        <f t="shared" si="45"/>
        <v>0.0</v>
      </c>
      <c r="AR43" s="19">
        <v>2</v>
      </c>
      <c r="AS43" s="68"/>
      <c r="AT43" s="28"/>
      <c r="AU43" s="26"/>
      <c r="AV43" s="27"/>
      <c r="AW43" s="82"/>
      <c r="AX43" s="27">
        <f t="shared" si="46"/>
        <v>0</v>
      </c>
      <c r="AY43" s="21">
        <f t="shared" si="123"/>
        <v>0</v>
      </c>
      <c r="AZ43" s="21" t="str">
        <f t="shared" si="47"/>
        <v>0.0</v>
      </c>
      <c r="BA43" s="13" t="str">
        <f t="shared" si="8"/>
        <v>F</v>
      </c>
      <c r="BB43" s="18">
        <f t="shared" si="9"/>
        <v>0</v>
      </c>
      <c r="BC43" s="15" t="str">
        <f t="shared" si="48"/>
        <v>0.0</v>
      </c>
      <c r="BD43" s="19">
        <v>2</v>
      </c>
      <c r="BE43" s="68"/>
      <c r="BF43" s="28"/>
      <c r="BG43" s="26"/>
      <c r="BH43" s="27"/>
      <c r="BI43" s="82"/>
      <c r="BJ43" s="82">
        <f t="shared" si="49"/>
        <v>0</v>
      </c>
      <c r="BK43" s="21">
        <f t="shared" si="50"/>
        <v>0</v>
      </c>
      <c r="BL43" s="21" t="str">
        <f t="shared" si="51"/>
        <v>0.0</v>
      </c>
      <c r="BM43" s="13" t="str">
        <f t="shared" si="10"/>
        <v>F</v>
      </c>
      <c r="BN43" s="18">
        <f t="shared" si="11"/>
        <v>0</v>
      </c>
      <c r="BO43" s="15" t="str">
        <f t="shared" si="52"/>
        <v>0.0</v>
      </c>
      <c r="BP43" s="19">
        <v>2</v>
      </c>
      <c r="BQ43" s="68"/>
      <c r="BR43" s="28"/>
      <c r="BS43" s="39"/>
      <c r="BT43" s="27"/>
      <c r="BU43" s="27"/>
      <c r="BV43" s="27">
        <f t="shared" si="53"/>
        <v>0</v>
      </c>
      <c r="BW43" s="21">
        <f t="shared" si="54"/>
        <v>0</v>
      </c>
      <c r="BX43" s="21" t="str">
        <f t="shared" si="55"/>
        <v>0.0</v>
      </c>
      <c r="BY43" s="13" t="str">
        <f t="shared" si="56"/>
        <v>F</v>
      </c>
      <c r="BZ43" s="18">
        <f t="shared" si="57"/>
        <v>0</v>
      </c>
      <c r="CA43" s="15" t="str">
        <f t="shared" si="58"/>
        <v>0.0</v>
      </c>
      <c r="CB43" s="68">
        <v>3</v>
      </c>
      <c r="CC43" s="68"/>
      <c r="CD43" s="28"/>
      <c r="CE43" s="39"/>
      <c r="CF43" s="27"/>
      <c r="CG43" s="82"/>
      <c r="CH43" s="27">
        <f t="shared" si="59"/>
        <v>0</v>
      </c>
      <c r="CI43" s="21">
        <f t="shared" si="124"/>
        <v>0</v>
      </c>
      <c r="CJ43" s="21" t="str">
        <f t="shared" si="60"/>
        <v>0.0</v>
      </c>
      <c r="CK43" s="13" t="str">
        <f t="shared" si="61"/>
        <v>F</v>
      </c>
      <c r="CL43" s="18">
        <f t="shared" si="62"/>
        <v>0</v>
      </c>
      <c r="CM43" s="15" t="str">
        <f t="shared" si="63"/>
        <v>0.0</v>
      </c>
      <c r="CN43" s="19">
        <v>3</v>
      </c>
      <c r="CO43" s="68"/>
      <c r="CP43" s="28"/>
      <c r="CQ43" s="26"/>
      <c r="CR43" s="27"/>
      <c r="CS43" s="82"/>
      <c r="CT43" s="82">
        <f t="shared" si="64"/>
        <v>0</v>
      </c>
      <c r="CU43" s="21">
        <f t="shared" si="125"/>
        <v>0</v>
      </c>
      <c r="CV43" s="21" t="str">
        <f t="shared" si="65"/>
        <v>0.0</v>
      </c>
      <c r="CW43" s="13" t="str">
        <f t="shared" si="16"/>
        <v>F</v>
      </c>
      <c r="CX43" s="18">
        <f t="shared" si="17"/>
        <v>0</v>
      </c>
      <c r="CY43" s="15" t="str">
        <f t="shared" si="66"/>
        <v>0.0</v>
      </c>
      <c r="CZ43" s="19">
        <v>3</v>
      </c>
      <c r="DA43" s="68"/>
      <c r="DB43" s="69">
        <f t="shared" si="67"/>
        <v>19</v>
      </c>
      <c r="DC43" s="22">
        <f t="shared" si="68"/>
        <v>0</v>
      </c>
      <c r="DD43" s="24" t="str">
        <f t="shared" si="69"/>
        <v>0.00</v>
      </c>
      <c r="DE43" s="22">
        <f t="shared" si="70"/>
        <v>0</v>
      </c>
      <c r="DF43" s="24" t="str">
        <f t="shared" si="71"/>
        <v>0.00</v>
      </c>
      <c r="DG43" s="77" t="str">
        <f t="shared" si="72"/>
        <v>Cảnh báo KQHT</v>
      </c>
      <c r="DH43" s="77">
        <f t="shared" si="73"/>
        <v>0</v>
      </c>
      <c r="DI43" s="22" t="e">
        <f t="shared" si="74"/>
        <v>#DIV/0!</v>
      </c>
      <c r="DJ43" s="77" t="e">
        <f t="shared" si="75"/>
        <v>#DIV/0!</v>
      </c>
      <c r="DK43" s="22" t="e">
        <f t="shared" si="76"/>
        <v>#DIV/0!</v>
      </c>
      <c r="DL43" s="77" t="e">
        <f t="shared" si="77"/>
        <v>#DIV/0!</v>
      </c>
      <c r="DM43" s="28"/>
      <c r="DN43" s="26"/>
      <c r="DO43" s="27"/>
      <c r="DP43" s="82"/>
      <c r="DQ43" s="82">
        <f t="shared" si="78"/>
        <v>0</v>
      </c>
      <c r="DR43" s="21">
        <f t="shared" si="79"/>
        <v>0</v>
      </c>
      <c r="DS43" s="21" t="str">
        <f t="shared" si="80"/>
        <v>0.0</v>
      </c>
      <c r="DT43" s="13" t="str">
        <f t="shared" si="81"/>
        <v>F</v>
      </c>
      <c r="DU43" s="18">
        <f t="shared" si="82"/>
        <v>0</v>
      </c>
      <c r="DV43" s="15" t="str">
        <f t="shared" si="83"/>
        <v>0.0</v>
      </c>
      <c r="DW43" s="19">
        <v>2</v>
      </c>
      <c r="DX43" s="68">
        <v>2</v>
      </c>
      <c r="DY43" s="28"/>
      <c r="DZ43" s="26"/>
      <c r="EA43" s="27"/>
      <c r="EB43" s="82"/>
      <c r="EC43" s="82">
        <f t="shared" si="84"/>
        <v>0</v>
      </c>
      <c r="ED43" s="21">
        <f t="shared" si="126"/>
        <v>0</v>
      </c>
      <c r="EE43" s="21" t="str">
        <f t="shared" si="85"/>
        <v>0.0</v>
      </c>
      <c r="EF43" s="13" t="str">
        <f t="shared" si="86"/>
        <v>F</v>
      </c>
      <c r="EG43" s="18">
        <f t="shared" si="87"/>
        <v>0</v>
      </c>
      <c r="EH43" s="15" t="str">
        <f t="shared" si="88"/>
        <v>0.0</v>
      </c>
      <c r="EI43" s="19">
        <v>2</v>
      </c>
      <c r="EJ43" s="68">
        <v>2</v>
      </c>
      <c r="EK43" s="28"/>
      <c r="EL43" s="26"/>
      <c r="EM43" s="27"/>
      <c r="EN43" s="82"/>
      <c r="EO43" s="82">
        <f t="shared" si="89"/>
        <v>0</v>
      </c>
      <c r="EP43" s="21">
        <f t="shared" si="90"/>
        <v>0</v>
      </c>
      <c r="EQ43" s="21" t="str">
        <f t="shared" si="91"/>
        <v>0.0</v>
      </c>
      <c r="ER43" s="13" t="str">
        <f t="shared" si="92"/>
        <v>F</v>
      </c>
      <c r="ES43" s="18">
        <f t="shared" si="93"/>
        <v>0</v>
      </c>
      <c r="ET43" s="15" t="str">
        <f t="shared" si="94"/>
        <v>0.0</v>
      </c>
      <c r="EU43" s="19">
        <v>2</v>
      </c>
      <c r="EV43" s="68">
        <v>2</v>
      </c>
      <c r="EW43" s="28"/>
      <c r="EX43" s="26"/>
      <c r="EY43" s="27"/>
      <c r="EZ43" s="82"/>
      <c r="FA43" s="82">
        <f t="shared" si="95"/>
        <v>0</v>
      </c>
      <c r="FB43" s="21">
        <f t="shared" si="96"/>
        <v>0</v>
      </c>
      <c r="FC43" s="21" t="str">
        <f t="shared" si="97"/>
        <v>0.0</v>
      </c>
      <c r="FD43" s="13" t="str">
        <f t="shared" si="98"/>
        <v>F</v>
      </c>
      <c r="FE43" s="18">
        <f t="shared" si="99"/>
        <v>0</v>
      </c>
      <c r="FF43" s="15" t="str">
        <f t="shared" si="100"/>
        <v>0.0</v>
      </c>
      <c r="FG43" s="19">
        <v>4</v>
      </c>
      <c r="FH43" s="68">
        <v>4</v>
      </c>
      <c r="FI43" s="28"/>
      <c r="FJ43" s="26"/>
      <c r="FK43" s="27"/>
      <c r="FL43" s="82"/>
      <c r="FM43" s="82">
        <f t="shared" si="101"/>
        <v>0</v>
      </c>
      <c r="FN43" s="21">
        <f t="shared" si="102"/>
        <v>0</v>
      </c>
      <c r="FO43" s="21" t="str">
        <f t="shared" si="103"/>
        <v>0.0</v>
      </c>
      <c r="FP43" s="13" t="str">
        <f t="shared" si="104"/>
        <v>F</v>
      </c>
      <c r="FQ43" s="18">
        <f t="shared" si="105"/>
        <v>0</v>
      </c>
      <c r="FR43" s="15" t="str">
        <f t="shared" si="106"/>
        <v>0.0</v>
      </c>
      <c r="FS43" s="19">
        <v>2</v>
      </c>
      <c r="FT43" s="68">
        <v>2</v>
      </c>
      <c r="FU43" s="28"/>
      <c r="FV43" s="26"/>
      <c r="FW43" s="27"/>
      <c r="FX43" s="82"/>
      <c r="FY43" s="82">
        <f t="shared" si="107"/>
        <v>0</v>
      </c>
      <c r="FZ43" s="21">
        <f t="shared" si="108"/>
        <v>0</v>
      </c>
      <c r="GA43" s="21" t="str">
        <f t="shared" si="109"/>
        <v>0.0</v>
      </c>
      <c r="GB43" s="13" t="str">
        <f t="shared" si="110"/>
        <v>F</v>
      </c>
      <c r="GC43" s="18">
        <f t="shared" si="111"/>
        <v>0</v>
      </c>
      <c r="GD43" s="15" t="str">
        <f t="shared" si="112"/>
        <v>0.0</v>
      </c>
      <c r="GE43" s="19">
        <v>2</v>
      </c>
      <c r="GF43" s="68">
        <v>2</v>
      </c>
      <c r="GG43" s="28"/>
      <c r="GH43" s="26"/>
      <c r="GI43" s="27"/>
      <c r="GJ43" s="27"/>
      <c r="GK43" s="82">
        <f t="shared" si="113"/>
        <v>0</v>
      </c>
      <c r="GL43" s="21">
        <f t="shared" si="114"/>
        <v>0</v>
      </c>
      <c r="GM43" s="21" t="str">
        <f t="shared" si="115"/>
        <v>0.0</v>
      </c>
      <c r="GN43" s="13" t="str">
        <f t="shared" si="116"/>
        <v>F</v>
      </c>
      <c r="GO43" s="18">
        <f t="shared" si="117"/>
        <v>0</v>
      </c>
      <c r="GP43" s="15" t="str">
        <f t="shared" si="118"/>
        <v>0.0</v>
      </c>
      <c r="GQ43" s="19">
        <v>4</v>
      </c>
      <c r="GR43" s="68">
        <v>4</v>
      </c>
    </row>
    <row r="44" spans="1:205" s="4" customFormat="1" ht="18">
      <c r="A44" s="2"/>
      <c r="B44" s="5"/>
      <c r="C44" s="6"/>
      <c r="D44" s="7"/>
      <c r="E44" s="8"/>
      <c r="F44" s="44"/>
      <c r="G44" s="3"/>
      <c r="H44" s="3"/>
      <c r="I44" s="11"/>
      <c r="J44" s="67"/>
      <c r="K44" s="21" t="str">
        <f t="shared" si="136"/>
        <v>0.0</v>
      </c>
      <c r="L44" s="13" t="str">
        <f t="shared" si="137"/>
        <v>F</v>
      </c>
      <c r="M44" s="14">
        <f t="shared" si="138"/>
        <v>0</v>
      </c>
      <c r="N44" s="15" t="str">
        <f t="shared" si="139"/>
        <v>0.0</v>
      </c>
      <c r="O44" s="19">
        <v>2</v>
      </c>
      <c r="P44" s="12"/>
      <c r="Q44" s="21" t="str">
        <f t="shared" si="140"/>
        <v>0.0</v>
      </c>
      <c r="R44" s="13" t="str">
        <f t="shared" si="141"/>
        <v>F</v>
      </c>
      <c r="S44" s="14">
        <f t="shared" si="142"/>
        <v>0</v>
      </c>
      <c r="T44" s="15" t="str">
        <f t="shared" si="143"/>
        <v>0.0</v>
      </c>
      <c r="U44" s="19">
        <v>3</v>
      </c>
      <c r="V44" s="28"/>
      <c r="W44" s="26"/>
      <c r="X44" s="27"/>
      <c r="Y44" s="82"/>
      <c r="Z44" s="82">
        <f t="shared" si="39"/>
        <v>0</v>
      </c>
      <c r="AA44" s="21">
        <f t="shared" si="122"/>
        <v>0</v>
      </c>
      <c r="AB44" s="21" t="str">
        <f t="shared" si="144"/>
        <v>0.0</v>
      </c>
      <c r="AC44" s="13" t="str">
        <f t="shared" si="145"/>
        <v>F</v>
      </c>
      <c r="AD44" s="18">
        <f t="shared" si="146"/>
        <v>0</v>
      </c>
      <c r="AE44" s="15" t="str">
        <f t="shared" si="147"/>
        <v>0.0</v>
      </c>
      <c r="AF44" s="19">
        <v>4</v>
      </c>
      <c r="AG44" s="68"/>
      <c r="AH44" s="28"/>
      <c r="AI44" s="26"/>
      <c r="AJ44" s="27"/>
      <c r="AK44" s="82"/>
      <c r="AL44" s="82">
        <f t="shared" si="42"/>
        <v>0</v>
      </c>
      <c r="AM44" s="21">
        <f t="shared" si="43"/>
        <v>0</v>
      </c>
      <c r="AN44" s="21" t="str">
        <f t="shared" si="44"/>
        <v>0.0</v>
      </c>
      <c r="AO44" s="13" t="str">
        <f t="shared" si="6"/>
        <v>F</v>
      </c>
      <c r="AP44" s="18">
        <f t="shared" si="7"/>
        <v>0</v>
      </c>
      <c r="AQ44" s="15" t="str">
        <f t="shared" si="45"/>
        <v>0.0</v>
      </c>
      <c r="AR44" s="19">
        <v>2</v>
      </c>
      <c r="AS44" s="68"/>
      <c r="AT44" s="28"/>
      <c r="AU44" s="26"/>
      <c r="AV44" s="27"/>
      <c r="AW44" s="82"/>
      <c r="AX44" s="27">
        <f t="shared" si="46"/>
        <v>0</v>
      </c>
      <c r="AY44" s="21">
        <f t="shared" si="123"/>
        <v>0</v>
      </c>
      <c r="AZ44" s="21" t="str">
        <f t="shared" si="47"/>
        <v>0.0</v>
      </c>
      <c r="BA44" s="13" t="str">
        <f t="shared" si="8"/>
        <v>F</v>
      </c>
      <c r="BB44" s="18">
        <f t="shared" si="9"/>
        <v>0</v>
      </c>
      <c r="BC44" s="15" t="str">
        <f t="shared" si="48"/>
        <v>0.0</v>
      </c>
      <c r="BD44" s="19">
        <v>2</v>
      </c>
      <c r="BE44" s="68"/>
      <c r="BF44" s="28"/>
      <c r="BG44" s="26"/>
      <c r="BH44" s="27"/>
      <c r="BI44" s="82"/>
      <c r="BJ44" s="82">
        <f t="shared" si="49"/>
        <v>0</v>
      </c>
      <c r="BK44" s="21">
        <f t="shared" si="50"/>
        <v>0</v>
      </c>
      <c r="BL44" s="21" t="str">
        <f t="shared" si="51"/>
        <v>0.0</v>
      </c>
      <c r="BM44" s="13" t="str">
        <f t="shared" si="10"/>
        <v>F</v>
      </c>
      <c r="BN44" s="18">
        <f t="shared" si="11"/>
        <v>0</v>
      </c>
      <c r="BO44" s="15" t="str">
        <f t="shared" si="52"/>
        <v>0.0</v>
      </c>
      <c r="BP44" s="19">
        <v>2</v>
      </c>
      <c r="BQ44" s="68"/>
      <c r="BR44" s="28"/>
      <c r="BS44" s="39"/>
      <c r="BT44" s="27"/>
      <c r="BU44" s="27"/>
      <c r="BV44" s="27">
        <f t="shared" si="53"/>
        <v>0</v>
      </c>
      <c r="BW44" s="21">
        <f t="shared" si="54"/>
        <v>0</v>
      </c>
      <c r="BX44" s="21" t="str">
        <f t="shared" si="55"/>
        <v>0.0</v>
      </c>
      <c r="BY44" s="13" t="str">
        <f t="shared" si="56"/>
        <v>F</v>
      </c>
      <c r="BZ44" s="18">
        <f t="shared" si="57"/>
        <v>0</v>
      </c>
      <c r="CA44" s="15" t="str">
        <f t="shared" si="58"/>
        <v>0.0</v>
      </c>
      <c r="CB44" s="68">
        <v>3</v>
      </c>
      <c r="CC44" s="68"/>
      <c r="CD44" s="28"/>
      <c r="CE44" s="39"/>
      <c r="CF44" s="27"/>
      <c r="CG44" s="82"/>
      <c r="CH44" s="27">
        <f t="shared" si="59"/>
        <v>0</v>
      </c>
      <c r="CI44" s="21">
        <f t="shared" si="124"/>
        <v>0</v>
      </c>
      <c r="CJ44" s="21" t="str">
        <f t="shared" si="60"/>
        <v>0.0</v>
      </c>
      <c r="CK44" s="13" t="str">
        <f t="shared" si="61"/>
        <v>F</v>
      </c>
      <c r="CL44" s="18">
        <f t="shared" si="62"/>
        <v>0</v>
      </c>
      <c r="CM44" s="15" t="str">
        <f t="shared" si="63"/>
        <v>0.0</v>
      </c>
      <c r="CN44" s="19">
        <v>3</v>
      </c>
      <c r="CO44" s="68"/>
      <c r="CP44" s="28"/>
      <c r="CQ44" s="26"/>
      <c r="CR44" s="27"/>
      <c r="CS44" s="82"/>
      <c r="CT44" s="82">
        <f t="shared" si="64"/>
        <v>0</v>
      </c>
      <c r="CU44" s="21">
        <f t="shared" si="125"/>
        <v>0</v>
      </c>
      <c r="CV44" s="21" t="str">
        <f t="shared" si="65"/>
        <v>0.0</v>
      </c>
      <c r="CW44" s="13" t="str">
        <f t="shared" si="16"/>
        <v>F</v>
      </c>
      <c r="CX44" s="18">
        <f t="shared" si="17"/>
        <v>0</v>
      </c>
      <c r="CY44" s="15" t="str">
        <f t="shared" si="66"/>
        <v>0.0</v>
      </c>
      <c r="CZ44" s="19">
        <v>3</v>
      </c>
      <c r="DA44" s="68"/>
      <c r="DB44" s="69">
        <f t="shared" si="67"/>
        <v>19</v>
      </c>
      <c r="DC44" s="22">
        <f t="shared" si="68"/>
        <v>0</v>
      </c>
      <c r="DD44" s="24" t="str">
        <f t="shared" si="69"/>
        <v>0.00</v>
      </c>
      <c r="DE44" s="22">
        <f t="shared" si="70"/>
        <v>0</v>
      </c>
      <c r="DF44" s="24" t="str">
        <f t="shared" si="71"/>
        <v>0.00</v>
      </c>
      <c r="DG44" s="77" t="str">
        <f t="shared" si="72"/>
        <v>Cảnh báo KQHT</v>
      </c>
      <c r="DH44" s="77">
        <f t="shared" si="73"/>
        <v>0</v>
      </c>
      <c r="DI44" s="22" t="e">
        <f t="shared" si="74"/>
        <v>#DIV/0!</v>
      </c>
      <c r="DJ44" s="77" t="e">
        <f t="shared" si="75"/>
        <v>#DIV/0!</v>
      </c>
      <c r="DK44" s="22" t="e">
        <f t="shared" si="76"/>
        <v>#DIV/0!</v>
      </c>
      <c r="DL44" s="77" t="e">
        <f t="shared" si="77"/>
        <v>#DIV/0!</v>
      </c>
      <c r="DM44" s="28"/>
      <c r="DN44" s="26"/>
      <c r="DO44" s="27"/>
      <c r="DP44" s="82"/>
      <c r="DQ44" s="82">
        <f t="shared" si="78"/>
        <v>0</v>
      </c>
      <c r="DR44" s="21">
        <f t="shared" si="79"/>
        <v>0</v>
      </c>
      <c r="DS44" s="21" t="str">
        <f t="shared" si="80"/>
        <v>0.0</v>
      </c>
      <c r="DT44" s="13" t="str">
        <f t="shared" si="81"/>
        <v>F</v>
      </c>
      <c r="DU44" s="18">
        <f t="shared" si="82"/>
        <v>0</v>
      </c>
      <c r="DV44" s="15" t="str">
        <f t="shared" si="83"/>
        <v>0.0</v>
      </c>
      <c r="DW44" s="19">
        <v>2</v>
      </c>
      <c r="DX44" s="68">
        <v>2</v>
      </c>
      <c r="DY44" s="28"/>
      <c r="DZ44" s="26"/>
      <c r="EA44" s="27"/>
      <c r="EB44" s="82"/>
      <c r="EC44" s="82">
        <f t="shared" si="84"/>
        <v>0</v>
      </c>
      <c r="ED44" s="21">
        <f t="shared" si="126"/>
        <v>0</v>
      </c>
      <c r="EE44" s="21" t="str">
        <f t="shared" si="85"/>
        <v>0.0</v>
      </c>
      <c r="EF44" s="13" t="str">
        <f t="shared" si="86"/>
        <v>F</v>
      </c>
      <c r="EG44" s="18">
        <f t="shared" si="87"/>
        <v>0</v>
      </c>
      <c r="EH44" s="15" t="str">
        <f t="shared" si="88"/>
        <v>0.0</v>
      </c>
      <c r="EI44" s="19">
        <v>2</v>
      </c>
      <c r="EJ44" s="68">
        <v>2</v>
      </c>
      <c r="EK44" s="28"/>
      <c r="EL44" s="26"/>
      <c r="EM44" s="27"/>
      <c r="EN44" s="82"/>
      <c r="EO44" s="82">
        <f t="shared" si="89"/>
        <v>0</v>
      </c>
      <c r="EP44" s="21">
        <f t="shared" si="90"/>
        <v>0</v>
      </c>
      <c r="EQ44" s="21" t="str">
        <f t="shared" si="91"/>
        <v>0.0</v>
      </c>
      <c r="ER44" s="13" t="str">
        <f t="shared" si="92"/>
        <v>F</v>
      </c>
      <c r="ES44" s="18">
        <f t="shared" si="93"/>
        <v>0</v>
      </c>
      <c r="ET44" s="15" t="str">
        <f t="shared" si="94"/>
        <v>0.0</v>
      </c>
      <c r="EU44" s="19">
        <v>2</v>
      </c>
      <c r="EV44" s="68">
        <v>2</v>
      </c>
      <c r="EW44" s="28"/>
      <c r="EX44" s="26"/>
      <c r="EY44" s="27"/>
      <c r="EZ44" s="82"/>
      <c r="FA44" s="82">
        <f t="shared" si="95"/>
        <v>0</v>
      </c>
      <c r="FB44" s="21">
        <f t="shared" si="96"/>
        <v>0</v>
      </c>
      <c r="FC44" s="21" t="str">
        <f t="shared" si="97"/>
        <v>0.0</v>
      </c>
      <c r="FD44" s="13" t="str">
        <f t="shared" si="98"/>
        <v>F</v>
      </c>
      <c r="FE44" s="18">
        <f t="shared" si="99"/>
        <v>0</v>
      </c>
      <c r="FF44" s="15" t="str">
        <f t="shared" si="100"/>
        <v>0.0</v>
      </c>
      <c r="FG44" s="19">
        <v>4</v>
      </c>
      <c r="FH44" s="68">
        <v>4</v>
      </c>
      <c r="FI44" s="28"/>
      <c r="FJ44" s="26"/>
      <c r="FK44" s="27"/>
      <c r="FL44" s="82"/>
      <c r="FM44" s="82">
        <f t="shared" si="101"/>
        <v>0</v>
      </c>
      <c r="FN44" s="21">
        <f t="shared" si="102"/>
        <v>0</v>
      </c>
      <c r="FO44" s="21" t="str">
        <f t="shared" si="103"/>
        <v>0.0</v>
      </c>
      <c r="FP44" s="13" t="str">
        <f t="shared" si="104"/>
        <v>F</v>
      </c>
      <c r="FQ44" s="18">
        <f t="shared" si="105"/>
        <v>0</v>
      </c>
      <c r="FR44" s="15" t="str">
        <f t="shared" si="106"/>
        <v>0.0</v>
      </c>
      <c r="FS44" s="19">
        <v>2</v>
      </c>
      <c r="FT44" s="68">
        <v>2</v>
      </c>
      <c r="FU44" s="28"/>
      <c r="FV44" s="26"/>
      <c r="FW44" s="27"/>
      <c r="FX44" s="82"/>
      <c r="FY44" s="82">
        <f t="shared" si="107"/>
        <v>0</v>
      </c>
      <c r="FZ44" s="21">
        <f t="shared" si="108"/>
        <v>0</v>
      </c>
      <c r="GA44" s="21" t="str">
        <f t="shared" si="109"/>
        <v>0.0</v>
      </c>
      <c r="GB44" s="13" t="str">
        <f t="shared" si="110"/>
        <v>F</v>
      </c>
      <c r="GC44" s="18">
        <f t="shared" si="111"/>
        <v>0</v>
      </c>
      <c r="GD44" s="15" t="str">
        <f t="shared" si="112"/>
        <v>0.0</v>
      </c>
      <c r="GE44" s="19">
        <v>2</v>
      </c>
      <c r="GF44" s="68">
        <v>2</v>
      </c>
      <c r="GG44" s="28"/>
      <c r="GH44" s="26"/>
      <c r="GI44" s="27"/>
      <c r="GJ44" s="27"/>
      <c r="GK44" s="82">
        <f t="shared" si="113"/>
        <v>0</v>
      </c>
      <c r="GL44" s="21">
        <f t="shared" si="114"/>
        <v>0</v>
      </c>
      <c r="GM44" s="21" t="str">
        <f t="shared" si="115"/>
        <v>0.0</v>
      </c>
      <c r="GN44" s="13" t="str">
        <f t="shared" si="116"/>
        <v>F</v>
      </c>
      <c r="GO44" s="18">
        <f t="shared" si="117"/>
        <v>0</v>
      </c>
      <c r="GP44" s="15" t="str">
        <f t="shared" si="118"/>
        <v>0.0</v>
      </c>
      <c r="GQ44" s="19">
        <v>4</v>
      </c>
      <c r="GR44" s="68">
        <v>4</v>
      </c>
    </row>
    <row r="45" spans="1:205" s="4" customFormat="1" ht="18">
      <c r="A45" s="2"/>
      <c r="B45" s="5"/>
      <c r="C45" s="6"/>
      <c r="D45" s="7"/>
      <c r="E45" s="8"/>
      <c r="F45" s="44"/>
      <c r="G45" s="3"/>
      <c r="H45" s="3"/>
      <c r="I45" s="11"/>
      <c r="J45" s="67"/>
      <c r="K45" s="21" t="str">
        <f t="shared" si="136"/>
        <v>0.0</v>
      </c>
      <c r="L45" s="13" t="str">
        <f t="shared" si="137"/>
        <v>F</v>
      </c>
      <c r="M45" s="14">
        <f t="shared" si="138"/>
        <v>0</v>
      </c>
      <c r="N45" s="15" t="str">
        <f t="shared" si="139"/>
        <v>0.0</v>
      </c>
      <c r="O45" s="19">
        <v>2</v>
      </c>
      <c r="P45" s="12"/>
      <c r="Q45" s="21" t="str">
        <f t="shared" si="140"/>
        <v>0.0</v>
      </c>
      <c r="R45" s="13" t="str">
        <f t="shared" si="141"/>
        <v>F</v>
      </c>
      <c r="S45" s="14">
        <f t="shared" si="142"/>
        <v>0</v>
      </c>
      <c r="T45" s="15" t="str">
        <f t="shared" si="143"/>
        <v>0.0</v>
      </c>
      <c r="U45" s="19">
        <v>3</v>
      </c>
      <c r="V45" s="28"/>
      <c r="W45" s="26"/>
      <c r="X45" s="27"/>
      <c r="Y45" s="82"/>
      <c r="Z45" s="82">
        <f t="shared" si="39"/>
        <v>0</v>
      </c>
      <c r="AA45" s="21">
        <f t="shared" si="122"/>
        <v>0</v>
      </c>
      <c r="AB45" s="21" t="str">
        <f t="shared" si="144"/>
        <v>0.0</v>
      </c>
      <c r="AC45" s="13" t="str">
        <f t="shared" si="145"/>
        <v>F</v>
      </c>
      <c r="AD45" s="18">
        <f t="shared" si="146"/>
        <v>0</v>
      </c>
      <c r="AE45" s="15" t="str">
        <f t="shared" si="147"/>
        <v>0.0</v>
      </c>
      <c r="AF45" s="19">
        <v>4</v>
      </c>
      <c r="AG45" s="68"/>
      <c r="AH45" s="28"/>
      <c r="AI45" s="26"/>
      <c r="AJ45" s="27"/>
      <c r="AK45" s="82"/>
      <c r="AL45" s="82">
        <f t="shared" si="42"/>
        <v>0</v>
      </c>
      <c r="AM45" s="21">
        <f t="shared" si="43"/>
        <v>0</v>
      </c>
      <c r="AN45" s="21" t="str">
        <f t="shared" si="44"/>
        <v>0.0</v>
      </c>
      <c r="AO45" s="13" t="str">
        <f t="shared" si="6"/>
        <v>F</v>
      </c>
      <c r="AP45" s="18">
        <f t="shared" si="7"/>
        <v>0</v>
      </c>
      <c r="AQ45" s="15" t="str">
        <f t="shared" si="45"/>
        <v>0.0</v>
      </c>
      <c r="AR45" s="19">
        <v>2</v>
      </c>
      <c r="AS45" s="68"/>
      <c r="AT45" s="28"/>
      <c r="AU45" s="26"/>
      <c r="AV45" s="27"/>
      <c r="AW45" s="82"/>
      <c r="AX45" s="27">
        <f t="shared" si="46"/>
        <v>0</v>
      </c>
      <c r="AY45" s="21">
        <f t="shared" si="123"/>
        <v>0</v>
      </c>
      <c r="AZ45" s="21" t="str">
        <f t="shared" si="47"/>
        <v>0.0</v>
      </c>
      <c r="BA45" s="13" t="str">
        <f t="shared" si="8"/>
        <v>F</v>
      </c>
      <c r="BB45" s="18">
        <f t="shared" si="9"/>
        <v>0</v>
      </c>
      <c r="BC45" s="15" t="str">
        <f t="shared" si="48"/>
        <v>0.0</v>
      </c>
      <c r="BD45" s="19">
        <v>2</v>
      </c>
      <c r="BE45" s="68"/>
      <c r="BF45" s="28"/>
      <c r="BG45" s="26"/>
      <c r="BH45" s="27"/>
      <c r="BI45" s="82"/>
      <c r="BJ45" s="82">
        <f t="shared" si="49"/>
        <v>0</v>
      </c>
      <c r="BK45" s="21">
        <f t="shared" si="50"/>
        <v>0</v>
      </c>
      <c r="BL45" s="21" t="str">
        <f t="shared" si="51"/>
        <v>0.0</v>
      </c>
      <c r="BM45" s="13" t="str">
        <f t="shared" si="10"/>
        <v>F</v>
      </c>
      <c r="BN45" s="18">
        <f t="shared" si="11"/>
        <v>0</v>
      </c>
      <c r="BO45" s="15" t="str">
        <f t="shared" si="52"/>
        <v>0.0</v>
      </c>
      <c r="BP45" s="19">
        <v>2</v>
      </c>
      <c r="BQ45" s="68"/>
      <c r="BR45" s="28"/>
      <c r="BS45" s="39"/>
      <c r="BT45" s="27"/>
      <c r="BU45" s="27"/>
      <c r="BV45" s="27">
        <f t="shared" si="53"/>
        <v>0</v>
      </c>
      <c r="BW45" s="21">
        <f t="shared" si="54"/>
        <v>0</v>
      </c>
      <c r="BX45" s="21" t="str">
        <f t="shared" si="55"/>
        <v>0.0</v>
      </c>
      <c r="BY45" s="13" t="str">
        <f t="shared" si="56"/>
        <v>F</v>
      </c>
      <c r="BZ45" s="18">
        <f t="shared" si="57"/>
        <v>0</v>
      </c>
      <c r="CA45" s="15" t="str">
        <f t="shared" si="58"/>
        <v>0.0</v>
      </c>
      <c r="CB45" s="68">
        <v>3</v>
      </c>
      <c r="CC45" s="68"/>
      <c r="CD45" s="28"/>
      <c r="CE45" s="39"/>
      <c r="CF45" s="27"/>
      <c r="CG45" s="82"/>
      <c r="CH45" s="27">
        <f t="shared" si="59"/>
        <v>0</v>
      </c>
      <c r="CI45" s="21">
        <f t="shared" si="124"/>
        <v>0</v>
      </c>
      <c r="CJ45" s="21" t="str">
        <f t="shared" si="60"/>
        <v>0.0</v>
      </c>
      <c r="CK45" s="13" t="str">
        <f t="shared" si="61"/>
        <v>F</v>
      </c>
      <c r="CL45" s="18">
        <f t="shared" si="62"/>
        <v>0</v>
      </c>
      <c r="CM45" s="15" t="str">
        <f t="shared" si="63"/>
        <v>0.0</v>
      </c>
      <c r="CN45" s="19">
        <v>3</v>
      </c>
      <c r="CO45" s="68"/>
      <c r="CP45" s="28"/>
      <c r="CQ45" s="26"/>
      <c r="CR45" s="27"/>
      <c r="CS45" s="82"/>
      <c r="CT45" s="82">
        <f t="shared" si="64"/>
        <v>0</v>
      </c>
      <c r="CU45" s="21">
        <f t="shared" si="125"/>
        <v>0</v>
      </c>
      <c r="CV45" s="21" t="str">
        <f t="shared" si="65"/>
        <v>0.0</v>
      </c>
      <c r="CW45" s="13" t="str">
        <f t="shared" si="16"/>
        <v>F</v>
      </c>
      <c r="CX45" s="18">
        <f t="shared" si="17"/>
        <v>0</v>
      </c>
      <c r="CY45" s="15" t="str">
        <f t="shared" si="66"/>
        <v>0.0</v>
      </c>
      <c r="CZ45" s="19">
        <v>3</v>
      </c>
      <c r="DA45" s="68"/>
      <c r="DB45" s="69">
        <f t="shared" si="67"/>
        <v>19</v>
      </c>
      <c r="DC45" s="22">
        <f t="shared" si="68"/>
        <v>0</v>
      </c>
      <c r="DD45" s="24" t="str">
        <f t="shared" si="69"/>
        <v>0.00</v>
      </c>
      <c r="DE45" s="22">
        <f t="shared" si="70"/>
        <v>0</v>
      </c>
      <c r="DF45" s="24" t="str">
        <f t="shared" si="71"/>
        <v>0.00</v>
      </c>
      <c r="DG45" s="77" t="str">
        <f t="shared" si="72"/>
        <v>Cảnh báo KQHT</v>
      </c>
      <c r="DH45" s="77">
        <f t="shared" si="73"/>
        <v>0</v>
      </c>
      <c r="DI45" s="22" t="e">
        <f t="shared" si="74"/>
        <v>#DIV/0!</v>
      </c>
      <c r="DJ45" s="77" t="e">
        <f t="shared" si="75"/>
        <v>#DIV/0!</v>
      </c>
      <c r="DK45" s="22" t="e">
        <f t="shared" si="76"/>
        <v>#DIV/0!</v>
      </c>
      <c r="DL45" s="77" t="e">
        <f t="shared" si="77"/>
        <v>#DIV/0!</v>
      </c>
      <c r="DM45" s="28"/>
      <c r="DN45" s="26"/>
      <c r="DO45" s="27"/>
      <c r="DP45" s="82"/>
      <c r="DQ45" s="82">
        <f t="shared" si="78"/>
        <v>0</v>
      </c>
      <c r="DR45" s="21">
        <f t="shared" si="79"/>
        <v>0</v>
      </c>
      <c r="DS45" s="21" t="str">
        <f t="shared" si="80"/>
        <v>0.0</v>
      </c>
      <c r="DT45" s="13" t="str">
        <f t="shared" si="81"/>
        <v>F</v>
      </c>
      <c r="DU45" s="18">
        <f t="shared" si="82"/>
        <v>0</v>
      </c>
      <c r="DV45" s="15" t="str">
        <f t="shared" si="83"/>
        <v>0.0</v>
      </c>
      <c r="DW45" s="19">
        <v>2</v>
      </c>
      <c r="DX45" s="68">
        <v>2</v>
      </c>
      <c r="DY45" s="28"/>
      <c r="DZ45" s="26"/>
      <c r="EA45" s="27"/>
      <c r="EB45" s="82"/>
      <c r="EC45" s="82">
        <f t="shared" si="84"/>
        <v>0</v>
      </c>
      <c r="ED45" s="21">
        <f t="shared" si="126"/>
        <v>0</v>
      </c>
      <c r="EE45" s="21" t="str">
        <f t="shared" si="85"/>
        <v>0.0</v>
      </c>
      <c r="EF45" s="13" t="str">
        <f t="shared" si="86"/>
        <v>F</v>
      </c>
      <c r="EG45" s="18">
        <f t="shared" si="87"/>
        <v>0</v>
      </c>
      <c r="EH45" s="15" t="str">
        <f t="shared" si="88"/>
        <v>0.0</v>
      </c>
      <c r="EI45" s="19">
        <v>2</v>
      </c>
      <c r="EJ45" s="68">
        <v>2</v>
      </c>
      <c r="EK45" s="28"/>
      <c r="EL45" s="26"/>
      <c r="EM45" s="27"/>
      <c r="EN45" s="82"/>
      <c r="EO45" s="82">
        <f t="shared" si="89"/>
        <v>0</v>
      </c>
      <c r="EP45" s="21">
        <f t="shared" si="90"/>
        <v>0</v>
      </c>
      <c r="EQ45" s="21" t="str">
        <f t="shared" si="91"/>
        <v>0.0</v>
      </c>
      <c r="ER45" s="13" t="str">
        <f t="shared" si="92"/>
        <v>F</v>
      </c>
      <c r="ES45" s="18">
        <f t="shared" si="93"/>
        <v>0</v>
      </c>
      <c r="ET45" s="15" t="str">
        <f t="shared" si="94"/>
        <v>0.0</v>
      </c>
      <c r="EU45" s="19">
        <v>2</v>
      </c>
      <c r="EV45" s="68">
        <v>2</v>
      </c>
      <c r="EW45" s="28"/>
      <c r="EX45" s="26"/>
      <c r="EY45" s="27"/>
      <c r="EZ45" s="82"/>
      <c r="FA45" s="82">
        <f t="shared" si="95"/>
        <v>0</v>
      </c>
      <c r="FB45" s="21">
        <f t="shared" si="96"/>
        <v>0</v>
      </c>
      <c r="FC45" s="21" t="str">
        <f t="shared" si="97"/>
        <v>0.0</v>
      </c>
      <c r="FD45" s="13" t="str">
        <f t="shared" si="98"/>
        <v>F</v>
      </c>
      <c r="FE45" s="18">
        <f t="shared" si="99"/>
        <v>0</v>
      </c>
      <c r="FF45" s="15" t="str">
        <f t="shared" si="100"/>
        <v>0.0</v>
      </c>
      <c r="FG45" s="19">
        <v>4</v>
      </c>
      <c r="FH45" s="68">
        <v>4</v>
      </c>
      <c r="FI45" s="28"/>
      <c r="FJ45" s="26"/>
      <c r="FK45" s="27"/>
      <c r="FL45" s="82"/>
      <c r="FM45" s="82">
        <f t="shared" si="101"/>
        <v>0</v>
      </c>
      <c r="FN45" s="21">
        <f t="shared" si="102"/>
        <v>0</v>
      </c>
      <c r="FO45" s="21" t="str">
        <f t="shared" si="103"/>
        <v>0.0</v>
      </c>
      <c r="FP45" s="13" t="str">
        <f t="shared" si="104"/>
        <v>F</v>
      </c>
      <c r="FQ45" s="18">
        <f t="shared" si="105"/>
        <v>0</v>
      </c>
      <c r="FR45" s="15" t="str">
        <f t="shared" si="106"/>
        <v>0.0</v>
      </c>
      <c r="FS45" s="19">
        <v>2</v>
      </c>
      <c r="FT45" s="68">
        <v>2</v>
      </c>
      <c r="FU45" s="28"/>
      <c r="FV45" s="26"/>
      <c r="FW45" s="27"/>
      <c r="FX45" s="82"/>
      <c r="FY45" s="82">
        <f t="shared" si="107"/>
        <v>0</v>
      </c>
      <c r="FZ45" s="21">
        <f t="shared" si="108"/>
        <v>0</v>
      </c>
      <c r="GA45" s="21" t="str">
        <f t="shared" si="109"/>
        <v>0.0</v>
      </c>
      <c r="GB45" s="13" t="str">
        <f t="shared" si="110"/>
        <v>F</v>
      </c>
      <c r="GC45" s="18">
        <f t="shared" si="111"/>
        <v>0</v>
      </c>
      <c r="GD45" s="15" t="str">
        <f t="shared" si="112"/>
        <v>0.0</v>
      </c>
      <c r="GE45" s="19">
        <v>2</v>
      </c>
      <c r="GF45" s="68">
        <v>2</v>
      </c>
      <c r="GG45" s="28"/>
      <c r="GH45" s="26"/>
      <c r="GI45" s="27"/>
      <c r="GJ45" s="27"/>
      <c r="GK45" s="82">
        <f t="shared" si="113"/>
        <v>0</v>
      </c>
      <c r="GL45" s="21">
        <f t="shared" si="114"/>
        <v>0</v>
      </c>
      <c r="GM45" s="21" t="str">
        <f t="shared" si="115"/>
        <v>0.0</v>
      </c>
      <c r="GN45" s="13" t="str">
        <f t="shared" si="116"/>
        <v>F</v>
      </c>
      <c r="GO45" s="18">
        <f t="shared" si="117"/>
        <v>0</v>
      </c>
      <c r="GP45" s="15" t="str">
        <f t="shared" si="118"/>
        <v>0.0</v>
      </c>
      <c r="GQ45" s="19">
        <v>4</v>
      </c>
      <c r="GR45" s="68">
        <v>4</v>
      </c>
    </row>
    <row r="46" spans="1:205" s="4" customFormat="1" ht="18">
      <c r="A46" s="2"/>
      <c r="B46" s="5"/>
      <c r="C46" s="6"/>
      <c r="D46" s="7"/>
      <c r="E46" s="8"/>
      <c r="F46" s="44"/>
      <c r="G46" s="3"/>
      <c r="H46" s="3"/>
      <c r="I46" s="11"/>
      <c r="J46" s="67"/>
      <c r="K46" s="21" t="str">
        <f t="shared" si="136"/>
        <v>0.0</v>
      </c>
      <c r="L46" s="13" t="str">
        <f t="shared" si="137"/>
        <v>F</v>
      </c>
      <c r="M46" s="14">
        <f t="shared" si="138"/>
        <v>0</v>
      </c>
      <c r="N46" s="15" t="str">
        <f t="shared" si="139"/>
        <v>0.0</v>
      </c>
      <c r="O46" s="19">
        <v>2</v>
      </c>
      <c r="P46" s="12"/>
      <c r="Q46" s="21" t="str">
        <f t="shared" si="140"/>
        <v>0.0</v>
      </c>
      <c r="R46" s="13" t="str">
        <f t="shared" si="141"/>
        <v>F</v>
      </c>
      <c r="S46" s="14">
        <f t="shared" si="142"/>
        <v>0</v>
      </c>
      <c r="T46" s="15" t="str">
        <f t="shared" si="143"/>
        <v>0.0</v>
      </c>
      <c r="U46" s="19">
        <v>3</v>
      </c>
      <c r="V46" s="28"/>
      <c r="W46" s="26"/>
      <c r="X46" s="27"/>
      <c r="Y46" s="82"/>
      <c r="Z46" s="82">
        <f t="shared" si="39"/>
        <v>0</v>
      </c>
      <c r="AA46" s="21">
        <f t="shared" si="122"/>
        <v>0</v>
      </c>
      <c r="AB46" s="21" t="str">
        <f t="shared" si="144"/>
        <v>0.0</v>
      </c>
      <c r="AC46" s="13" t="str">
        <f t="shared" si="145"/>
        <v>F</v>
      </c>
      <c r="AD46" s="18">
        <f t="shared" si="146"/>
        <v>0</v>
      </c>
      <c r="AE46" s="15" t="str">
        <f t="shared" si="147"/>
        <v>0.0</v>
      </c>
      <c r="AF46" s="19">
        <v>4</v>
      </c>
      <c r="AG46" s="68"/>
      <c r="AH46" s="28"/>
      <c r="AI46" s="26"/>
      <c r="AJ46" s="27"/>
      <c r="AK46" s="82"/>
      <c r="AL46" s="82">
        <f t="shared" si="42"/>
        <v>0</v>
      </c>
      <c r="AM46" s="21">
        <f t="shared" si="43"/>
        <v>0</v>
      </c>
      <c r="AN46" s="21" t="str">
        <f t="shared" si="44"/>
        <v>0.0</v>
      </c>
      <c r="AO46" s="13" t="str">
        <f t="shared" si="6"/>
        <v>F</v>
      </c>
      <c r="AP46" s="18">
        <f t="shared" si="7"/>
        <v>0</v>
      </c>
      <c r="AQ46" s="15" t="str">
        <f t="shared" si="45"/>
        <v>0.0</v>
      </c>
      <c r="AR46" s="19">
        <v>2</v>
      </c>
      <c r="AS46" s="68"/>
      <c r="AT46" s="28"/>
      <c r="AU46" s="26"/>
      <c r="AV46" s="27"/>
      <c r="AW46" s="82"/>
      <c r="AX46" s="27">
        <f t="shared" si="46"/>
        <v>0</v>
      </c>
      <c r="AY46" s="21">
        <f t="shared" si="123"/>
        <v>0</v>
      </c>
      <c r="AZ46" s="21" t="str">
        <f t="shared" si="47"/>
        <v>0.0</v>
      </c>
      <c r="BA46" s="13" t="str">
        <f t="shared" si="8"/>
        <v>F</v>
      </c>
      <c r="BB46" s="18">
        <f t="shared" si="9"/>
        <v>0</v>
      </c>
      <c r="BC46" s="15" t="str">
        <f t="shared" si="48"/>
        <v>0.0</v>
      </c>
      <c r="BD46" s="19">
        <v>2</v>
      </c>
      <c r="BE46" s="68"/>
      <c r="BF46" s="28"/>
      <c r="BG46" s="26"/>
      <c r="BH46" s="27"/>
      <c r="BI46" s="82"/>
      <c r="BJ46" s="82">
        <f t="shared" si="49"/>
        <v>0</v>
      </c>
      <c r="BK46" s="21">
        <f t="shared" si="50"/>
        <v>0</v>
      </c>
      <c r="BL46" s="21" t="str">
        <f t="shared" si="51"/>
        <v>0.0</v>
      </c>
      <c r="BM46" s="13" t="str">
        <f t="shared" si="10"/>
        <v>F</v>
      </c>
      <c r="BN46" s="18">
        <f t="shared" si="11"/>
        <v>0</v>
      </c>
      <c r="BO46" s="15" t="str">
        <f t="shared" si="52"/>
        <v>0.0</v>
      </c>
      <c r="BP46" s="19">
        <v>2</v>
      </c>
      <c r="BQ46" s="68"/>
      <c r="BR46" s="28"/>
      <c r="BS46" s="39"/>
      <c r="BT46" s="27"/>
      <c r="BU46" s="27"/>
      <c r="BV46" s="27">
        <f t="shared" si="53"/>
        <v>0</v>
      </c>
      <c r="BW46" s="21">
        <f t="shared" si="54"/>
        <v>0</v>
      </c>
      <c r="BX46" s="21" t="str">
        <f t="shared" si="55"/>
        <v>0.0</v>
      </c>
      <c r="BY46" s="13" t="str">
        <f t="shared" si="56"/>
        <v>F</v>
      </c>
      <c r="BZ46" s="18">
        <f t="shared" si="57"/>
        <v>0</v>
      </c>
      <c r="CA46" s="15" t="str">
        <f t="shared" si="58"/>
        <v>0.0</v>
      </c>
      <c r="CB46" s="68">
        <v>3</v>
      </c>
      <c r="CC46" s="68"/>
      <c r="CD46" s="28"/>
      <c r="CE46" s="39"/>
      <c r="CF46" s="27"/>
      <c r="CG46" s="82"/>
      <c r="CH46" s="27">
        <f t="shared" si="59"/>
        <v>0</v>
      </c>
      <c r="CI46" s="21">
        <f t="shared" si="124"/>
        <v>0</v>
      </c>
      <c r="CJ46" s="21" t="str">
        <f t="shared" si="60"/>
        <v>0.0</v>
      </c>
      <c r="CK46" s="13" t="str">
        <f t="shared" si="61"/>
        <v>F</v>
      </c>
      <c r="CL46" s="18">
        <f t="shared" si="62"/>
        <v>0</v>
      </c>
      <c r="CM46" s="15" t="str">
        <f t="shared" si="63"/>
        <v>0.0</v>
      </c>
      <c r="CN46" s="19">
        <v>3</v>
      </c>
      <c r="CO46" s="68"/>
      <c r="CP46" s="28"/>
      <c r="CQ46" s="26"/>
      <c r="CR46" s="27"/>
      <c r="CS46" s="82"/>
      <c r="CT46" s="82">
        <f t="shared" si="64"/>
        <v>0</v>
      </c>
      <c r="CU46" s="21">
        <f t="shared" si="125"/>
        <v>0</v>
      </c>
      <c r="CV46" s="21" t="str">
        <f t="shared" si="65"/>
        <v>0.0</v>
      </c>
      <c r="CW46" s="13" t="str">
        <f t="shared" si="16"/>
        <v>F</v>
      </c>
      <c r="CX46" s="18">
        <f t="shared" si="17"/>
        <v>0</v>
      </c>
      <c r="CY46" s="15" t="str">
        <f t="shared" si="66"/>
        <v>0.0</v>
      </c>
      <c r="CZ46" s="19">
        <v>3</v>
      </c>
      <c r="DA46" s="68"/>
      <c r="DB46" s="69">
        <f t="shared" si="67"/>
        <v>19</v>
      </c>
      <c r="DC46" s="22">
        <f t="shared" si="68"/>
        <v>0</v>
      </c>
      <c r="DD46" s="24" t="str">
        <f t="shared" si="69"/>
        <v>0.00</v>
      </c>
      <c r="DE46" s="22">
        <f t="shared" si="70"/>
        <v>0</v>
      </c>
      <c r="DF46" s="24" t="str">
        <f t="shared" si="71"/>
        <v>0.00</v>
      </c>
      <c r="DG46" s="77" t="str">
        <f t="shared" si="72"/>
        <v>Cảnh báo KQHT</v>
      </c>
      <c r="DH46" s="77">
        <f t="shared" si="73"/>
        <v>0</v>
      </c>
      <c r="DI46" s="22" t="e">
        <f t="shared" si="74"/>
        <v>#DIV/0!</v>
      </c>
      <c r="DJ46" s="77" t="e">
        <f t="shared" si="75"/>
        <v>#DIV/0!</v>
      </c>
      <c r="DK46" s="22" t="e">
        <f t="shared" si="76"/>
        <v>#DIV/0!</v>
      </c>
      <c r="DL46" s="77" t="e">
        <f t="shared" si="77"/>
        <v>#DIV/0!</v>
      </c>
      <c r="DM46" s="28"/>
      <c r="DN46" s="26"/>
      <c r="DO46" s="27"/>
      <c r="DP46" s="82"/>
      <c r="DQ46" s="82">
        <f t="shared" si="78"/>
        <v>0</v>
      </c>
      <c r="DR46" s="21">
        <f t="shared" si="79"/>
        <v>0</v>
      </c>
      <c r="DS46" s="21" t="str">
        <f t="shared" si="80"/>
        <v>0.0</v>
      </c>
      <c r="DT46" s="13" t="str">
        <f t="shared" si="81"/>
        <v>F</v>
      </c>
      <c r="DU46" s="18">
        <f t="shared" si="82"/>
        <v>0</v>
      </c>
      <c r="DV46" s="15" t="str">
        <f t="shared" si="83"/>
        <v>0.0</v>
      </c>
      <c r="DW46" s="19">
        <v>2</v>
      </c>
      <c r="DX46" s="68">
        <v>2</v>
      </c>
      <c r="DY46" s="28"/>
      <c r="DZ46" s="26"/>
      <c r="EA46" s="27"/>
      <c r="EB46" s="82"/>
      <c r="EC46" s="82">
        <f t="shared" si="84"/>
        <v>0</v>
      </c>
      <c r="ED46" s="21">
        <f t="shared" si="126"/>
        <v>0</v>
      </c>
      <c r="EE46" s="21" t="str">
        <f t="shared" si="85"/>
        <v>0.0</v>
      </c>
      <c r="EF46" s="13" t="str">
        <f t="shared" si="86"/>
        <v>F</v>
      </c>
      <c r="EG46" s="18">
        <f t="shared" si="87"/>
        <v>0</v>
      </c>
      <c r="EH46" s="15" t="str">
        <f t="shared" si="88"/>
        <v>0.0</v>
      </c>
      <c r="EI46" s="19">
        <v>2</v>
      </c>
      <c r="EJ46" s="68">
        <v>2</v>
      </c>
      <c r="EK46" s="28"/>
      <c r="EL46" s="26"/>
      <c r="EM46" s="27"/>
      <c r="EN46" s="82"/>
      <c r="EO46" s="82">
        <f t="shared" si="89"/>
        <v>0</v>
      </c>
      <c r="EP46" s="21">
        <f t="shared" si="90"/>
        <v>0</v>
      </c>
      <c r="EQ46" s="21" t="str">
        <f t="shared" si="91"/>
        <v>0.0</v>
      </c>
      <c r="ER46" s="13" t="str">
        <f t="shared" si="92"/>
        <v>F</v>
      </c>
      <c r="ES46" s="18">
        <f t="shared" si="93"/>
        <v>0</v>
      </c>
      <c r="ET46" s="15" t="str">
        <f t="shared" si="94"/>
        <v>0.0</v>
      </c>
      <c r="EU46" s="19">
        <v>2</v>
      </c>
      <c r="EV46" s="68">
        <v>2</v>
      </c>
      <c r="EW46" s="28"/>
      <c r="EX46" s="26"/>
      <c r="EY46" s="27"/>
      <c r="EZ46" s="82"/>
      <c r="FA46" s="82">
        <f t="shared" si="95"/>
        <v>0</v>
      </c>
      <c r="FB46" s="21">
        <f t="shared" si="96"/>
        <v>0</v>
      </c>
      <c r="FC46" s="21" t="str">
        <f t="shared" si="97"/>
        <v>0.0</v>
      </c>
      <c r="FD46" s="13" t="str">
        <f t="shared" si="98"/>
        <v>F</v>
      </c>
      <c r="FE46" s="18">
        <f t="shared" si="99"/>
        <v>0</v>
      </c>
      <c r="FF46" s="15" t="str">
        <f t="shared" si="100"/>
        <v>0.0</v>
      </c>
      <c r="FG46" s="19">
        <v>4</v>
      </c>
      <c r="FH46" s="68">
        <v>4</v>
      </c>
      <c r="FI46" s="28"/>
      <c r="FJ46" s="26"/>
      <c r="FK46" s="27"/>
      <c r="FL46" s="82"/>
      <c r="FM46" s="82">
        <f t="shared" si="101"/>
        <v>0</v>
      </c>
      <c r="FN46" s="21">
        <f t="shared" si="102"/>
        <v>0</v>
      </c>
      <c r="FO46" s="21" t="str">
        <f t="shared" si="103"/>
        <v>0.0</v>
      </c>
      <c r="FP46" s="13" t="str">
        <f t="shared" si="104"/>
        <v>F</v>
      </c>
      <c r="FQ46" s="18">
        <f t="shared" si="105"/>
        <v>0</v>
      </c>
      <c r="FR46" s="15" t="str">
        <f t="shared" si="106"/>
        <v>0.0</v>
      </c>
      <c r="FS46" s="19">
        <v>2</v>
      </c>
      <c r="FT46" s="68">
        <v>2</v>
      </c>
      <c r="FU46" s="28"/>
      <c r="FV46" s="26"/>
      <c r="FW46" s="27"/>
      <c r="FX46" s="82"/>
      <c r="FY46" s="82">
        <f t="shared" si="107"/>
        <v>0</v>
      </c>
      <c r="FZ46" s="21">
        <f t="shared" si="108"/>
        <v>0</v>
      </c>
      <c r="GA46" s="21" t="str">
        <f t="shared" si="109"/>
        <v>0.0</v>
      </c>
      <c r="GB46" s="13" t="str">
        <f t="shared" si="110"/>
        <v>F</v>
      </c>
      <c r="GC46" s="18">
        <f t="shared" si="111"/>
        <v>0</v>
      </c>
      <c r="GD46" s="15" t="str">
        <f t="shared" si="112"/>
        <v>0.0</v>
      </c>
      <c r="GE46" s="19">
        <v>2</v>
      </c>
      <c r="GF46" s="68">
        <v>2</v>
      </c>
      <c r="GG46" s="28"/>
      <c r="GH46" s="26"/>
      <c r="GI46" s="27"/>
      <c r="GJ46" s="27"/>
      <c r="GK46" s="82">
        <f t="shared" si="113"/>
        <v>0</v>
      </c>
      <c r="GL46" s="21">
        <f t="shared" si="114"/>
        <v>0</v>
      </c>
      <c r="GM46" s="21" t="str">
        <f t="shared" si="115"/>
        <v>0.0</v>
      </c>
      <c r="GN46" s="13" t="str">
        <f t="shared" si="116"/>
        <v>F</v>
      </c>
      <c r="GO46" s="18">
        <f t="shared" si="117"/>
        <v>0</v>
      </c>
      <c r="GP46" s="15" t="str">
        <f t="shared" si="118"/>
        <v>0.0</v>
      </c>
      <c r="GQ46" s="19">
        <v>4</v>
      </c>
      <c r="GR46" s="68">
        <v>4</v>
      </c>
    </row>
    <row r="47" spans="1:205"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</row>
    <row r="48" spans="1:205"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</row>
    <row r="49" spans="1:192"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</row>
    <row r="50" spans="1:192"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</row>
    <row r="51" spans="1:192"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</row>
    <row r="52" spans="1:192"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</row>
    <row r="53" spans="1:192"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</row>
    <row r="54" spans="1:192"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</row>
    <row r="55" spans="1:192"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</row>
    <row r="56" spans="1:192"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</row>
    <row r="57" spans="1:192"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192"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</row>
    <row r="59" spans="1:192"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192"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192">
      <c r="C61" s="1" t="s">
        <v>819</v>
      </c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K61" s="79"/>
      <c r="BL61" s="79"/>
      <c r="CF61" s="105"/>
      <c r="CG61" s="105"/>
      <c r="CH61" s="105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</row>
    <row r="62" spans="1:192" s="4" customFormat="1" ht="18">
      <c r="A62" s="2">
        <v>32</v>
      </c>
      <c r="B62" s="5" t="s">
        <v>275</v>
      </c>
      <c r="C62" s="6" t="s">
        <v>276</v>
      </c>
      <c r="D62" s="7" t="s">
        <v>62</v>
      </c>
      <c r="E62" s="8" t="s">
        <v>76</v>
      </c>
      <c r="F62" s="3"/>
      <c r="G62" s="10" t="s">
        <v>309</v>
      </c>
      <c r="H62" s="36" t="s">
        <v>89</v>
      </c>
      <c r="I62" s="36" t="s">
        <v>199</v>
      </c>
      <c r="J62" s="25"/>
      <c r="K62" s="21" t="str">
        <f>TEXT(J62,"0.0")</f>
        <v>0.0</v>
      </c>
      <c r="L62" s="13" t="str">
        <f>IF(J62&gt;=8.5,"A",IF(J62&gt;=8,"B+",IF(J62&gt;=7,"B",IF(J62&gt;=6.5,"C+",IF(J62&gt;=5.5,"C",IF(J62&gt;=5,"D+",IF(J62&gt;=4,"D","F")))))))</f>
        <v>F</v>
      </c>
      <c r="M62" s="14">
        <f>IF(L62="A",4,IF(L62="B+",3.5,IF(L62="B",3,IF(L62="C+",2.5,IF(L62="C",2,IF(L62="D+",1.5,IF(L62="D",1,0)))))))</f>
        <v>0</v>
      </c>
      <c r="N62" s="15" t="str">
        <f>TEXT(M62,"0.0")</f>
        <v>0.0</v>
      </c>
      <c r="O62" s="19">
        <v>2</v>
      </c>
      <c r="P62" s="12"/>
      <c r="Q62" s="21" t="str">
        <f>TEXT(P62,"0.0")</f>
        <v>0.0</v>
      </c>
      <c r="R62" s="13" t="str">
        <f>IF(P62&gt;=8.5,"A",IF(P62&gt;=8,"B+",IF(P62&gt;=7,"B",IF(P62&gt;=6.5,"C+",IF(P62&gt;=5.5,"C",IF(P62&gt;=5,"D+",IF(P62&gt;=4,"D","F")))))))</f>
        <v>F</v>
      </c>
      <c r="S62" s="14">
        <f>IF(R62="A",4,IF(R62="B+",3.5,IF(R62="B",3,IF(R62="C+",2.5,IF(R62="C",2,IF(R62="D+",1.5,IF(R62="D",1,0)))))))</f>
        <v>0</v>
      </c>
      <c r="T62" s="15" t="str">
        <f>TEXT(S62,"0.0")</f>
        <v>0.0</v>
      </c>
      <c r="U62" s="19">
        <v>3</v>
      </c>
      <c r="V62" s="28"/>
      <c r="W62" s="26"/>
      <c r="X62" s="27"/>
      <c r="Y62" s="82"/>
      <c r="Z62" s="82"/>
      <c r="AA62" s="21">
        <f>ROUND(MAX((V62*0.4+W62*0.6),(V62*0.4+X62*0.6),(V62*0.4+Y62*0.6)),1)</f>
        <v>0</v>
      </c>
      <c r="AB62" s="21" t="str">
        <f>TEXT(AA62,"0.0")</f>
        <v>0.0</v>
      </c>
      <c r="AC62" s="13" t="str">
        <f>IF(AA62&gt;=8.5,"A",IF(AA62&gt;=8,"B+",IF(AA62&gt;=7,"B",IF(AA62&gt;=6.5,"C+",IF(AA62&gt;=5.5,"C",IF(AA62&gt;=5,"D+",IF(AA62&gt;=4,"D","F")))))))</f>
        <v>F</v>
      </c>
      <c r="AD62" s="18">
        <f>IF(AC62="A",4,IF(AC62="B+",3.5,IF(AC62="B",3,IF(AC62="C+",2.5,IF(AC62="C",2,IF(AC62="D+",1.5,IF(AC62="D",1,0)))))))</f>
        <v>0</v>
      </c>
      <c r="AE62" s="15" t="str">
        <f>TEXT(AD62,"0.0")</f>
        <v>0.0</v>
      </c>
      <c r="AF62" s="19">
        <v>4</v>
      </c>
      <c r="AG62" s="68">
        <v>4</v>
      </c>
      <c r="AH62" s="28"/>
      <c r="AI62" s="26"/>
      <c r="AJ62" s="27"/>
      <c r="AK62" s="82"/>
      <c r="AL62" s="82"/>
      <c r="AM62" s="21">
        <f>ROUND(MAX((AH62*0.4+AI62*0.6),(AH62*0.4+AJ62*0.6),(AH62*0.4+AK62*0.6)),1)</f>
        <v>0</v>
      </c>
      <c r="AN62" s="21" t="str">
        <f>TEXT(AM62,"0.0")</f>
        <v>0.0</v>
      </c>
      <c r="AO62" s="13" t="str">
        <f>IF(AM62&gt;=8.5,"A",IF(AM62&gt;=8,"B+",IF(AM62&gt;=7,"B",IF(AM62&gt;=6.5,"C+",IF(AM62&gt;=5.5,"C",IF(AM62&gt;=5,"D+",IF(AM62&gt;=4,"D","F")))))))</f>
        <v>F</v>
      </c>
      <c r="AP62" s="18">
        <f>IF(AO62="A",4,IF(AO62="B+",3.5,IF(AO62="B",3,IF(AO62="C+",2.5,IF(AO62="C",2,IF(AO62="D+",1.5,IF(AO62="D",1,0)))))))</f>
        <v>0</v>
      </c>
      <c r="AQ62" s="15" t="str">
        <f>TEXT(AP62,"0.0")</f>
        <v>0.0</v>
      </c>
      <c r="AR62" s="19">
        <v>2</v>
      </c>
      <c r="AS62" s="68">
        <v>2</v>
      </c>
      <c r="AT62" s="28"/>
      <c r="AU62" s="26"/>
      <c r="AV62" s="27"/>
      <c r="AW62" s="82"/>
      <c r="AX62" s="82"/>
      <c r="AY62" s="21">
        <f>ROUND(MAX((AT62*0.4+AU62*0.6),(AT62*0.4+AV62*0.6),(AT62*0.4+AW62*0.6)),1)</f>
        <v>0</v>
      </c>
      <c r="AZ62" s="21" t="str">
        <f>TEXT(AY62,"0.0")</f>
        <v>0.0</v>
      </c>
      <c r="BA62" s="13" t="str">
        <f>IF(AY62&gt;=8.5,"A",IF(AY62&gt;=8,"B+",IF(AY62&gt;=7,"B",IF(AY62&gt;=6.5,"C+",IF(AY62&gt;=5.5,"C",IF(AY62&gt;=5,"D+",IF(AY62&gt;=4,"D","F")))))))</f>
        <v>F</v>
      </c>
      <c r="BB62" s="18">
        <f>IF(BA62="A",4,IF(BA62="B+",3.5,IF(BA62="B",3,IF(BA62="C+",2.5,IF(BA62="C",2,IF(BA62="D+",1.5,IF(BA62="D",1,0)))))))</f>
        <v>0</v>
      </c>
      <c r="BC62" s="15" t="str">
        <f>TEXT(BB62,"0.0")</f>
        <v>0.0</v>
      </c>
      <c r="BD62" s="19">
        <v>2</v>
      </c>
      <c r="BE62" s="68">
        <v>2</v>
      </c>
      <c r="BF62" s="28"/>
      <c r="BG62" s="26"/>
      <c r="BH62" s="27"/>
      <c r="BI62" s="82"/>
      <c r="BJ62" s="82"/>
      <c r="BK62" s="21">
        <f>ROUND(MAX((BF62*0.4+BG62*0.6),(BF62*0.4+BH62*0.6),(BF62*0.4+BI62*0.6)),1)</f>
        <v>0</v>
      </c>
      <c r="BL62" s="21" t="str">
        <f>TEXT(BK62,"0.0")</f>
        <v>0.0</v>
      </c>
      <c r="BM62" s="13" t="str">
        <f>IF(BK62&gt;=8.5,"A",IF(BK62&gt;=8,"B+",IF(BK62&gt;=7,"B",IF(BK62&gt;=6.5,"C+",IF(BK62&gt;=5.5,"C",IF(BK62&gt;=5,"D+",IF(BK62&gt;=4,"D","F")))))))</f>
        <v>F</v>
      </c>
      <c r="BN62" s="18">
        <f>IF(BM62="A",4,IF(BM62="B+",3.5,IF(BM62="B",3,IF(BM62="C+",2.5,IF(BM62="C",2,IF(BM62="D+",1.5,IF(BM62="D",1,0)))))))</f>
        <v>0</v>
      </c>
      <c r="BO62" s="15" t="str">
        <f>TEXT(BN62,"0.0")</f>
        <v>0.0</v>
      </c>
      <c r="BP62" s="19">
        <v>2</v>
      </c>
      <c r="BQ62" s="68">
        <v>2</v>
      </c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28"/>
      <c r="CE62" s="39"/>
      <c r="CF62" s="27"/>
      <c r="CG62" s="82"/>
      <c r="CH62" s="82"/>
      <c r="CI62" s="21">
        <f>ROUND(MAX((CD62*0.4+CE62*0.6),(CD62*0.4+CF62*0.6),(CD62*0.4+CG62*0.6)),1)</f>
        <v>0</v>
      </c>
      <c r="CJ62" s="21" t="str">
        <f>TEXT(CI62,"0.0")</f>
        <v>0.0</v>
      </c>
      <c r="CK62" s="13" t="str">
        <f>IF(CI62&gt;=8.5,"A",IF(CI62&gt;=8,"B+",IF(CI62&gt;=7,"B",IF(CI62&gt;=6.5,"C+",IF(CI62&gt;=5.5,"C",IF(CI62&gt;=5,"D+",IF(CI62&gt;=4,"D","F")))))))</f>
        <v>F</v>
      </c>
      <c r="CL62" s="18">
        <f>IF(CK62="A",4,IF(CK62="B+",3.5,IF(CK62="B",3,IF(CK62="C+",2.5,IF(CK62="C",2,IF(CK62="D+",1.5,IF(CK62="D",1,0)))))))</f>
        <v>0</v>
      </c>
      <c r="CM62" s="15" t="str">
        <f>TEXT(CL62,"0.0")</f>
        <v>0.0</v>
      </c>
      <c r="CN62" s="19">
        <v>3</v>
      </c>
      <c r="CO62" s="68">
        <v>3</v>
      </c>
      <c r="CP62" s="28">
        <v>6.7</v>
      </c>
      <c r="CQ62" s="26">
        <v>5</v>
      </c>
      <c r="CR62" s="27"/>
      <c r="CS62" s="82"/>
      <c r="CT62" s="82"/>
      <c r="CU62" s="21">
        <f>ROUND(MAX((CP62*0.4+CQ62*0.6),(CP62*0.4+CR62*0.6),(CP62*0.4+CS62*0.6)),1)</f>
        <v>5.7</v>
      </c>
      <c r="CV62" s="21" t="str">
        <f>TEXT(CU62,"0.0")</f>
        <v>5.7</v>
      </c>
      <c r="CW62" s="13" t="str">
        <f>IF(CU62&gt;=8.5,"A",IF(CU62&gt;=8,"B+",IF(CU62&gt;=7,"B",IF(CU62&gt;=6.5,"C+",IF(CU62&gt;=5.5,"C",IF(CU62&gt;=5,"D+",IF(CU62&gt;=4,"D","F")))))))</f>
        <v>C</v>
      </c>
      <c r="CX62" s="18">
        <f>IF(CW62="A",4,IF(CW62="B+",3.5,IF(CW62="B",3,IF(CW62="C+",2.5,IF(CW62="C",2,IF(CW62="D+",1.5,IF(CW62="D",1,0)))))))</f>
        <v>2</v>
      </c>
      <c r="CY62" s="15" t="str">
        <f>TEXT(CX62,"0.0")</f>
        <v>2.0</v>
      </c>
      <c r="CZ62" s="19">
        <v>3</v>
      </c>
      <c r="DA62" s="68">
        <v>3</v>
      </c>
      <c r="DB62" s="69">
        <f>AR62+AF62+BD62+BP62+CN62+CZ62</f>
        <v>16</v>
      </c>
      <c r="DC62" s="22">
        <f>(AM62*AR62+AA62*AF62+AY62*BD62+BK62*BP62+CI62*CN62+CU62*CZ62)/DB62</f>
        <v>1.0687500000000001</v>
      </c>
      <c r="DD62" s="24" t="str">
        <f>TEXT(DC62,"0.00")</f>
        <v>1.07</v>
      </c>
      <c r="DE62" s="22">
        <f>(AP62*AR62+AD62*AF62+BB62*BD62+BN62*BP62+CL62*CN62+CX62*CZ62)/DB62</f>
        <v>0.375</v>
      </c>
      <c r="DF62" s="24" t="str">
        <f>TEXT(DE62,"0.00")</f>
        <v>0.38</v>
      </c>
      <c r="DG62" s="77" t="str">
        <f>IF(OR(DH62&lt;DB62/2,DE62&lt;1.2),"Cảnh báo KQHT","Lên lớp")</f>
        <v>Cảnh báo KQHT</v>
      </c>
      <c r="DH62" s="77">
        <f>DA62+CO62+BQ62+BE62+AG62+AS62</f>
        <v>16</v>
      </c>
      <c r="DI62" s="22">
        <f>(AM62*AS62+AA62*AG62+AY62*BE62+BK62*BQ62+CI62*CO62+CU62*DA62)/DH62</f>
        <v>1.0687500000000001</v>
      </c>
      <c r="DJ62" s="77" t="str">
        <f>TEXT(DI62,"0.00")</f>
        <v>1.07</v>
      </c>
      <c r="DK62" s="22">
        <f>(AP62*AS62+AD62*AG62+BB62*BE62+BN62*BQ62+CL62*CO62+CX62*DA62)/DH62</f>
        <v>0.375</v>
      </c>
      <c r="DL62" s="77" t="str">
        <f>TEXT(DK62,"0.00")</f>
        <v>0.38</v>
      </c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</row>
    <row r="63" spans="1:192" s="4" customFormat="1" ht="18">
      <c r="A63" s="2">
        <v>10</v>
      </c>
      <c r="B63" s="5" t="s">
        <v>204</v>
      </c>
      <c r="C63" s="6" t="s">
        <v>227</v>
      </c>
      <c r="D63" s="7" t="s">
        <v>91</v>
      </c>
      <c r="E63" s="8" t="s">
        <v>92</v>
      </c>
      <c r="G63" s="10" t="s">
        <v>288</v>
      </c>
      <c r="H63" s="36" t="s">
        <v>319</v>
      </c>
      <c r="I63" s="36" t="s">
        <v>317</v>
      </c>
      <c r="J63" s="25"/>
      <c r="K63" s="21" t="str">
        <f>TEXT(J63,"0.0")</f>
        <v>0.0</v>
      </c>
      <c r="L63" s="13" t="str">
        <f>IF(J63&gt;=8.5,"A",IF(J63&gt;=8,"B+",IF(J63&gt;=7,"B",IF(J63&gt;=6.5,"C+",IF(J63&gt;=5.5,"C",IF(J63&gt;=5,"D+",IF(J63&gt;=4,"D","F")))))))</f>
        <v>F</v>
      </c>
      <c r="M63" s="14">
        <f>IF(L63="A",4,IF(L63="B+",3.5,IF(L63="B",3,IF(L63="C+",2.5,IF(L63="C",2,IF(L63="D+",1.5,IF(L63="D",1,0)))))))</f>
        <v>0</v>
      </c>
      <c r="N63" s="15" t="str">
        <f>TEXT(M63,"0.0")</f>
        <v>0.0</v>
      </c>
      <c r="O63" s="19">
        <v>2</v>
      </c>
      <c r="P63" s="12"/>
      <c r="Q63" s="21" t="str">
        <f>TEXT(P63,"0.0")</f>
        <v>0.0</v>
      </c>
      <c r="R63" s="13" t="str">
        <f>IF(P63&gt;=8.5,"A",IF(P63&gt;=8,"B+",IF(P63&gt;=7,"B",IF(P63&gt;=6.5,"C+",IF(P63&gt;=5.5,"C",IF(P63&gt;=5,"D+",IF(P63&gt;=4,"D","F")))))))</f>
        <v>F</v>
      </c>
      <c r="S63" s="14">
        <f>IF(R63="A",4,IF(R63="B+",3.5,IF(R63="B",3,IF(R63="C+",2.5,IF(R63="C",2,IF(R63="D+",1.5,IF(R63="D",1,0)))))))</f>
        <v>0</v>
      </c>
      <c r="T63" s="15" t="str">
        <f>TEXT(S63,"0.0")</f>
        <v>0.0</v>
      </c>
      <c r="U63" s="19">
        <v>3</v>
      </c>
      <c r="V63" s="42">
        <v>2.7</v>
      </c>
      <c r="W63" s="99"/>
      <c r="X63" s="30"/>
      <c r="Y63" s="30"/>
      <c r="Z63" s="30"/>
      <c r="AA63" s="21">
        <f>ROUND(MAX((V63*0.4+W63*0.6),(V63*0.4+X63*0.6),(V63*0.4+Y63*0.6)),1)</f>
        <v>1.1000000000000001</v>
      </c>
      <c r="AB63" s="21" t="str">
        <f>TEXT(AA63,"0.0")</f>
        <v>1.1</v>
      </c>
      <c r="AC63" s="13" t="str">
        <f>IF(AA63&gt;=8.5,"A",IF(AA63&gt;=8,"B+",IF(AA63&gt;=7,"B",IF(AA63&gt;=6.5,"C+",IF(AA63&gt;=5.5,"C",IF(AA63&gt;=5,"D+",IF(AA63&gt;=4,"D","F")))))))</f>
        <v>F</v>
      </c>
      <c r="AD63" s="18">
        <f>IF(AC63="A",4,IF(AC63="B+",3.5,IF(AC63="B",3,IF(AC63="C+",2.5,IF(AC63="C",2,IF(AC63="D+",1.5,IF(AC63="D",1,0)))))))</f>
        <v>0</v>
      </c>
      <c r="AE63" s="15" t="str">
        <f>TEXT(AD63,"0.0")</f>
        <v>0.0</v>
      </c>
      <c r="AF63" s="19">
        <v>4</v>
      </c>
      <c r="AG63" s="68">
        <v>4</v>
      </c>
      <c r="AH63" s="42">
        <v>4.2</v>
      </c>
      <c r="AI63" s="99"/>
      <c r="AJ63" s="30"/>
      <c r="AK63" s="30"/>
      <c r="AL63" s="30"/>
      <c r="AM63" s="21">
        <f>ROUND(MAX((AH63*0.4+AI63*0.6),(AH63*0.4+AJ63*0.6),(AH63*0.4+AK63*0.6)),1)</f>
        <v>1.7</v>
      </c>
      <c r="AN63" s="21" t="str">
        <f>TEXT(AM63,"0.0")</f>
        <v>1.7</v>
      </c>
      <c r="AO63" s="13" t="str">
        <f>IF(AM63&gt;=8.5,"A",IF(AM63&gt;=8,"B+",IF(AM63&gt;=7,"B",IF(AM63&gt;=6.5,"C+",IF(AM63&gt;=5.5,"C",IF(AM63&gt;=5,"D+",IF(AM63&gt;=4,"D","F")))))))</f>
        <v>F</v>
      </c>
      <c r="AP63" s="18">
        <f>IF(AO63="A",4,IF(AO63="B+",3.5,IF(AO63="B",3,IF(AO63="C+",2.5,IF(AO63="C",2,IF(AO63="D+",1.5,IF(AO63="D",1,0)))))))</f>
        <v>0</v>
      </c>
      <c r="AQ63" s="15" t="str">
        <f>TEXT(AP63,"0.0")</f>
        <v>0.0</v>
      </c>
      <c r="AR63" s="19">
        <v>2</v>
      </c>
      <c r="AS63" s="68">
        <v>2</v>
      </c>
      <c r="AT63" s="95">
        <v>6.2</v>
      </c>
      <c r="AU63" s="96"/>
      <c r="AV63" s="97"/>
      <c r="AW63" s="97"/>
      <c r="AX63" s="97"/>
      <c r="AY63" s="21">
        <f>ROUND(MAX((AT63*0.4+AU63*0.6),(AT63*0.4+AV63*0.6),(AT63*0.4+AW63*0.6)),1)</f>
        <v>2.5</v>
      </c>
      <c r="AZ63" s="21" t="str">
        <f>TEXT(AY63,"0.0")</f>
        <v>2.5</v>
      </c>
      <c r="BA63" s="13" t="str">
        <f>IF(AY63&gt;=8.5,"A",IF(AY63&gt;=8,"B+",IF(AY63&gt;=7,"B",IF(AY63&gt;=6.5,"C+",IF(AY63&gt;=5.5,"C",IF(AY63&gt;=5,"D+",IF(AY63&gt;=4,"D","F")))))))</f>
        <v>F</v>
      </c>
      <c r="BB63" s="18">
        <f>IF(BA63="A",4,IF(BA63="B+",3.5,IF(BA63="B",3,IF(BA63="C+",2.5,IF(BA63="C",2,IF(BA63="D+",1.5,IF(BA63="D",1,0)))))))</f>
        <v>0</v>
      </c>
      <c r="BC63" s="15" t="str">
        <f>TEXT(BB63,"0.0")</f>
        <v>0.0</v>
      </c>
      <c r="BD63" s="19">
        <v>2</v>
      </c>
      <c r="BE63" s="68">
        <v>2</v>
      </c>
      <c r="BF63" s="42">
        <v>0</v>
      </c>
      <c r="BG63" s="99"/>
      <c r="BH63" s="30"/>
      <c r="BI63" s="30"/>
      <c r="BJ63" s="30"/>
      <c r="BK63" s="21">
        <f>ROUND(MAX((BF63*0.4+BG63*0.6),(BF63*0.4+BH63*0.6),(BF63*0.4+BI63*0.6)),1)</f>
        <v>0</v>
      </c>
      <c r="BL63" s="21" t="str">
        <f>TEXT(BK63,"0.0")</f>
        <v>0.0</v>
      </c>
      <c r="BM63" s="13" t="str">
        <f>IF(BK63&gt;=8.5,"A",IF(BK63&gt;=8,"B+",IF(BK63&gt;=7,"B",IF(BK63&gt;=6.5,"C+",IF(BK63&gt;=5.5,"C",IF(BK63&gt;=5,"D+",IF(BK63&gt;=4,"D","F")))))))</f>
        <v>F</v>
      </c>
      <c r="BN63" s="18">
        <f>IF(BM63="A",4,IF(BM63="B+",3.5,IF(BM63="B",3,IF(BM63="C+",2.5,IF(BM63="C",2,IF(BM63="D+",1.5,IF(BM63="D",1,0)))))))</f>
        <v>0</v>
      </c>
      <c r="BO63" s="15" t="str">
        <f>TEXT(BN63,"0.0")</f>
        <v>0.0</v>
      </c>
      <c r="BP63" s="19">
        <v>2</v>
      </c>
      <c r="BQ63" s="68">
        <v>2</v>
      </c>
      <c r="BR63" s="42"/>
      <c r="BS63" s="37"/>
      <c r="BT63" s="30"/>
      <c r="BU63" s="30"/>
      <c r="BV63" s="30"/>
      <c r="BW63" s="21">
        <f>ROUND(MAX((BR63*0.4+BS63*0.6),(BR63*0.4+BT63*0.6),(BR63*0.4+BU63*0.6)),1)</f>
        <v>0</v>
      </c>
      <c r="BX63" s="21" t="str">
        <f>TEXT(BW63,"0.0")</f>
        <v>0.0</v>
      </c>
      <c r="BY63" s="13" t="str">
        <f>IF(BW63&gt;=8.5,"A",IF(BW63&gt;=8,"B+",IF(BW63&gt;=7,"B",IF(BW63&gt;=6.5,"C+",IF(BW63&gt;=5.5,"C",IF(BW63&gt;=5,"D+",IF(BW63&gt;=4,"D","F")))))))</f>
        <v>F</v>
      </c>
      <c r="BZ63" s="18">
        <f>IF(BY63="A",4,IF(BY63="B+",3.5,IF(BY63="B",3,IF(BY63="C+",2.5,IF(BY63="C",2,IF(BY63="D+",1.5,IF(BY63="D",1,0)))))))</f>
        <v>0</v>
      </c>
      <c r="CA63" s="15" t="str">
        <f>TEXT(BZ63,"0.0")</f>
        <v>0.0</v>
      </c>
      <c r="CB63" s="68">
        <v>3</v>
      </c>
      <c r="CC63" s="68">
        <v>3</v>
      </c>
      <c r="CD63" s="42">
        <v>0</v>
      </c>
      <c r="CE63" s="99"/>
      <c r="CF63" s="30"/>
      <c r="CG63" s="30"/>
      <c r="CH63" s="30"/>
      <c r="CI63" s="21">
        <f>ROUND(MAX((CD63*0.4+CE63*0.6),(CD63*0.4+CF63*0.6),(CD63*0.4+CG63*0.6)),1)</f>
        <v>0</v>
      </c>
      <c r="CJ63" s="21" t="str">
        <f>TEXT(CI63,"0.0")</f>
        <v>0.0</v>
      </c>
      <c r="CK63" s="13" t="str">
        <f>IF(CI63&gt;=8.5,"A",IF(CI63&gt;=8,"B+",IF(CI63&gt;=7,"B",IF(CI63&gt;=6.5,"C+",IF(CI63&gt;=5.5,"C",IF(CI63&gt;=5,"D+",IF(CI63&gt;=4,"D","F")))))))</f>
        <v>F</v>
      </c>
      <c r="CL63" s="18">
        <f>IF(CK63="A",4,IF(CK63="B+",3.5,IF(CK63="B",3,IF(CK63="C+",2.5,IF(CK63="C",2,IF(CK63="D+",1.5,IF(CK63="D",1,0)))))))</f>
        <v>0</v>
      </c>
      <c r="CM63" s="15" t="str">
        <f>TEXT(CL63,"0.0")</f>
        <v>0.0</v>
      </c>
      <c r="CN63" s="19">
        <v>3</v>
      </c>
      <c r="CO63" s="68">
        <v>3</v>
      </c>
      <c r="CP63" s="28">
        <v>7</v>
      </c>
      <c r="CQ63" s="26">
        <v>6</v>
      </c>
      <c r="CR63" s="27"/>
      <c r="CS63" s="82"/>
      <c r="CT63" s="82"/>
      <c r="CU63" s="21">
        <f>ROUND(MAX((CP63*0.4+CQ63*0.6),(CP63*0.4+CR63*0.6),(CP63*0.4+CS63*0.6)),1)</f>
        <v>6.4</v>
      </c>
      <c r="CV63" s="21" t="str">
        <f>TEXT(CU63,"0.0")</f>
        <v>6.4</v>
      </c>
      <c r="CW63" s="13" t="str">
        <f>IF(CU63&gt;=8.5,"A",IF(CU63&gt;=8,"B+",IF(CU63&gt;=7,"B",IF(CU63&gt;=6.5,"C+",IF(CU63&gt;=5.5,"C",IF(CU63&gt;=5,"D+",IF(CU63&gt;=4,"D","F")))))))</f>
        <v>C</v>
      </c>
      <c r="CX63" s="18">
        <f>IF(CW63="A",4,IF(CW63="B+",3.5,IF(CW63="B",3,IF(CW63="C+",2.5,IF(CW63="C",2,IF(CW63="D+",1.5,IF(CW63="D",1,0)))))))</f>
        <v>2</v>
      </c>
      <c r="CY63" s="15" t="str">
        <f>TEXT(CX63,"0.0")</f>
        <v>2.0</v>
      </c>
      <c r="CZ63" s="19">
        <v>3</v>
      </c>
      <c r="DA63" s="68">
        <v>3</v>
      </c>
      <c r="DB63" s="69">
        <f>AR63+AF63+BD63+BP63+CN63+CZ63+CB63</f>
        <v>19</v>
      </c>
      <c r="DC63" s="22">
        <f>(AM63*AR63+AA63*AF63+AY63*BD63+BK63*BP63+CI63*CN63+CU63*CZ63+BW63*CB63)/DB63</f>
        <v>1.6842105263157894</v>
      </c>
      <c r="DD63" s="24" t="str">
        <f>TEXT(DC63,"0.00")</f>
        <v>1.68</v>
      </c>
      <c r="DE63" s="22">
        <f>(AP63*AR63+AD63*AF63+BB63*BD63+BN63*BP63+CL63*CN63+CX63*CZ63+BZ63*CB63)/DB63</f>
        <v>0.31578947368421051</v>
      </c>
      <c r="DF63" s="24" t="str">
        <f>TEXT(DE63,"0.00")</f>
        <v>0.32</v>
      </c>
      <c r="DG63" s="77" t="str">
        <f>IF(OR(DH63&lt;DB63/2,DE63&lt;1.2),"Cảnh báo KQHT","Lên lớp")</f>
        <v>Cảnh báo KQHT</v>
      </c>
      <c r="DH63" s="77">
        <f>DA63+CO63+BQ63+BE63+AG63+AS63+CC63</f>
        <v>19</v>
      </c>
      <c r="DI63" s="22">
        <f>(AM63*AS63+AA63*AG63+AY63*BE63+BK63*BQ63+CI63*CO63+CU63*DA63+BW63*CC63)/DH63</f>
        <v>1.6842105263157894</v>
      </c>
      <c r="DJ63" s="77" t="str">
        <f>TEXT(DI63,"0.00")</f>
        <v>1.68</v>
      </c>
      <c r="DK63" s="22">
        <f>(AP63*AS63+AD63*AG63+BB63*BE63+BN63*BQ63+CL63*CO63+CX63*DA63+BZ63*CC63)/DH63</f>
        <v>0.31578947368421051</v>
      </c>
      <c r="DL63" s="77" t="str">
        <f>TEXT(DK63,"0.00")</f>
        <v>0.32</v>
      </c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</row>
    <row r="64" spans="1:192" s="4" customFormat="1" ht="18">
      <c r="A64" s="2">
        <v>14</v>
      </c>
      <c r="B64" s="5" t="s">
        <v>204</v>
      </c>
      <c r="C64" s="6" t="s">
        <v>235</v>
      </c>
      <c r="D64" s="7" t="s">
        <v>236</v>
      </c>
      <c r="E64" s="8" t="s">
        <v>9</v>
      </c>
      <c r="G64" s="10" t="s">
        <v>292</v>
      </c>
      <c r="H64" s="36" t="s">
        <v>319</v>
      </c>
      <c r="I64" s="36" t="s">
        <v>199</v>
      </c>
      <c r="J64" s="25"/>
      <c r="K64" s="21" t="str">
        <f>TEXT(J64,"0.0")</f>
        <v>0.0</v>
      </c>
      <c r="L64" s="13" t="str">
        <f>IF(J64&gt;=8.5,"A",IF(J64&gt;=8,"B+",IF(J64&gt;=7,"B",IF(J64&gt;=6.5,"C+",IF(J64&gt;=5.5,"C",IF(J64&gt;=5,"D+",IF(J64&gt;=4,"D","F")))))))</f>
        <v>F</v>
      </c>
      <c r="M64" s="14">
        <f>IF(L64="A",4,IF(L64="B+",3.5,IF(L64="B",3,IF(L64="C+",2.5,IF(L64="C",2,IF(L64="D+",1.5,IF(L64="D",1,0)))))))</f>
        <v>0</v>
      </c>
      <c r="N64" s="15" t="str">
        <f>TEXT(M64,"0.0")</f>
        <v>0.0</v>
      </c>
      <c r="O64" s="19">
        <v>2</v>
      </c>
      <c r="P64" s="12"/>
      <c r="Q64" s="21" t="str">
        <f>TEXT(P64,"0.0")</f>
        <v>0.0</v>
      </c>
      <c r="R64" s="13" t="str">
        <f>IF(P64&gt;=8.5,"A",IF(P64&gt;=8,"B+",IF(P64&gt;=7,"B",IF(P64&gt;=6.5,"C+",IF(P64&gt;=5.5,"C",IF(P64&gt;=5,"D+",IF(P64&gt;=4,"D","F")))))))</f>
        <v>F</v>
      </c>
      <c r="S64" s="14">
        <f>IF(R64="A",4,IF(R64="B+",3.5,IF(R64="B",3,IF(R64="C+",2.5,IF(R64="C",2,IF(R64="D+",1.5,IF(R64="D",1,0)))))))</f>
        <v>0</v>
      </c>
      <c r="T64" s="15" t="str">
        <f>TEXT(S64,"0.0")</f>
        <v>0.0</v>
      </c>
      <c r="U64" s="19">
        <v>3</v>
      </c>
      <c r="V64" s="42">
        <v>3</v>
      </c>
      <c r="W64" s="99"/>
      <c r="X64" s="30"/>
      <c r="Y64" s="30"/>
      <c r="Z64" s="30"/>
      <c r="AA64" s="21">
        <f>ROUND(MAX((V64*0.4+W64*0.6),(V64*0.4+X64*0.6),(V64*0.4+Y64*0.6)),1)</f>
        <v>1.2</v>
      </c>
      <c r="AB64" s="21" t="str">
        <f>TEXT(AA64,"0.0")</f>
        <v>1.2</v>
      </c>
      <c r="AC64" s="13" t="str">
        <f>IF(AA64&gt;=8.5,"A",IF(AA64&gt;=8,"B+",IF(AA64&gt;=7,"B",IF(AA64&gt;=6.5,"C+",IF(AA64&gt;=5.5,"C",IF(AA64&gt;=5,"D+",IF(AA64&gt;=4,"D","F")))))))</f>
        <v>F</v>
      </c>
      <c r="AD64" s="18">
        <f>IF(AC64="A",4,IF(AC64="B+",3.5,IF(AC64="B",3,IF(AC64="C+",2.5,IF(AC64="C",2,IF(AC64="D+",1.5,IF(AC64="D",1,0)))))))</f>
        <v>0</v>
      </c>
      <c r="AE64" s="15" t="str">
        <f>TEXT(AD64,"0.0")</f>
        <v>0.0</v>
      </c>
      <c r="AF64" s="19">
        <v>4</v>
      </c>
      <c r="AG64" s="68">
        <v>4</v>
      </c>
      <c r="AH64" s="42">
        <v>4.2</v>
      </c>
      <c r="AI64" s="99"/>
      <c r="AJ64" s="30"/>
      <c r="AK64" s="30"/>
      <c r="AL64" s="30"/>
      <c r="AM64" s="21">
        <f>ROUND(MAX((AH64*0.4+AI64*0.6),(AH64*0.4+AJ64*0.6),(AH64*0.4+AK64*0.6)),1)</f>
        <v>1.7</v>
      </c>
      <c r="AN64" s="21" t="str">
        <f>TEXT(AM64,"0.0")</f>
        <v>1.7</v>
      </c>
      <c r="AO64" s="13" t="str">
        <f>IF(AM64&gt;=8.5,"A",IF(AM64&gt;=8,"B+",IF(AM64&gt;=7,"B",IF(AM64&gt;=6.5,"C+",IF(AM64&gt;=5.5,"C",IF(AM64&gt;=5,"D+",IF(AM64&gt;=4,"D","F")))))))</f>
        <v>F</v>
      </c>
      <c r="AP64" s="18">
        <f>IF(AO64="A",4,IF(AO64="B+",3.5,IF(AO64="B",3,IF(AO64="C+",2.5,IF(AO64="C",2,IF(AO64="D+",1.5,IF(AO64="D",1,0)))))))</f>
        <v>0</v>
      </c>
      <c r="AQ64" s="15" t="str">
        <f>TEXT(AP64,"0.0")</f>
        <v>0.0</v>
      </c>
      <c r="AR64" s="19">
        <v>2</v>
      </c>
      <c r="AS64" s="68">
        <v>2</v>
      </c>
      <c r="AT64" s="42">
        <v>2</v>
      </c>
      <c r="AU64" s="99"/>
      <c r="AV64" s="30"/>
      <c r="AW64" s="30"/>
      <c r="AX64" s="30"/>
      <c r="AY64" s="21">
        <f>ROUND(MAX((AT64*0.4+AU64*0.6),(AT64*0.4+AV64*0.6),(AT64*0.4+AW64*0.6)),1)</f>
        <v>0.8</v>
      </c>
      <c r="AZ64" s="21" t="str">
        <f>TEXT(AY64,"0.0")</f>
        <v>0.8</v>
      </c>
      <c r="BA64" s="13" t="str">
        <f>IF(AY64&gt;=8.5,"A",IF(AY64&gt;=8,"B+",IF(AY64&gt;=7,"B",IF(AY64&gt;=6.5,"C+",IF(AY64&gt;=5.5,"C",IF(AY64&gt;=5,"D+",IF(AY64&gt;=4,"D","F")))))))</f>
        <v>F</v>
      </c>
      <c r="BB64" s="18">
        <f>IF(BA64="A",4,IF(BA64="B+",3.5,IF(BA64="B",3,IF(BA64="C+",2.5,IF(BA64="C",2,IF(BA64="D+",1.5,IF(BA64="D",1,0)))))))</f>
        <v>0</v>
      </c>
      <c r="BC64" s="15" t="str">
        <f>TEXT(BB64,"0.0")</f>
        <v>0.0</v>
      </c>
      <c r="BD64" s="19">
        <v>2</v>
      </c>
      <c r="BE64" s="68">
        <v>2</v>
      </c>
      <c r="BF64" s="42">
        <v>0</v>
      </c>
      <c r="BG64" s="99"/>
      <c r="BH64" s="30"/>
      <c r="BI64" s="30"/>
      <c r="BJ64" s="30"/>
      <c r="BK64" s="21">
        <f>ROUND(MAX((BF64*0.4+BG64*0.6),(BF64*0.4+BH64*0.6),(BF64*0.4+BI64*0.6)),1)</f>
        <v>0</v>
      </c>
      <c r="BL64" s="21" t="str">
        <f>TEXT(BK64,"0.0")</f>
        <v>0.0</v>
      </c>
      <c r="BM64" s="13" t="str">
        <f>IF(BK64&gt;=8.5,"A",IF(BK64&gt;=8,"B+",IF(BK64&gt;=7,"B",IF(BK64&gt;=6.5,"C+",IF(BK64&gt;=5.5,"C",IF(BK64&gt;=5,"D+",IF(BK64&gt;=4,"D","F")))))))</f>
        <v>F</v>
      </c>
      <c r="BN64" s="18">
        <f>IF(BM64="A",4,IF(BM64="B+",3.5,IF(BM64="B",3,IF(BM64="C+",2.5,IF(BM64="C",2,IF(BM64="D+",1.5,IF(BM64="D",1,0)))))))</f>
        <v>0</v>
      </c>
      <c r="BO64" s="15" t="str">
        <f>TEXT(BN64,"0.0")</f>
        <v>0.0</v>
      </c>
      <c r="BP64" s="19">
        <v>2</v>
      </c>
      <c r="BQ64" s="68">
        <v>2</v>
      </c>
      <c r="BR64" s="42"/>
      <c r="BS64" s="37"/>
      <c r="BT64" s="30"/>
      <c r="BU64" s="30"/>
      <c r="BV64" s="30"/>
      <c r="BW64" s="21">
        <f>ROUND(MAX((BR64*0.4+BS64*0.6),(BR64*0.4+BT64*0.6),(BR64*0.4+BU64*0.6)),1)</f>
        <v>0</v>
      </c>
      <c r="BX64" s="21" t="str">
        <f>TEXT(BW64,"0.0")</f>
        <v>0.0</v>
      </c>
      <c r="BY64" s="13" t="str">
        <f>IF(BW64&gt;=8.5,"A",IF(BW64&gt;=8,"B+",IF(BW64&gt;=7,"B",IF(BW64&gt;=6.5,"C+",IF(BW64&gt;=5.5,"C",IF(BW64&gt;=5,"D+",IF(BW64&gt;=4,"D","F")))))))</f>
        <v>F</v>
      </c>
      <c r="BZ64" s="18">
        <f>IF(BY64="A",4,IF(BY64="B+",3.5,IF(BY64="B",3,IF(BY64="C+",2.5,IF(BY64="C",2,IF(BY64="D+",1.5,IF(BY64="D",1,0)))))))</f>
        <v>0</v>
      </c>
      <c r="CA64" s="15" t="str">
        <f>TEXT(BZ64,"0.0")</f>
        <v>0.0</v>
      </c>
      <c r="CB64" s="68">
        <v>3</v>
      </c>
      <c r="CC64" s="68">
        <v>3</v>
      </c>
      <c r="CD64" s="42">
        <v>0</v>
      </c>
      <c r="CE64" s="99"/>
      <c r="CF64" s="30"/>
      <c r="CG64" s="30"/>
      <c r="CH64" s="30"/>
      <c r="CI64" s="21">
        <f>ROUND(MAX((CD64*0.4+CE64*0.6),(CD64*0.4+CF64*0.6),(CD64*0.4+CG64*0.6)),1)</f>
        <v>0</v>
      </c>
      <c r="CJ64" s="21" t="str">
        <f>TEXT(CI64,"0.0")</f>
        <v>0.0</v>
      </c>
      <c r="CK64" s="13" t="str">
        <f>IF(CI64&gt;=8.5,"A",IF(CI64&gt;=8,"B+",IF(CI64&gt;=7,"B",IF(CI64&gt;=6.5,"C+",IF(CI64&gt;=5.5,"C",IF(CI64&gt;=5,"D+",IF(CI64&gt;=4,"D","F")))))))</f>
        <v>F</v>
      </c>
      <c r="CL64" s="18">
        <f>IF(CK64="A",4,IF(CK64="B+",3.5,IF(CK64="B",3,IF(CK64="C+",2.5,IF(CK64="C",2,IF(CK64="D+",1.5,IF(CK64="D",1,0)))))))</f>
        <v>0</v>
      </c>
      <c r="CM64" s="15" t="str">
        <f>TEXT(CL64,"0.0")</f>
        <v>0.0</v>
      </c>
      <c r="CN64" s="19">
        <v>3</v>
      </c>
      <c r="CO64" s="68">
        <v>3</v>
      </c>
      <c r="CP64" s="28">
        <v>7.2</v>
      </c>
      <c r="CQ64" s="26">
        <v>5</v>
      </c>
      <c r="CR64" s="27"/>
      <c r="CS64" s="82"/>
      <c r="CT64" s="82"/>
      <c r="CU64" s="21">
        <f>ROUND(MAX((CP64*0.4+CQ64*0.6),(CP64*0.4+CR64*0.6),(CP64*0.4+CS64*0.6)),1)</f>
        <v>5.9</v>
      </c>
      <c r="CV64" s="21" t="str">
        <f>TEXT(CU64,"0.0")</f>
        <v>5.9</v>
      </c>
      <c r="CW64" s="13" t="str">
        <f>IF(CU64&gt;=8.5,"A",IF(CU64&gt;=8,"B+",IF(CU64&gt;=7,"B",IF(CU64&gt;=6.5,"C+",IF(CU64&gt;=5.5,"C",IF(CU64&gt;=5,"D+",IF(CU64&gt;=4,"D","F")))))))</f>
        <v>C</v>
      </c>
      <c r="CX64" s="18">
        <f>IF(CW64="A",4,IF(CW64="B+",3.5,IF(CW64="B",3,IF(CW64="C+",2.5,IF(CW64="C",2,IF(CW64="D+",1.5,IF(CW64="D",1,0)))))))</f>
        <v>2</v>
      </c>
      <c r="CY64" s="15" t="str">
        <f>TEXT(CX64,"0.0")</f>
        <v>2.0</v>
      </c>
      <c r="CZ64" s="19">
        <v>3</v>
      </c>
      <c r="DA64" s="68">
        <v>3</v>
      </c>
      <c r="DB64" s="69">
        <f>AR64+AF64+BD64+BP64+CN64+CZ64+CB64</f>
        <v>19</v>
      </c>
      <c r="DC64" s="22">
        <f>(AM64*AR64+AA64*AF64+AY64*BD64+BK64*BP64+CI64*CN64+CU64*CZ64+BW64*CB64)/DB64</f>
        <v>1.4473684210526316</v>
      </c>
      <c r="DD64" s="24" t="str">
        <f>TEXT(DC64,"0.00")</f>
        <v>1.45</v>
      </c>
      <c r="DE64" s="22">
        <f>(AP64*AR64+AD64*AF64+BB64*BD64+BN64*BP64+CL64*CN64+CX64*CZ64+BZ64*CB64)/DB64</f>
        <v>0.31578947368421051</v>
      </c>
      <c r="DF64" s="24" t="str">
        <f>TEXT(DE64,"0.00")</f>
        <v>0.32</v>
      </c>
      <c r="DG64" s="77" t="str">
        <f>IF(OR(DH64&lt;DB64/2,DE64&lt;1.2),"Cảnh báo KQHT","Lên lớp")</f>
        <v>Cảnh báo KQHT</v>
      </c>
      <c r="DH64" s="77">
        <f>DA64+CO64+BQ64+BE64+AG64+AS64+CC64</f>
        <v>19</v>
      </c>
      <c r="DI64" s="22">
        <f>(AM64*AS64+AA64*AG64+AY64*BE64+BK64*BQ64+CI64*CO64+CU64*DA64+BW64*CC64)/DH64</f>
        <v>1.4473684210526316</v>
      </c>
      <c r="DJ64" s="77" t="str">
        <f>TEXT(DI64,"0.00")</f>
        <v>1.45</v>
      </c>
      <c r="DK64" s="22">
        <f>(AP64*AS64+AD64*AG64+BB64*BE64+BN64*BQ64+CL64*CO64+CX64*DA64+BZ64*CC64)/DH64</f>
        <v>0.31578947368421051</v>
      </c>
      <c r="DL64" s="77" t="str">
        <f>TEXT(DK64,"0.00")</f>
        <v>0.32</v>
      </c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</row>
    <row r="65" spans="1:192" s="4" customFormat="1" ht="18">
      <c r="A65" s="2">
        <v>11</v>
      </c>
      <c r="B65" s="5" t="s">
        <v>204</v>
      </c>
      <c r="C65" s="6" t="s">
        <v>231</v>
      </c>
      <c r="D65" s="7" t="s">
        <v>232</v>
      </c>
      <c r="E65" s="8" t="s">
        <v>230</v>
      </c>
      <c r="G65" s="10" t="s">
        <v>290</v>
      </c>
      <c r="H65" s="36" t="s">
        <v>319</v>
      </c>
      <c r="I65" s="36" t="s">
        <v>199</v>
      </c>
      <c r="J65" s="25"/>
      <c r="K65" s="21" t="str">
        <f>TEXT(J65,"0.0")</f>
        <v>0.0</v>
      </c>
      <c r="L65" s="13" t="str">
        <f>IF(J65&gt;=8.5,"A",IF(J65&gt;=8,"B+",IF(J65&gt;=7,"B",IF(J65&gt;=6.5,"C+",IF(J65&gt;=5.5,"C",IF(J65&gt;=5,"D+",IF(J65&gt;=4,"D","F")))))))</f>
        <v>F</v>
      </c>
      <c r="M65" s="14">
        <f>IF(L65="A",4,IF(L65="B+",3.5,IF(L65="B",3,IF(L65="C+",2.5,IF(L65="C",2,IF(L65="D+",1.5,IF(L65="D",1,0)))))))</f>
        <v>0</v>
      </c>
      <c r="N65" s="15" t="str">
        <f>TEXT(M65,"0.0")</f>
        <v>0.0</v>
      </c>
      <c r="O65" s="19">
        <v>2</v>
      </c>
      <c r="P65" s="12"/>
      <c r="Q65" s="21" t="str">
        <f>TEXT(P65,"0.0")</f>
        <v>0.0</v>
      </c>
      <c r="R65" s="13" t="str">
        <f>IF(P65&gt;=8.5,"A",IF(P65&gt;=8,"B+",IF(P65&gt;=7,"B",IF(P65&gt;=6.5,"C+",IF(P65&gt;=5.5,"C",IF(P65&gt;=5,"D+",IF(P65&gt;=4,"D","F")))))))</f>
        <v>F</v>
      </c>
      <c r="S65" s="14">
        <f>IF(R65="A",4,IF(R65="B+",3.5,IF(R65="B",3,IF(R65="C+",2.5,IF(R65="C",2,IF(R65="D+",1.5,IF(R65="D",1,0)))))))</f>
        <v>0</v>
      </c>
      <c r="T65" s="15" t="str">
        <f>TEXT(S65,"0.0")</f>
        <v>0.0</v>
      </c>
      <c r="U65" s="19">
        <v>3</v>
      </c>
      <c r="V65" s="28">
        <v>7.5</v>
      </c>
      <c r="W65" s="26">
        <v>6</v>
      </c>
      <c r="X65" s="27"/>
      <c r="Y65" s="82"/>
      <c r="Z65" s="82">
        <f>MAX(W65:Y65)</f>
        <v>6</v>
      </c>
      <c r="AA65" s="21">
        <f>ROUND(MAX((V65*0.4+W65*0.6),(V65*0.4+X65*0.6),(V65*0.4+Y65*0.6)),1)</f>
        <v>6.6</v>
      </c>
      <c r="AB65" s="21" t="str">
        <f>TEXT(AA65,"0.0")</f>
        <v>6.6</v>
      </c>
      <c r="AC65" s="13" t="str">
        <f>IF(AA65&gt;=8.5,"A",IF(AA65&gt;=8,"B+",IF(AA65&gt;=7,"B",IF(AA65&gt;=6.5,"C+",IF(AA65&gt;=5.5,"C",IF(AA65&gt;=5,"D+",IF(AA65&gt;=4,"D","F")))))))</f>
        <v>C+</v>
      </c>
      <c r="AD65" s="18">
        <f>IF(AC65="A",4,IF(AC65="B+",3.5,IF(AC65="B",3,IF(AC65="C+",2.5,IF(AC65="C",2,IF(AC65="D+",1.5,IF(AC65="D",1,0)))))))</f>
        <v>2.5</v>
      </c>
      <c r="AE65" s="15" t="str">
        <f>TEXT(AD65,"0.0")</f>
        <v>2.5</v>
      </c>
      <c r="AF65" s="19">
        <v>4</v>
      </c>
      <c r="AG65" s="68">
        <v>4</v>
      </c>
      <c r="AH65" s="28">
        <v>8</v>
      </c>
      <c r="AI65" s="26">
        <v>7</v>
      </c>
      <c r="AJ65" s="27"/>
      <c r="AK65" s="82"/>
      <c r="AL65" s="82">
        <f>MAX(AI65:AK65)</f>
        <v>7</v>
      </c>
      <c r="AM65" s="21">
        <f>ROUND(MAX((AH65*0.4+AI65*0.6),(AH65*0.4+AJ65*0.6),(AH65*0.4+AK65*0.6)),1)</f>
        <v>7.4</v>
      </c>
      <c r="AN65" s="21" t="str">
        <f>TEXT(AM65,"0.0")</f>
        <v>7.4</v>
      </c>
      <c r="AO65" s="13" t="str">
        <f>IF(AM65&gt;=8.5,"A",IF(AM65&gt;=8,"B+",IF(AM65&gt;=7,"B",IF(AM65&gt;=6.5,"C+",IF(AM65&gt;=5.5,"C",IF(AM65&gt;=5,"D+",IF(AM65&gt;=4,"D","F")))))))</f>
        <v>B</v>
      </c>
      <c r="AP65" s="18">
        <f>IF(AO65="A",4,IF(AO65="B+",3.5,IF(AO65="B",3,IF(AO65="C+",2.5,IF(AO65="C",2,IF(AO65="D+",1.5,IF(AO65="D",1,0)))))))</f>
        <v>3</v>
      </c>
      <c r="AQ65" s="15" t="str">
        <f>TEXT(AP65,"0.0")</f>
        <v>3.0</v>
      </c>
      <c r="AR65" s="19">
        <v>2</v>
      </c>
      <c r="AS65" s="68">
        <v>2</v>
      </c>
      <c r="AT65" s="28">
        <v>8.8000000000000007</v>
      </c>
      <c r="AU65" s="26">
        <v>5</v>
      </c>
      <c r="AV65" s="27"/>
      <c r="AW65" s="82"/>
      <c r="AX65" s="27">
        <f>MAX(AU65:AW65)</f>
        <v>5</v>
      </c>
      <c r="AY65" s="21">
        <f>ROUND(MAX((AT65*0.4+AU65*0.6),(AT65*0.4+AV65*0.6),(AT65*0.4+AW65*0.6)),1)</f>
        <v>6.5</v>
      </c>
      <c r="AZ65" s="21" t="str">
        <f>TEXT(AY65,"0.0")</f>
        <v>6.5</v>
      </c>
      <c r="BA65" s="13" t="str">
        <f>IF(AY65&gt;=8.5,"A",IF(AY65&gt;=8,"B+",IF(AY65&gt;=7,"B",IF(AY65&gt;=6.5,"C+",IF(AY65&gt;=5.5,"C",IF(AY65&gt;=5,"D+",IF(AY65&gt;=4,"D","F")))))))</f>
        <v>C+</v>
      </c>
      <c r="BB65" s="18">
        <f>IF(BA65="A",4,IF(BA65="B+",3.5,IF(BA65="B",3,IF(BA65="C+",2.5,IF(BA65="C",2,IF(BA65="D+",1.5,IF(BA65="D",1,0)))))))</f>
        <v>2.5</v>
      </c>
      <c r="BC65" s="15" t="str">
        <f>TEXT(BB65,"0.0")</f>
        <v>2.5</v>
      </c>
      <c r="BD65" s="19">
        <v>2</v>
      </c>
      <c r="BE65" s="68">
        <v>2</v>
      </c>
      <c r="BF65" s="28">
        <v>7.2</v>
      </c>
      <c r="BG65" s="26">
        <v>7</v>
      </c>
      <c r="BH65" s="27"/>
      <c r="BI65" s="82"/>
      <c r="BJ65" s="82">
        <f>MAX(BG65:BI65)</f>
        <v>7</v>
      </c>
      <c r="BK65" s="21">
        <f>ROUND(MAX((BF65*0.4+BG65*0.6),(BF65*0.4+BH65*0.6),(BF65*0.4+BI65*0.6)),1)</f>
        <v>7.1</v>
      </c>
      <c r="BL65" s="21" t="str">
        <f>TEXT(BK65,"0.0")</f>
        <v>7.1</v>
      </c>
      <c r="BM65" s="13" t="str">
        <f>IF(BK65&gt;=8.5,"A",IF(BK65&gt;=8,"B+",IF(BK65&gt;=7,"B",IF(BK65&gt;=6.5,"C+",IF(BK65&gt;=5.5,"C",IF(BK65&gt;=5,"D+",IF(BK65&gt;=4,"D","F")))))))</f>
        <v>B</v>
      </c>
      <c r="BN65" s="18">
        <f>IF(BM65="A",4,IF(BM65="B+",3.5,IF(BM65="B",3,IF(BM65="C+",2.5,IF(BM65="C",2,IF(BM65="D+",1.5,IF(BM65="D",1,0)))))))</f>
        <v>3</v>
      </c>
      <c r="BO65" s="15" t="str">
        <f>TEXT(BN65,"0.0")</f>
        <v>3.0</v>
      </c>
      <c r="BP65" s="19">
        <v>2</v>
      </c>
      <c r="BQ65" s="68">
        <v>2</v>
      </c>
      <c r="BR65" s="28">
        <v>6.6</v>
      </c>
      <c r="BS65" s="39">
        <v>6</v>
      </c>
      <c r="BT65" s="27"/>
      <c r="BU65" s="27"/>
      <c r="BV65" s="27">
        <f>MAX(BS65:BU65)</f>
        <v>6</v>
      </c>
      <c r="BW65" s="21">
        <f>ROUND(MAX((BR65*0.4+BS65*0.6),(BR65*0.4+BT65*0.6),(BR65*0.4+BU65*0.6)),1)</f>
        <v>6.2</v>
      </c>
      <c r="BX65" s="21" t="str">
        <f>TEXT(BW65,"0.0")</f>
        <v>6.2</v>
      </c>
      <c r="BY65" s="13" t="str">
        <f>IF(BW65&gt;=8.5,"A",IF(BW65&gt;=8,"B+",IF(BW65&gt;=7,"B",IF(BW65&gt;=6.5,"C+",IF(BW65&gt;=5.5,"C",IF(BW65&gt;=5,"D+",IF(BW65&gt;=4,"D","F")))))))</f>
        <v>C</v>
      </c>
      <c r="BZ65" s="18">
        <f>IF(BY65="A",4,IF(BY65="B+",3.5,IF(BY65="B",3,IF(BY65="C+",2.5,IF(BY65="C",2,IF(BY65="D+",1.5,IF(BY65="D",1,0)))))))</f>
        <v>2</v>
      </c>
      <c r="CA65" s="15" t="str">
        <f>TEXT(BZ65,"0.0")</f>
        <v>2.0</v>
      </c>
      <c r="CB65" s="68">
        <v>3</v>
      </c>
      <c r="CC65" s="68">
        <v>3</v>
      </c>
      <c r="CD65" s="28">
        <v>5.3</v>
      </c>
      <c r="CE65" s="39">
        <v>2.5</v>
      </c>
      <c r="CF65" s="27">
        <v>5</v>
      </c>
      <c r="CG65" s="27"/>
      <c r="CH65" s="27">
        <f>MAX(CE65:CG65)</f>
        <v>5</v>
      </c>
      <c r="CI65" s="21">
        <f>ROUND(MAX((CD65*0.4+CE65*0.6),(CD65*0.4+CF65*0.6),(CD65*0.4+CG65*0.6)),1)</f>
        <v>5.0999999999999996</v>
      </c>
      <c r="CJ65" s="21" t="str">
        <f>TEXT(CI65,"0.0")</f>
        <v>5.1</v>
      </c>
      <c r="CK65" s="13" t="str">
        <f>IF(CI65&gt;=8.5,"A",IF(CI65&gt;=8,"B+",IF(CI65&gt;=7,"B",IF(CI65&gt;=6.5,"C+",IF(CI65&gt;=5.5,"C",IF(CI65&gt;=5,"D+",IF(CI65&gt;=4,"D","F")))))))</f>
        <v>D+</v>
      </c>
      <c r="CL65" s="18">
        <f>IF(CK65="A",4,IF(CK65="B+",3.5,IF(CK65="B",3,IF(CK65="C+",2.5,IF(CK65="C",2,IF(CK65="D+",1.5,IF(CK65="D",1,0)))))))</f>
        <v>1.5</v>
      </c>
      <c r="CM65" s="15" t="str">
        <f>TEXT(CL65,"0.0")</f>
        <v>1.5</v>
      </c>
      <c r="CN65" s="19">
        <v>3</v>
      </c>
      <c r="CO65" s="68">
        <v>3</v>
      </c>
      <c r="CP65" s="28">
        <v>7.2</v>
      </c>
      <c r="CQ65" s="26">
        <v>4</v>
      </c>
      <c r="CR65" s="27">
        <v>7</v>
      </c>
      <c r="CS65" s="82"/>
      <c r="CT65" s="82">
        <f>MAX(CQ65:CS65)</f>
        <v>7</v>
      </c>
      <c r="CU65" s="21">
        <f>ROUND(MAX((CP65*0.4+CQ65*0.6),(CP65*0.4+CR65*0.6),(CP65*0.4+CS65*0.6)),1)</f>
        <v>7.1</v>
      </c>
      <c r="CV65" s="21" t="str">
        <f>TEXT(CU65,"0.0")</f>
        <v>7.1</v>
      </c>
      <c r="CW65" s="13" t="str">
        <f>IF(CU65&gt;=8.5,"A",IF(CU65&gt;=8,"B+",IF(CU65&gt;=7,"B",IF(CU65&gt;=6.5,"C+",IF(CU65&gt;=5.5,"C",IF(CU65&gt;=5,"D+",IF(CU65&gt;=4,"D","F")))))))</f>
        <v>B</v>
      </c>
      <c r="CX65" s="18">
        <f>IF(CW65="A",4,IF(CW65="B+",3.5,IF(CW65="B",3,IF(CW65="C+",2.5,IF(CW65="C",2,IF(CW65="D+",1.5,IF(CW65="D",1,0)))))))</f>
        <v>3</v>
      </c>
      <c r="CY65" s="15" t="str">
        <f>TEXT(CX65,"0.0")</f>
        <v>3.0</v>
      </c>
      <c r="CZ65" s="19">
        <v>3</v>
      </c>
      <c r="DA65" s="68">
        <v>3</v>
      </c>
      <c r="DB65" s="69">
        <f>AR65+AF65+BD65+BP65+CN65+CZ65+CB65</f>
        <v>19</v>
      </c>
      <c r="DC65" s="22">
        <f>(AM65*AR65+AA65*AF65+AY65*BD65+BK65*BP65+CI65*CN65+CU65*CZ65+BW65*CB65)/DB65</f>
        <v>6.5052631578947366</v>
      </c>
      <c r="DD65" s="24" t="str">
        <f>TEXT(DC65,"0.00")</f>
        <v>6.51</v>
      </c>
      <c r="DE65" s="22">
        <f>(AP65*AR65+AD65*AF65+BB65*BD65+BN65*BP65+CL65*CN65+CX65*CZ65+BZ65*CB65)/DB65</f>
        <v>2.4473684210526314</v>
      </c>
      <c r="DF65" s="24" t="str">
        <f>TEXT(DE65,"0.00")</f>
        <v>2.45</v>
      </c>
      <c r="DG65" s="77" t="str">
        <f>IF(OR(DH65&lt;DB65/2,DE65&lt;1.2),"Cảnh báo KQHT","Lên lớp")</f>
        <v>Lên lớp</v>
      </c>
      <c r="DH65" s="77">
        <f>DA65+CO65+BQ65+BE65+AG65+AS65+CC65</f>
        <v>19</v>
      </c>
      <c r="DI65" s="22">
        <f>(AM65*AS65+AA65*AG65+AY65*BE65+BK65*BQ65+CI65*CO65+CU65*DA65+BW65*CC65)/DH65</f>
        <v>6.5052631578947366</v>
      </c>
      <c r="DJ65" s="77" t="str">
        <f>TEXT(DI65,"0.00")</f>
        <v>6.51</v>
      </c>
      <c r="DK65" s="22">
        <f>(AP65*AS65+AD65*AG65+BB65*BE65+BN65*BQ65+CL65*CO65+CX65*DA65+BZ65*CC65)/DH65</f>
        <v>2.4473684210526314</v>
      </c>
      <c r="DL65" s="77" t="str">
        <f>TEXT(DK65,"0.00")</f>
        <v>2.45</v>
      </c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</row>
    <row r="66" spans="1:192"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</row>
    <row r="67" spans="1:192"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</row>
    <row r="68" spans="1:192"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</row>
    <row r="69" spans="1:192"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</row>
    <row r="70" spans="1:192"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1" spans="1:192"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192"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1:192"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</row>
    <row r="74" spans="1:192"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</row>
    <row r="75" spans="1:192"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1:192"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</row>
    <row r="77" spans="1:192"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</row>
    <row r="78" spans="1:192"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</row>
    <row r="79" spans="1:192"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</row>
    <row r="80" spans="1:192"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</row>
    <row r="81" spans="34:55"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</row>
    <row r="82" spans="34:55"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</row>
    <row r="83" spans="34:55"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</row>
    <row r="84" spans="34:55"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</row>
    <row r="85" spans="34:55"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</row>
    <row r="86" spans="34:55"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</row>
    <row r="87" spans="34:55"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</row>
    <row r="88" spans="34:55"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</row>
    <row r="89" spans="34:55"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</row>
    <row r="90" spans="34:55"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</row>
  </sheetData>
  <autoFilter ref="A1:GW90"/>
  <conditionalFormatting sqref="L62:M65 R62:S65 N1 R1:S46 L1:M46 T1">
    <cfRule type="cellIs" dxfId="45" priority="91" stopIfTrue="1" operator="lessThan">
      <formula>4.95</formula>
    </cfRule>
    <cfRule type="cellIs" dxfId="44" priority="92" stopIfTrue="1" operator="lessThan">
      <formula>4.95</formula>
    </cfRule>
    <cfRule type="cellIs" dxfId="43" priority="93" stopIfTrue="1" operator="lessThan">
      <formula>4.95</formula>
    </cfRule>
  </conditionalFormatting>
  <conditionalFormatting sqref="P62:T65 J62:K65 P1:T46 J1:K46">
    <cfRule type="cellIs" dxfId="42" priority="90" stopIfTrue="1" operator="lessThan">
      <formula>4.95</formula>
    </cfRule>
  </conditionalFormatting>
  <conditionalFormatting sqref="BG34:BH36 CE34:CF36 CQ34:CR36 DN34:DO36 DY34:DZ36 EJ34:EK36 AI34:AJ36 AU34:AV36 CN35:CO36 CZ35:DA36 DV35:DW36 EG35:EH36 ER35:ES36 GC35:GD36 FR35:FS36 GV35:GW36 BW35:CC36 CU62:CV65 Q62:Q65 AA62:AB65 K62:K65 AM62:AN65 AY62:AZ65 BK62:BL65 CI62:CJ65 BP35:BU36 BW63:BX65 BW1:BZ1 BW2:BX46 CU2:CV46 Q2:Q46 AA2:AB46 R1:T1 AA1:AD1 L1:N1 K2:K46 AM1:AP1 AM2:AN46 AY1:BB1 AY2:AZ46 BK1:BN1 BK2:BL46 CU1:CX1 CI1:CL1 CI2:CJ46 DR1:DU1 DR2:DS46 ED1:EG1 ED2:EE46 EP1:ES1 EP2:EQ46 FB1:FE1 FB2:FC46 FN1:FQ1 FN2:FO46 FZ1:GC1 FZ2:GA46 GL1:GO1 GL2:GM46">
    <cfRule type="cellIs" dxfId="41" priority="89" operator="lessThan">
      <formula>3.95</formula>
    </cfRule>
  </conditionalFormatting>
  <conditionalFormatting sqref="CX62:CX65 BB62:BB65 BN62:BN65 BZ63:BZ65 CL62:CL65 AP62:AP65 CX1:CX46 AP1:AP46 BB1:BB46 BN1:BN46 BZ1:BZ46 CL1:CL46 AD1:AD1048576 DU1:DU46 EG1:EG46 ES1:ES46 FE1:FE46 FQ1:FQ46 GC1:GC46 GO1:GO46">
    <cfRule type="cellIs" dxfId="40" priority="88" operator="lessThan">
      <formula>1</formula>
    </cfRule>
  </conditionalFormatting>
  <conditionalFormatting sqref="Q62:Q65 CU62:CV65 AM62:AN65 AY62:AZ65 BK62:BL65 BW63:BX65 CI62:CJ65 K62:K65 K2:K46 Q2:Q46 CU1:CV46 AM1:AN46 AY1:AZ46 BK1:BL46 BW1:BX46 CI1:CJ46 AA1:AB1048576 DR1:DS46 ED1:EE46 EP1:EQ46 FB1:FC46 FN1:FO46 FZ1:GA46 GL1:GM46">
    <cfRule type="cellIs" dxfId="39" priority="87" operator="lessThan">
      <formula>4</formula>
    </cfRule>
  </conditionalFormatting>
  <conditionalFormatting sqref="BG34:BH36 CE34:CF36 CQ34:CR36 DN34:DO36 DY34:DZ36 EK34:EK36 GV35:GW36 FR35:FS36 AU34:AV36 AI34:AJ36 CN35:CO36 CZ35:DA36 DV35:DW36 EG35:EH36 ES35:ES36 GC35:GD36 CJ62:CJ65 BW35:CC36 CV62:CV65 K62:K65 Q62:Q65 AB62:AB65 AN62:AN65 AZ62:AZ65 BL62:BL65 BP35:BU36 BX63:BX65 CJ2:CJ46 BX2:BX46 CV2:CV46 K2:K46 Q2:Q46 AB2:AB46 AN2:AN46 AZ2:AZ46 BL2:BL46 DS2:DS46 EE2:EE46 EQ2:EQ46 FC2:FC46 FO2:FO46 GA2:GA46 GM2:GM46">
    <cfRule type="cellIs" dxfId="38" priority="86" operator="lessThan">
      <formula>4</formula>
    </cfRule>
  </conditionalFormatting>
  <conditionalFormatting sqref="BK34:BK36 CI34:CI36 CU34:CU36 GN35:GN36 DQ34:DQ36 EB34:EB36 EM34:EM36 BG35:BG36 GF35:GF36 AY34:AY36 AM34:AM36 CE35:CE36 CQ35:CQ36 FU35:FU36 DN35:DN36 DY35:DY36 EJ35:EJ36 EU35:EU36">
    <cfRule type="cellIs" dxfId="37" priority="81" operator="lessThan">
      <formula>0</formula>
    </cfRule>
    <cfRule type="cellIs" dxfId="36" priority="82" operator="lessThan">
      <formula>0</formula>
    </cfRule>
    <cfRule type="cellIs" dxfId="35" priority="83" operator="greaterThan">
      <formula>0</formula>
    </cfRule>
    <cfRule type="cellIs" dxfId="34" priority="84" operator="lessThan">
      <formula>0</formula>
    </cfRule>
    <cfRule type="cellIs" dxfId="33" priority="85" operator="greaterThan">
      <formula>0</formula>
    </cfRule>
  </conditionalFormatting>
  <conditionalFormatting sqref="BK34:BK36 CI34:CI36 CU34:CU36 GN35:GN36 DQ34:DQ36 EB34:EB36 EM34:EM36 BG35:BG36 FU35:FU36 AY34:AY36 AM34:AM36 CE35:CE36 CQ35:CQ36 GF35:GF36 DN35:DN36 DY35:DY36 EJ35:EJ36 EU35:EU36">
    <cfRule type="cellIs" dxfId="32" priority="78" operator="equal">
      <formula>0</formula>
    </cfRule>
    <cfRule type="cellIs" dxfId="31" priority="79" operator="equal">
      <formula>0</formula>
    </cfRule>
    <cfRule type="cellIs" dxfId="30" priority="80" operator="lessThan">
      <formula>0</formula>
    </cfRule>
  </conditionalFormatting>
  <conditionalFormatting sqref="EM34:EM36 EU35:EU36">
    <cfRule type="cellIs" dxfId="29" priority="73" operator="lessThan">
      <formula>1</formula>
    </cfRule>
    <cfRule type="cellIs" dxfId="28" priority="74" operator="greaterThan">
      <formula>0</formula>
    </cfRule>
    <cfRule type="cellIs" dxfId="27" priority="75" operator="equal">
      <formula>0</formula>
    </cfRule>
    <cfRule type="cellIs" dxfId="26" priority="76" operator="equal">
      <formula>0</formula>
    </cfRule>
    <cfRule type="cellIs" dxfId="25" priority="77" operator="lessThan">
      <formula>0</formula>
    </cfRule>
  </conditionalFormatting>
  <conditionalFormatting sqref="EM34:EM36 EU35:EU36">
    <cfRule type="cellIs" dxfId="24" priority="72" operator="greaterThan">
      <formula>1</formula>
    </cfRule>
  </conditionalFormatting>
  <conditionalFormatting sqref="BG35:BG36 GN35:GN36">
    <cfRule type="cellIs" dxfId="23" priority="71" stopIfTrue="1" operator="lessThan">
      <formula>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90"/>
  <sheetViews>
    <sheetView tabSelected="1" zoomScale="85" zoomScaleNormal="85" workbookViewId="0">
      <pane xSplit="5" ySplit="1" topLeftCell="ET2" activePane="bottomRight" state="frozen"/>
      <selection activeCell="CY18" activeCellId="2" sqref="CT18:CT25 CV18:CV25 CY18:CY25"/>
      <selection pane="topRight" activeCell="CY18" activeCellId="2" sqref="CT18:CT25 CV18:CV25 CY18:CY25"/>
      <selection pane="bottomLeft" activeCell="CY18" activeCellId="2" sqref="CT18:CT25 CV18:CV25 CY18:CY25"/>
      <selection pane="bottomRight" activeCell="IV1" sqref="IV1"/>
    </sheetView>
  </sheetViews>
  <sheetFormatPr defaultRowHeight="17.25"/>
  <cols>
    <col min="1" max="1" width="7.5703125" style="1" customWidth="1"/>
    <col min="2" max="2" width="10.28515625" style="1" customWidth="1"/>
    <col min="3" max="3" width="14.85546875" style="1" customWidth="1"/>
    <col min="4" max="4" width="20.28515625" style="1" customWidth="1"/>
    <col min="5" max="6" width="10.7109375" style="1" customWidth="1"/>
    <col min="7" max="7" width="14.28515625" style="1" customWidth="1"/>
    <col min="8" max="8" width="9.85546875" style="1" customWidth="1"/>
    <col min="9" max="9" width="29.42578125" style="1" customWidth="1"/>
    <col min="10" max="11" width="5.7109375" style="1" customWidth="1"/>
    <col min="12" max="12" width="5" style="1" customWidth="1"/>
    <col min="13" max="13" width="6" style="1" customWidth="1"/>
    <col min="14" max="14" width="5.7109375" style="1" customWidth="1"/>
    <col min="15" max="16" width="5.140625" style="1" customWidth="1"/>
    <col min="17" max="17" width="5.140625" style="79" customWidth="1"/>
    <col min="18" max="18" width="4.85546875" style="1" customWidth="1"/>
    <col min="19" max="19" width="5.5703125" style="1" customWidth="1"/>
    <col min="20" max="20" width="6.42578125" style="1" customWidth="1"/>
    <col min="21" max="21" width="5.140625" style="1" customWidth="1"/>
    <col min="22" max="22" width="5.85546875" style="1" customWidth="1"/>
    <col min="23" max="26" width="5.85546875" style="83" customWidth="1"/>
    <col min="27" max="92" width="5.85546875" style="1" customWidth="1"/>
    <col min="93" max="93" width="5.85546875" style="40" customWidth="1"/>
    <col min="94" max="112" width="5.85546875" style="1" customWidth="1"/>
    <col min="113" max="117" width="7.140625" style="1" customWidth="1"/>
    <col min="118" max="118" width="15.7109375" style="1" customWidth="1"/>
    <col min="119" max="119" width="5" style="1" customWidth="1"/>
    <col min="120" max="122" width="8.28515625" style="1" customWidth="1"/>
    <col min="123" max="123" width="8.85546875" style="1" customWidth="1"/>
    <col min="124" max="195" width="5" style="40" customWidth="1"/>
    <col min="196" max="196" width="6.85546875" style="40" customWidth="1"/>
    <col min="197" max="199" width="6.85546875" style="156" customWidth="1"/>
    <col min="200" max="200" width="6.85546875" style="105" customWidth="1"/>
    <col min="201" max="207" width="6.85546875" style="1" customWidth="1"/>
    <col min="208" max="212" width="6" style="105" customWidth="1"/>
    <col min="213" max="219" width="6" style="1" customWidth="1"/>
    <col min="220" max="231" width="6.140625" style="1" customWidth="1"/>
    <col min="232" max="241" width="7.42578125" style="1" customWidth="1"/>
    <col min="242" max="16384" width="9.140625" style="1"/>
  </cols>
  <sheetData>
    <row r="1" spans="1:244" s="66" customFormat="1" ht="171.75" customHeight="1">
      <c r="A1" s="51" t="s">
        <v>0</v>
      </c>
      <c r="B1" s="51" t="s">
        <v>2</v>
      </c>
      <c r="C1" s="51" t="s">
        <v>1</v>
      </c>
      <c r="D1" s="75" t="s">
        <v>3</v>
      </c>
      <c r="E1" s="76" t="s">
        <v>4</v>
      </c>
      <c r="F1" s="51" t="s">
        <v>5</v>
      </c>
      <c r="G1" s="51" t="s">
        <v>6</v>
      </c>
      <c r="H1" s="51" t="s">
        <v>7</v>
      </c>
      <c r="I1" s="51" t="s">
        <v>10</v>
      </c>
      <c r="J1" s="52" t="s">
        <v>11</v>
      </c>
      <c r="K1" s="78" t="s">
        <v>12</v>
      </c>
      <c r="L1" s="53" t="s">
        <v>13</v>
      </c>
      <c r="M1" s="54" t="s">
        <v>14</v>
      </c>
      <c r="N1" s="54" t="s">
        <v>15</v>
      </c>
      <c r="O1" s="9" t="s">
        <v>16</v>
      </c>
      <c r="P1" s="52" t="s">
        <v>17</v>
      </c>
      <c r="Q1" s="78" t="s">
        <v>18</v>
      </c>
      <c r="R1" s="53" t="s">
        <v>19</v>
      </c>
      <c r="S1" s="54" t="s">
        <v>20</v>
      </c>
      <c r="T1" s="54" t="s">
        <v>21</v>
      </c>
      <c r="U1" s="9" t="s">
        <v>22</v>
      </c>
      <c r="V1" s="55" t="s">
        <v>23</v>
      </c>
      <c r="W1" s="80" t="s">
        <v>24</v>
      </c>
      <c r="X1" s="80" t="s">
        <v>25</v>
      </c>
      <c r="Y1" s="81" t="s">
        <v>123</v>
      </c>
      <c r="Z1" s="81" t="s">
        <v>954</v>
      </c>
      <c r="AA1" s="56" t="s">
        <v>1256</v>
      </c>
      <c r="AB1" s="57" t="s">
        <v>1257</v>
      </c>
      <c r="AC1" s="53" t="s">
        <v>26</v>
      </c>
      <c r="AD1" s="54" t="s">
        <v>27</v>
      </c>
      <c r="AE1" s="58" t="s">
        <v>28</v>
      </c>
      <c r="AF1" s="9" t="s">
        <v>1258</v>
      </c>
      <c r="AG1" s="59" t="s">
        <v>1259</v>
      </c>
      <c r="AH1" s="55" t="s">
        <v>23</v>
      </c>
      <c r="AI1" s="80" t="s">
        <v>178</v>
      </c>
      <c r="AJ1" s="80" t="s">
        <v>179</v>
      </c>
      <c r="AK1" s="81" t="s">
        <v>180</v>
      </c>
      <c r="AL1" s="81" t="s">
        <v>964</v>
      </c>
      <c r="AM1" s="56" t="s">
        <v>181</v>
      </c>
      <c r="AN1" s="57" t="s">
        <v>181</v>
      </c>
      <c r="AO1" s="53" t="s">
        <v>182</v>
      </c>
      <c r="AP1" s="54" t="s">
        <v>183</v>
      </c>
      <c r="AQ1" s="58" t="s">
        <v>184</v>
      </c>
      <c r="AR1" s="9" t="s">
        <v>185</v>
      </c>
      <c r="AS1" s="59" t="s">
        <v>186</v>
      </c>
      <c r="AT1" s="55" t="s">
        <v>23</v>
      </c>
      <c r="AU1" s="80" t="s">
        <v>836</v>
      </c>
      <c r="AV1" s="80" t="s">
        <v>837</v>
      </c>
      <c r="AW1" s="81" t="s">
        <v>838</v>
      </c>
      <c r="AX1" s="81" t="s">
        <v>960</v>
      </c>
      <c r="AY1" s="56" t="s">
        <v>839</v>
      </c>
      <c r="AZ1" s="57" t="s">
        <v>840</v>
      </c>
      <c r="BA1" s="53" t="s">
        <v>841</v>
      </c>
      <c r="BB1" s="54" t="s">
        <v>842</v>
      </c>
      <c r="BC1" s="58" t="s">
        <v>843</v>
      </c>
      <c r="BD1" s="9" t="s">
        <v>844</v>
      </c>
      <c r="BE1" s="59" t="s">
        <v>845</v>
      </c>
      <c r="BF1" s="55" t="s">
        <v>23</v>
      </c>
      <c r="BG1" s="80" t="s">
        <v>911</v>
      </c>
      <c r="BH1" s="80" t="s">
        <v>912</v>
      </c>
      <c r="BI1" s="81" t="s">
        <v>913</v>
      </c>
      <c r="BJ1" s="81" t="s">
        <v>965</v>
      </c>
      <c r="BK1" s="56" t="s">
        <v>914</v>
      </c>
      <c r="BL1" s="57" t="s">
        <v>915</v>
      </c>
      <c r="BM1" s="53" t="s">
        <v>916</v>
      </c>
      <c r="BN1" s="54" t="s">
        <v>917</v>
      </c>
      <c r="BO1" s="58" t="s">
        <v>918</v>
      </c>
      <c r="BP1" s="9" t="s">
        <v>919</v>
      </c>
      <c r="BQ1" s="59" t="s">
        <v>920</v>
      </c>
      <c r="BR1" s="55" t="s">
        <v>23</v>
      </c>
      <c r="BS1" s="80" t="s">
        <v>921</v>
      </c>
      <c r="BT1" s="80" t="s">
        <v>922</v>
      </c>
      <c r="BU1" s="81" t="s">
        <v>923</v>
      </c>
      <c r="BV1" s="81" t="s">
        <v>966</v>
      </c>
      <c r="BW1" s="56" t="s">
        <v>924</v>
      </c>
      <c r="BX1" s="57" t="s">
        <v>925</v>
      </c>
      <c r="BY1" s="53" t="s">
        <v>926</v>
      </c>
      <c r="BZ1" s="54" t="s">
        <v>927</v>
      </c>
      <c r="CA1" s="58" t="s">
        <v>928</v>
      </c>
      <c r="CB1" s="9" t="s">
        <v>929</v>
      </c>
      <c r="CC1" s="59" t="s">
        <v>930</v>
      </c>
      <c r="CD1" s="56" t="s">
        <v>931</v>
      </c>
      <c r="CE1" s="57" t="s">
        <v>932</v>
      </c>
      <c r="CF1" s="53" t="s">
        <v>933</v>
      </c>
      <c r="CG1" s="54" t="s">
        <v>934</v>
      </c>
      <c r="CH1" s="58" t="s">
        <v>935</v>
      </c>
      <c r="CI1" s="9" t="s">
        <v>936</v>
      </c>
      <c r="CJ1" s="59" t="s">
        <v>937</v>
      </c>
      <c r="CK1" s="55" t="s">
        <v>23</v>
      </c>
      <c r="CL1" s="80" t="s">
        <v>105</v>
      </c>
      <c r="CM1" s="80" t="s">
        <v>106</v>
      </c>
      <c r="CN1" s="81" t="s">
        <v>139</v>
      </c>
      <c r="CO1" s="142" t="s">
        <v>957</v>
      </c>
      <c r="CP1" s="56" t="s">
        <v>54</v>
      </c>
      <c r="CQ1" s="57" t="s">
        <v>55</v>
      </c>
      <c r="CR1" s="53" t="s">
        <v>140</v>
      </c>
      <c r="CS1" s="54" t="s">
        <v>141</v>
      </c>
      <c r="CT1" s="58" t="s">
        <v>142</v>
      </c>
      <c r="CU1" s="9" t="s">
        <v>56</v>
      </c>
      <c r="CV1" s="59" t="s">
        <v>57</v>
      </c>
      <c r="CW1" s="55" t="s">
        <v>23</v>
      </c>
      <c r="CX1" s="80" t="s">
        <v>143</v>
      </c>
      <c r="CY1" s="80" t="s">
        <v>144</v>
      </c>
      <c r="CZ1" s="81" t="s">
        <v>145</v>
      </c>
      <c r="DA1" s="142" t="s">
        <v>959</v>
      </c>
      <c r="DB1" s="56" t="s">
        <v>1255</v>
      </c>
      <c r="DC1" s="57" t="s">
        <v>1260</v>
      </c>
      <c r="DD1" s="53" t="s">
        <v>1261</v>
      </c>
      <c r="DE1" s="54" t="s">
        <v>1262</v>
      </c>
      <c r="DF1" s="58" t="s">
        <v>1263</v>
      </c>
      <c r="DG1" s="9" t="s">
        <v>1264</v>
      </c>
      <c r="DH1" s="59" t="s">
        <v>1265</v>
      </c>
      <c r="DI1" s="61" t="s">
        <v>36</v>
      </c>
      <c r="DJ1" s="62" t="s">
        <v>37</v>
      </c>
      <c r="DK1" s="62" t="s">
        <v>38</v>
      </c>
      <c r="DL1" s="62" t="s">
        <v>39</v>
      </c>
      <c r="DM1" s="58" t="s">
        <v>40</v>
      </c>
      <c r="DN1" s="63" t="s">
        <v>41</v>
      </c>
      <c r="DO1" s="64" t="s">
        <v>42</v>
      </c>
      <c r="DP1" s="64" t="s">
        <v>43</v>
      </c>
      <c r="DQ1" s="64" t="s">
        <v>44</v>
      </c>
      <c r="DR1" s="64" t="s">
        <v>45</v>
      </c>
      <c r="DS1" s="64" t="s">
        <v>46</v>
      </c>
      <c r="DT1" s="55" t="s">
        <v>23</v>
      </c>
      <c r="DU1" s="80" t="s">
        <v>967</v>
      </c>
      <c r="DV1" s="80" t="s">
        <v>968</v>
      </c>
      <c r="DW1" s="81" t="s">
        <v>969</v>
      </c>
      <c r="DX1" s="142" t="s">
        <v>970</v>
      </c>
      <c r="DY1" s="56" t="s">
        <v>971</v>
      </c>
      <c r="DZ1" s="57" t="s">
        <v>972</v>
      </c>
      <c r="EA1" s="53" t="s">
        <v>973</v>
      </c>
      <c r="EB1" s="54" t="s">
        <v>974</v>
      </c>
      <c r="EC1" s="58" t="s">
        <v>975</v>
      </c>
      <c r="ED1" s="9" t="s">
        <v>976</v>
      </c>
      <c r="EE1" s="59" t="s">
        <v>977</v>
      </c>
      <c r="EF1" s="55" t="s">
        <v>23</v>
      </c>
      <c r="EG1" s="80" t="s">
        <v>978</v>
      </c>
      <c r="EH1" s="80" t="s">
        <v>979</v>
      </c>
      <c r="EI1" s="81" t="s">
        <v>980</v>
      </c>
      <c r="EJ1" s="142" t="s">
        <v>981</v>
      </c>
      <c r="EK1" s="56" t="s">
        <v>982</v>
      </c>
      <c r="EL1" s="57" t="s">
        <v>983</v>
      </c>
      <c r="EM1" s="53" t="s">
        <v>984</v>
      </c>
      <c r="EN1" s="54" t="s">
        <v>985</v>
      </c>
      <c r="EO1" s="58" t="s">
        <v>986</v>
      </c>
      <c r="EP1" s="9" t="s">
        <v>987</v>
      </c>
      <c r="EQ1" s="59" t="s">
        <v>988</v>
      </c>
      <c r="ER1" s="55" t="s">
        <v>23</v>
      </c>
      <c r="ES1" s="80" t="s">
        <v>989</v>
      </c>
      <c r="ET1" s="80" t="s">
        <v>990</v>
      </c>
      <c r="EU1" s="81" t="s">
        <v>991</v>
      </c>
      <c r="EV1" s="142" t="s">
        <v>992</v>
      </c>
      <c r="EW1" s="56" t="s">
        <v>993</v>
      </c>
      <c r="EX1" s="57" t="s">
        <v>994</v>
      </c>
      <c r="EY1" s="53" t="s">
        <v>995</v>
      </c>
      <c r="EZ1" s="54" t="s">
        <v>996</v>
      </c>
      <c r="FA1" s="58" t="s">
        <v>997</v>
      </c>
      <c r="FB1" s="9" t="s">
        <v>998</v>
      </c>
      <c r="FC1" s="59" t="s">
        <v>999</v>
      </c>
      <c r="FD1" s="55" t="s">
        <v>23</v>
      </c>
      <c r="FE1" s="80" t="s">
        <v>1008</v>
      </c>
      <c r="FF1" s="80" t="s">
        <v>1009</v>
      </c>
      <c r="FG1" s="81" t="s">
        <v>1010</v>
      </c>
      <c r="FH1" s="142" t="s">
        <v>1000</v>
      </c>
      <c r="FI1" s="56" t="s">
        <v>1001</v>
      </c>
      <c r="FJ1" s="57" t="s">
        <v>1002</v>
      </c>
      <c r="FK1" s="53" t="s">
        <v>1003</v>
      </c>
      <c r="FL1" s="54" t="s">
        <v>1004</v>
      </c>
      <c r="FM1" s="58" t="s">
        <v>1005</v>
      </c>
      <c r="FN1" s="9" t="s">
        <v>1006</v>
      </c>
      <c r="FO1" s="59" t="s">
        <v>1007</v>
      </c>
      <c r="FP1" s="55" t="s">
        <v>23</v>
      </c>
      <c r="FQ1" s="80" t="s">
        <v>1011</v>
      </c>
      <c r="FR1" s="80" t="s">
        <v>1012</v>
      </c>
      <c r="FS1" s="81" t="s">
        <v>1013</v>
      </c>
      <c r="FT1" s="142" t="s">
        <v>1014</v>
      </c>
      <c r="FU1" s="56" t="s">
        <v>1015</v>
      </c>
      <c r="FV1" s="57" t="s">
        <v>1016</v>
      </c>
      <c r="FW1" s="53" t="s">
        <v>1017</v>
      </c>
      <c r="FX1" s="54" t="s">
        <v>1018</v>
      </c>
      <c r="FY1" s="58" t="s">
        <v>1019</v>
      </c>
      <c r="FZ1" s="9" t="s">
        <v>1020</v>
      </c>
      <c r="GA1" s="59" t="s">
        <v>1021</v>
      </c>
      <c r="GB1" s="55" t="s">
        <v>23</v>
      </c>
      <c r="GC1" s="80" t="s">
        <v>1023</v>
      </c>
      <c r="GD1" s="80" t="s">
        <v>1024</v>
      </c>
      <c r="GE1" s="81" t="s">
        <v>1025</v>
      </c>
      <c r="GF1" s="142" t="s">
        <v>1026</v>
      </c>
      <c r="GG1" s="56" t="s">
        <v>1027</v>
      </c>
      <c r="GH1" s="57" t="s">
        <v>1028</v>
      </c>
      <c r="GI1" s="53" t="s">
        <v>1029</v>
      </c>
      <c r="GJ1" s="54" t="s">
        <v>1030</v>
      </c>
      <c r="GK1" s="58" t="s">
        <v>1031</v>
      </c>
      <c r="GL1" s="9" t="s">
        <v>1032</v>
      </c>
      <c r="GM1" s="59" t="s">
        <v>1033</v>
      </c>
      <c r="GN1" s="55" t="s">
        <v>23</v>
      </c>
      <c r="GO1" s="103" t="s">
        <v>1135</v>
      </c>
      <c r="GP1" s="103" t="s">
        <v>1136</v>
      </c>
      <c r="GQ1" s="104" t="s">
        <v>1137</v>
      </c>
      <c r="GR1" s="163" t="s">
        <v>1138</v>
      </c>
      <c r="GS1" s="56" t="s">
        <v>1139</v>
      </c>
      <c r="GT1" s="57" t="s">
        <v>1140</v>
      </c>
      <c r="GU1" s="53" t="s">
        <v>1141</v>
      </c>
      <c r="GV1" s="54" t="s">
        <v>1142</v>
      </c>
      <c r="GW1" s="58" t="s">
        <v>1143</v>
      </c>
      <c r="GX1" s="9" t="s">
        <v>1144</v>
      </c>
      <c r="GY1" s="59" t="s">
        <v>1145</v>
      </c>
      <c r="GZ1" s="103" t="s">
        <v>23</v>
      </c>
      <c r="HA1" s="103" t="s">
        <v>1146</v>
      </c>
      <c r="HB1" s="103" t="s">
        <v>1147</v>
      </c>
      <c r="HC1" s="104" t="s">
        <v>1148</v>
      </c>
      <c r="HD1" s="163" t="s">
        <v>1149</v>
      </c>
      <c r="HE1" s="56" t="s">
        <v>1150</v>
      </c>
      <c r="HF1" s="57" t="s">
        <v>1151</v>
      </c>
      <c r="HG1" s="53" t="s">
        <v>1152</v>
      </c>
      <c r="HH1" s="54" t="s">
        <v>1153</v>
      </c>
      <c r="HI1" s="58" t="s">
        <v>1154</v>
      </c>
      <c r="HJ1" s="9" t="s">
        <v>1155</v>
      </c>
      <c r="HK1" s="59" t="s">
        <v>1156</v>
      </c>
      <c r="HL1" s="103" t="s">
        <v>23</v>
      </c>
      <c r="HM1" s="103" t="s">
        <v>1235</v>
      </c>
      <c r="HN1" s="103" t="s">
        <v>1236</v>
      </c>
      <c r="HO1" s="104" t="s">
        <v>1237</v>
      </c>
      <c r="HP1" s="163" t="s">
        <v>1238</v>
      </c>
      <c r="HQ1" s="56" t="s">
        <v>1239</v>
      </c>
      <c r="HR1" s="57" t="s">
        <v>1240</v>
      </c>
      <c r="HS1" s="53" t="s">
        <v>1241</v>
      </c>
      <c r="HT1" s="54" t="s">
        <v>1242</v>
      </c>
      <c r="HU1" s="58" t="s">
        <v>1243</v>
      </c>
      <c r="HV1" s="9" t="s">
        <v>1244</v>
      </c>
      <c r="HW1" s="59" t="s">
        <v>1245</v>
      </c>
      <c r="HX1" s="55" t="s">
        <v>1246</v>
      </c>
      <c r="HY1" s="55" t="s">
        <v>1247</v>
      </c>
      <c r="HZ1" s="169" t="s">
        <v>1248</v>
      </c>
      <c r="IA1" s="169" t="s">
        <v>1249</v>
      </c>
      <c r="IB1" s="170" t="s">
        <v>1250</v>
      </c>
      <c r="IC1" s="171" t="s">
        <v>1251</v>
      </c>
      <c r="ID1" s="172" t="s">
        <v>1252</v>
      </c>
      <c r="IE1" s="173" t="s">
        <v>1253</v>
      </c>
      <c r="IF1" s="60" t="s">
        <v>1253</v>
      </c>
      <c r="IG1" s="174" t="s">
        <v>47</v>
      </c>
      <c r="IH1" s="175" t="s">
        <v>108</v>
      </c>
      <c r="II1" s="176" t="s">
        <v>109</v>
      </c>
      <c r="IJ1" s="177" t="s">
        <v>1254</v>
      </c>
    </row>
    <row r="2" spans="1:244" s="4" customFormat="1" ht="28.5">
      <c r="A2" s="2">
        <v>1</v>
      </c>
      <c r="B2" s="5" t="s">
        <v>151</v>
      </c>
      <c r="C2" s="6" t="s">
        <v>154</v>
      </c>
      <c r="D2" s="7" t="s">
        <v>155</v>
      </c>
      <c r="E2" s="8" t="s">
        <v>48</v>
      </c>
      <c r="F2" s="23"/>
      <c r="G2" s="10" t="s">
        <v>188</v>
      </c>
      <c r="H2" s="36" t="s">
        <v>89</v>
      </c>
      <c r="I2" s="36" t="s">
        <v>199</v>
      </c>
      <c r="J2" s="25"/>
      <c r="K2" s="21" t="str">
        <f t="shared" ref="K2:K37" si="0">TEXT(J2,"0.0")</f>
        <v>0.0</v>
      </c>
      <c r="L2" s="13" t="str">
        <f t="shared" ref="L2" si="1">IF(J2&gt;=8.5,"A",IF(J2&gt;=8,"B+",IF(J2&gt;=7,"B",IF(J2&gt;=6.5,"C+",IF(J2&gt;=5.5,"C",IF(J2&gt;=5,"D+",IF(J2&gt;=4,"D","F")))))))</f>
        <v>F</v>
      </c>
      <c r="M2" s="14">
        <f t="shared" ref="M2" si="2">IF(L2="A",4,IF(L2="B+",3.5,IF(L2="B",3,IF(L2="C+",2.5,IF(L2="C",2,IF(L2="D+",1.5,IF(L2="D",1,0)))))))</f>
        <v>0</v>
      </c>
      <c r="N2" s="15" t="str">
        <f t="shared" ref="N2:N37" si="3">TEXT(M2,"0.0")</f>
        <v>0.0</v>
      </c>
      <c r="O2" s="19">
        <v>1</v>
      </c>
      <c r="P2" s="67">
        <v>5.3</v>
      </c>
      <c r="Q2" s="21" t="str">
        <f t="shared" ref="Q2:Q37" si="4">TEXT(P2,"0.0")</f>
        <v>5.3</v>
      </c>
      <c r="R2" s="13" t="str">
        <f t="shared" ref="R2" si="5">IF(P2&gt;=8.5,"A",IF(P2&gt;=8,"B+",IF(P2&gt;=7,"B",IF(P2&gt;=6.5,"C+",IF(P2&gt;=5.5,"C",IF(P2&gt;=5,"D+",IF(P2&gt;=4,"D","F")))))))</f>
        <v>D+</v>
      </c>
      <c r="S2" s="14">
        <f t="shared" ref="S2" si="6">IF(R2="A",4,IF(R2="B+",3.5,IF(R2="B",3,IF(R2="C+",2.5,IF(R2="C",2,IF(R2="D+",1.5,IF(R2="D",1,0)))))))</f>
        <v>1.5</v>
      </c>
      <c r="T2" s="15" t="str">
        <f t="shared" ref="T2:T37" si="7">TEXT(S2,"0.0")</f>
        <v>1.5</v>
      </c>
      <c r="U2" s="19">
        <v>1</v>
      </c>
      <c r="V2" s="28">
        <v>6.3</v>
      </c>
      <c r="W2" s="26">
        <v>5</v>
      </c>
      <c r="X2" s="27"/>
      <c r="Y2" s="82"/>
      <c r="Z2" s="82">
        <f t="shared" ref="Z2:Z50" si="8">MAX(W2:Y2)</f>
        <v>5</v>
      </c>
      <c r="AA2" s="21">
        <f t="shared" ref="AA2:AA50" si="9">ROUND(MAX((V2*0.4+W2*0.6),(V2*0.4+X2*0.6),(V2*0.4+Y2*0.6)),1)</f>
        <v>5.5</v>
      </c>
      <c r="AB2" s="21" t="str">
        <f t="shared" ref="AB2:AB37" si="10">TEXT(AA2,"0.0")</f>
        <v>5.5</v>
      </c>
      <c r="AC2" s="13" t="str">
        <f t="shared" ref="AC2:AC37" si="11">IF(AA2&gt;=8.5,"A",IF(AA2&gt;=8,"B+",IF(AA2&gt;=7,"B",IF(AA2&gt;=6.5,"C+",IF(AA2&gt;=5.5,"C",IF(AA2&gt;=5,"D+",IF(AA2&gt;=4,"D","F")))))))</f>
        <v>C</v>
      </c>
      <c r="AD2" s="18">
        <f t="shared" ref="AD2" si="12">IF(AC2="A",4,IF(AC2="B+",3.5,IF(AC2="B",3,IF(AC2="C+",2.5,IF(AC2="C",2,IF(AC2="D+",1.5,IF(AC2="D",1,0)))))))</f>
        <v>2</v>
      </c>
      <c r="AE2" s="15" t="str">
        <f t="shared" ref="AE2:AE37" si="13">TEXT(AD2,"0.0")</f>
        <v>2.0</v>
      </c>
      <c r="AF2" s="19">
        <v>2</v>
      </c>
      <c r="AG2" s="68">
        <v>2</v>
      </c>
      <c r="AH2" s="28">
        <v>5</v>
      </c>
      <c r="AI2" s="26">
        <v>5</v>
      </c>
      <c r="AJ2" s="27"/>
      <c r="AK2" s="82"/>
      <c r="AL2" s="82">
        <f t="shared" ref="AL2:AL50" si="14">MAX(AI2:AK2)</f>
        <v>5</v>
      </c>
      <c r="AM2" s="21">
        <f t="shared" ref="AM2:AM50" si="15">ROUND(MAX((AH2*0.4+AI2*0.6),(AH2*0.4+AJ2*0.6),(AH2*0.4+AK2*0.6)),1)</f>
        <v>5</v>
      </c>
      <c r="AN2" s="21" t="str">
        <f t="shared" ref="AN2:AN50" si="16">TEXT(AM2,"0.0")</f>
        <v>5.0</v>
      </c>
      <c r="AO2" s="13" t="str">
        <f t="shared" ref="AO2:AO50" si="17">IF(AM2&gt;=8.5,"A",IF(AM2&gt;=8,"B+",IF(AM2&gt;=7,"B",IF(AM2&gt;=6.5,"C+",IF(AM2&gt;=5.5,"C",IF(AM2&gt;=5,"D+",IF(AM2&gt;=4,"D","F")))))))</f>
        <v>D+</v>
      </c>
      <c r="AP2" s="18">
        <f t="shared" ref="AP2:AP50" si="18">IF(AO2="A",4,IF(AO2="B+",3.5,IF(AO2="B",3,IF(AO2="C+",2.5,IF(AO2="C",2,IF(AO2="D+",1.5,IF(AO2="D",1,0)))))))</f>
        <v>1.5</v>
      </c>
      <c r="AQ2" s="15" t="str">
        <f t="shared" ref="AQ2:AQ50" si="19">TEXT(AP2,"0.0")</f>
        <v>1.5</v>
      </c>
      <c r="AR2" s="19">
        <v>1</v>
      </c>
      <c r="AS2" s="68">
        <v>1</v>
      </c>
      <c r="AT2" s="28">
        <v>0</v>
      </c>
      <c r="AU2" s="26"/>
      <c r="AV2" s="27"/>
      <c r="AW2" s="82"/>
      <c r="AX2" s="82">
        <f t="shared" ref="AX2:AX50" si="20">MAX(AU2:AW2)</f>
        <v>0</v>
      </c>
      <c r="AY2" s="21">
        <f t="shared" ref="AY2:AY50" si="21">ROUND(MAX((AT2*0.4+AU2*0.6),(AT2*0.4+AV2*0.6),(AT2*0.4+AW2*0.6)),1)</f>
        <v>0</v>
      </c>
      <c r="AZ2" s="21" t="str">
        <f t="shared" ref="AZ2:AZ50" si="22">TEXT(AY2,"0.0")</f>
        <v>0.0</v>
      </c>
      <c r="BA2" s="13" t="str">
        <f t="shared" ref="BA2:BA50" si="23">IF(AY2&gt;=8.5,"A",IF(AY2&gt;=8,"B+",IF(AY2&gt;=7,"B",IF(AY2&gt;=6.5,"C+",IF(AY2&gt;=5.5,"C",IF(AY2&gt;=5,"D+",IF(AY2&gt;=4,"D","F")))))))</f>
        <v>F</v>
      </c>
      <c r="BB2" s="18">
        <f t="shared" ref="BB2:BB50" si="24">IF(BA2="A",4,IF(BA2="B+",3.5,IF(BA2="B",3,IF(BA2="C+",2.5,IF(BA2="C",2,IF(BA2="D+",1.5,IF(BA2="D",1,0)))))))</f>
        <v>0</v>
      </c>
      <c r="BC2" s="15" t="str">
        <f t="shared" ref="BC2:BC50" si="25">TEXT(BB2,"0.0")</f>
        <v>0.0</v>
      </c>
      <c r="BD2" s="19">
        <v>2</v>
      </c>
      <c r="BE2" s="68"/>
      <c r="BF2" s="42">
        <v>0</v>
      </c>
      <c r="BG2" s="99"/>
      <c r="BH2" s="30"/>
      <c r="BI2" s="30"/>
      <c r="BJ2" s="82">
        <f t="shared" ref="BJ2:BJ50" si="26">MAX(BG2:BI2)</f>
        <v>0</v>
      </c>
      <c r="BK2" s="21">
        <f t="shared" ref="BK2:BK50" si="27">ROUND(MAX((BF2*0.4+BG2*0.6),(BF2*0.4+BH2*0.6),(BF2*0.4+BI2*0.6)),1)</f>
        <v>0</v>
      </c>
      <c r="BL2" s="21" t="str">
        <f t="shared" ref="BL2:BL50" si="28">TEXT(BK2,"0.0")</f>
        <v>0.0</v>
      </c>
      <c r="BM2" s="13" t="str">
        <f t="shared" ref="BM2:BM50" si="29">IF(BK2&gt;=8.5,"A",IF(BK2&gt;=8,"B+",IF(BK2&gt;=7,"B",IF(BK2&gt;=6.5,"C+",IF(BK2&gt;=5.5,"C",IF(BK2&gt;=5,"D+",IF(BK2&gt;=4,"D","F")))))))</f>
        <v>F</v>
      </c>
      <c r="BN2" s="18">
        <f t="shared" ref="BN2:BN50" si="30">IF(BM2="A",4,IF(BM2="B+",3.5,IF(BM2="B",3,IF(BM2="C+",2.5,IF(BM2="C",2,IF(BM2="D+",1.5,IF(BM2="D",1,0)))))))</f>
        <v>0</v>
      </c>
      <c r="BO2" s="15" t="str">
        <f t="shared" ref="BO2:BO50" si="31">TEXT(BN2,"0.0")</f>
        <v>0.0</v>
      </c>
      <c r="BP2" s="19">
        <v>1.5</v>
      </c>
      <c r="BQ2" s="68"/>
      <c r="BR2" s="42">
        <v>1</v>
      </c>
      <c r="BS2" s="99"/>
      <c r="BT2" s="30"/>
      <c r="BU2" s="30"/>
      <c r="BV2" s="82">
        <f t="shared" ref="BV2:BV50" si="32">MAX(BS2:BU2)</f>
        <v>0</v>
      </c>
      <c r="BW2" s="21">
        <f t="shared" ref="BW2:BW50" si="33">ROUND(MAX((BR2*0.4+BS2*0.6),(BR2*0.4+BT2*0.6),(BR2*0.4+BU2*0.6)),1)</f>
        <v>0.4</v>
      </c>
      <c r="BX2" s="21" t="str">
        <f t="shared" ref="BX2:BX50" si="34">TEXT(BW2,"0.0")</f>
        <v>0.4</v>
      </c>
      <c r="BY2" s="13" t="str">
        <f t="shared" ref="BY2:BY50" si="35">IF(BW2&gt;=8.5,"A",IF(BW2&gt;=8,"B+",IF(BW2&gt;=7,"B",IF(BW2&gt;=6.5,"C+",IF(BW2&gt;=5.5,"C",IF(BW2&gt;=5,"D+",IF(BW2&gt;=4,"D","F")))))))</f>
        <v>F</v>
      </c>
      <c r="BZ2" s="18">
        <f t="shared" ref="BZ2:BZ50" si="36">IF(BY2="A",4,IF(BY2="B+",3.5,IF(BY2="B",3,IF(BY2="C+",2.5,IF(BY2="C",2,IF(BY2="D+",1.5,IF(BY2="D",1,0)))))))</f>
        <v>0</v>
      </c>
      <c r="CA2" s="15" t="str">
        <f t="shared" ref="CA2:CA50" si="37">TEXT(BZ2,"0.0")</f>
        <v>0.0</v>
      </c>
      <c r="CB2" s="19">
        <v>1.5</v>
      </c>
      <c r="CC2" s="68"/>
      <c r="CD2" s="21">
        <f t="shared" ref="CD2:CD50" si="38">(BW2+BK2)/2</f>
        <v>0.2</v>
      </c>
      <c r="CE2" s="21" t="str">
        <f t="shared" ref="CE2:CE50" si="39">TEXT(CD2,"0.0")</f>
        <v>0.2</v>
      </c>
      <c r="CF2" s="13" t="str">
        <f t="shared" ref="CF2:CF50" si="40">IF(CD2&gt;=8.5,"A",IF(CD2&gt;=8,"B+",IF(CD2&gt;=7,"B",IF(CD2&gt;=6.5,"C+",IF(CD2&gt;=5.5,"C",IF(CD2&gt;=5,"D+",IF(CD2&gt;=4,"D","F")))))))</f>
        <v>F</v>
      </c>
      <c r="CG2" s="18">
        <f t="shared" ref="CG2:CG50" si="41">IF(CF2="A",4,IF(CF2="B+",3.5,IF(CF2="B",3,IF(CF2="C+",2.5,IF(CF2="C",2,IF(CF2="D+",1.5,IF(CF2="D",1,0)))))))</f>
        <v>0</v>
      </c>
      <c r="CH2" s="15" t="str">
        <f t="shared" ref="CH2:CH50" si="42">TEXT(CG2,"0.0")</f>
        <v>0.0</v>
      </c>
      <c r="CI2" s="19">
        <v>3</v>
      </c>
      <c r="CJ2" s="68">
        <v>3</v>
      </c>
      <c r="CK2" s="95">
        <v>5</v>
      </c>
      <c r="CL2" s="96">
        <v>2</v>
      </c>
      <c r="CM2" s="97"/>
      <c r="CN2" s="97"/>
      <c r="CO2" s="27">
        <f t="shared" ref="CO2:CO50" si="43">MAX(CL2:CN2)</f>
        <v>2</v>
      </c>
      <c r="CP2" s="106">
        <f t="shared" ref="CP2:CP50" si="44">ROUND(MAX((CK2*0.4+CL2*0.6),(CK2*0.4+CM2*0.6),(CK2*0.4+CN2*0.6)),1)</f>
        <v>3.2</v>
      </c>
      <c r="CQ2" s="106" t="str">
        <f t="shared" ref="CQ2:CQ50" si="45">TEXT(CP2,"0.0")</f>
        <v>3.2</v>
      </c>
      <c r="CR2" s="107" t="str">
        <f t="shared" ref="CR2:CR50" si="46">IF(CP2&gt;=8.5,"A",IF(CP2&gt;=8,"B+",IF(CP2&gt;=7,"B",IF(CP2&gt;=6.5,"C+",IF(CP2&gt;=5.5,"C",IF(CP2&gt;=5,"D+",IF(CP2&gt;=4,"D","F")))))))</f>
        <v>F</v>
      </c>
      <c r="CS2" s="18">
        <f t="shared" ref="CS2:CS50" si="47">IF(CR2="A",4,IF(CR2="B+",3.5,IF(CR2="B",3,IF(CR2="C+",2.5,IF(CR2="C",2,IF(CR2="D+",1.5,IF(CR2="D",1,0)))))))</f>
        <v>0</v>
      </c>
      <c r="CT2" s="15" t="str">
        <f t="shared" ref="CT2:CT50" si="48">TEXT(CS2,"0.0")</f>
        <v>0.0</v>
      </c>
      <c r="CU2" s="19">
        <v>3</v>
      </c>
      <c r="CV2" s="68"/>
      <c r="CW2" s="28">
        <v>5</v>
      </c>
      <c r="CX2" s="26">
        <v>8</v>
      </c>
      <c r="CY2" s="27"/>
      <c r="CZ2" s="82"/>
      <c r="DA2" s="82">
        <f t="shared" ref="DA2:DA50" si="49">MAX(CX2:CZ2)</f>
        <v>8</v>
      </c>
      <c r="DB2" s="21">
        <f t="shared" ref="DB2:DB50" si="50">ROUND(MAX((CW2*0.4+CX2*0.6),(CW2*0.4+CY2*0.6),(CW2*0.4+CZ2*0.6)),1)</f>
        <v>6.8</v>
      </c>
      <c r="DC2" s="21" t="str">
        <f t="shared" ref="DC2:DC50" si="51">TEXT(DB2,"0.0")</f>
        <v>6.8</v>
      </c>
      <c r="DD2" s="13" t="str">
        <f t="shared" ref="DD2:DD50" si="52">IF(DB2&gt;=8.5,"A",IF(DB2&gt;=8,"B+",IF(DB2&gt;=7,"B",IF(DB2&gt;=6.5,"C+",IF(DB2&gt;=5.5,"C",IF(DB2&gt;=5,"D+",IF(DB2&gt;=4,"D","F")))))))</f>
        <v>C+</v>
      </c>
      <c r="DE2" s="18">
        <f t="shared" ref="DE2:DE50" si="53">IF(DD2="A",4,IF(DD2="B+",3.5,IF(DD2="B",3,IF(DD2="C+",2.5,IF(DD2="C",2,IF(DD2="D+",1.5,IF(DD2="D",1,0)))))))</f>
        <v>2.5</v>
      </c>
      <c r="DF2" s="15" t="str">
        <f t="shared" ref="DF2:DF50" si="54">TEXT(DE2,"0.0")</f>
        <v>2.5</v>
      </c>
      <c r="DG2" s="19">
        <v>2</v>
      </c>
      <c r="DH2" s="68">
        <v>2</v>
      </c>
      <c r="DI2" s="69">
        <f>AR2+AF2+BD2+CU2+DG2+CI2</f>
        <v>13</v>
      </c>
      <c r="DJ2" s="22">
        <f>(AM2*AR2+AA2*AF2+AY2*BD2+CB2*BW2+BP2*BK2+CP2*CU2+DB2*DG2)/DI2</f>
        <v>3.0615384615384618</v>
      </c>
      <c r="DK2" s="24" t="str">
        <f t="shared" ref="DK2:DK50" si="55">TEXT(DJ2,"0.00")</f>
        <v>3.06</v>
      </c>
      <c r="DL2" s="22">
        <f t="shared" ref="DL2:DL50" si="56">(AP2*AR2+AD2*AF2+BB2*BD2+BP2*BN2+CB2*BZ2+CS2*CU2+DE2*DG2)/DI2</f>
        <v>0.80769230769230771</v>
      </c>
      <c r="DM2" s="24" t="str">
        <f t="shared" ref="DM2:DM50" si="57">TEXT(DL2,"0.00")</f>
        <v>0.81</v>
      </c>
      <c r="DN2" s="77" t="str">
        <f>IF(OR(DO2&lt;DI2/2,DL2&lt;1.2),"Cảnh báo KQHT","Lên lớp")</f>
        <v>Cảnh báo KQHT</v>
      </c>
      <c r="DO2" s="77">
        <f>DH2+BE2+AG2+AS2+CC2+BQ2+CV2</f>
        <v>5</v>
      </c>
      <c r="DP2" s="22">
        <f>(AM2*AS2+AA2*AG2+AY2*BE2+CP2*CV2+BQ2*BK2+CC2*BW2+DB2*DH2)/DO2</f>
        <v>5.92</v>
      </c>
      <c r="DQ2" s="77" t="str">
        <f t="shared" ref="DQ2:DQ50" si="58">TEXT(DP2,"0.00")</f>
        <v>5.92</v>
      </c>
      <c r="DR2" s="22">
        <f>(AP2*AS2+AD2*AG2+BB2*BE2+BQ2*BN2+CC2*BZ2+CS2*CV2+DE2*DH2)/DO2</f>
        <v>2.1</v>
      </c>
      <c r="DS2" s="77" t="str">
        <f t="shared" ref="DS2" si="59">TEXT(DR2,"0.00")</f>
        <v>2.10</v>
      </c>
      <c r="DT2" s="28">
        <v>0.3</v>
      </c>
      <c r="DU2" s="26"/>
      <c r="DV2" s="27"/>
      <c r="DW2" s="82"/>
      <c r="DX2" s="82">
        <f>MAX(DU2:DW2)</f>
        <v>0</v>
      </c>
      <c r="DY2" s="21">
        <f t="shared" ref="DY2:DY10" si="60">ROUND(MAX((DT2*0.4+DU2*0.6),(DT2*0.4+DV2*0.6),(DT2*0.4+DW2*0.6)),1)</f>
        <v>0.1</v>
      </c>
      <c r="DZ2" s="21" t="str">
        <f t="shared" ref="DZ2:DZ10" si="61">TEXT(DY2,"0.0")</f>
        <v>0.1</v>
      </c>
      <c r="EA2" s="13" t="str">
        <f t="shared" ref="EA2:EA10" si="62">IF(DY2&gt;=8.5,"A",IF(DY2&gt;=8,"B+",IF(DY2&gt;=7,"B",IF(DY2&gt;=6.5,"C+",IF(DY2&gt;=5.5,"C",IF(DY2&gt;=5,"D+",IF(DY2&gt;=4,"D","F")))))))</f>
        <v>F</v>
      </c>
      <c r="EB2" s="18">
        <f t="shared" ref="EB2:EB10" si="63">IF(EA2="A",4,IF(EA2="B+",3.5,IF(EA2="B",3,IF(EA2="C+",2.5,IF(EA2="C",2,IF(EA2="D+",1.5,IF(EA2="D",1,0)))))))</f>
        <v>0</v>
      </c>
      <c r="EC2" s="15" t="str">
        <f t="shared" ref="EC2:EC10" si="64">TEXT(EB2,"0.0")</f>
        <v>0.0</v>
      </c>
      <c r="ED2" s="19">
        <v>2</v>
      </c>
      <c r="EE2" s="68"/>
      <c r="EF2" s="28"/>
      <c r="EG2" s="26"/>
      <c r="EH2" s="27"/>
      <c r="EI2" s="27"/>
      <c r="EJ2" s="82">
        <f>MAX(DU2:DW2)</f>
        <v>0</v>
      </c>
      <c r="EK2" s="21">
        <f t="shared" ref="EK2:EK10" si="65">ROUND(MAX((EF2*0.4+EG2*0.6),(EF2*0.4+EH2*0.6),(EF2*0.4+EI2*0.6)),1)</f>
        <v>0</v>
      </c>
      <c r="EL2" s="21" t="str">
        <f t="shared" ref="EL2:EL10" si="66">TEXT(EK2,"0.0")</f>
        <v>0.0</v>
      </c>
      <c r="EM2" s="13" t="str">
        <f t="shared" ref="EM2:EM10" si="67">IF(EK2&gt;=8.5,"A",IF(EK2&gt;=8,"B+",IF(EK2&gt;=7,"B",IF(EK2&gt;=6.5,"C+",IF(EK2&gt;=5.5,"C",IF(EK2&gt;=5,"D+",IF(EK2&gt;=4,"D","F")))))))</f>
        <v>F</v>
      </c>
      <c r="EN2" s="18">
        <f t="shared" ref="EN2:EN10" si="68">IF(EM2="A",4,IF(EM2="B+",3.5,IF(EM2="B",3,IF(EM2="C+",2.5,IF(EM2="C",2,IF(EM2="D+",1.5,IF(EM2="D",1,0)))))))</f>
        <v>0</v>
      </c>
      <c r="EO2" s="15" t="str">
        <f t="shared" ref="EO2:EO10" si="69">TEXT(EN2,"0.0")</f>
        <v>0.0</v>
      </c>
      <c r="EP2" s="19">
        <v>3</v>
      </c>
      <c r="EQ2" s="68"/>
      <c r="ER2" s="28">
        <v>0</v>
      </c>
      <c r="ES2" s="26"/>
      <c r="ET2" s="27"/>
      <c r="EU2" s="27"/>
      <c r="EV2" s="82">
        <f t="shared" ref="EV2:EV10" si="70">MAX(ES2:EU2)</f>
        <v>0</v>
      </c>
      <c r="EW2" s="21">
        <f t="shared" ref="EW2:EW10" si="71">ROUND(MAX((ER2*0.4+ES2*0.6),(ER2*0.4+ET2*0.6),(ER2*0.4+EU2*0.6)),1)</f>
        <v>0</v>
      </c>
      <c r="EX2" s="21" t="str">
        <f t="shared" ref="EX2:EX10" si="72">TEXT(EW2,"0.0")</f>
        <v>0.0</v>
      </c>
      <c r="EY2" s="13" t="str">
        <f t="shared" ref="EY2:EY10" si="73">IF(EW2&gt;=8.5,"A",IF(EW2&gt;=8,"B+",IF(EW2&gt;=7,"B",IF(EW2&gt;=6.5,"C+",IF(EW2&gt;=5.5,"C",IF(EW2&gt;=5,"D+",IF(EW2&gt;=4,"D","F")))))))</f>
        <v>F</v>
      </c>
      <c r="EZ2" s="18">
        <f t="shared" ref="EZ2:EZ10" si="74">IF(EY2="A",4,IF(EY2="B+",3.5,IF(EY2="B",3,IF(EY2="C+",2.5,IF(EY2="C",2,IF(EY2="D+",1.5,IF(EY2="D",1,0)))))))</f>
        <v>0</v>
      </c>
      <c r="FA2" s="15" t="str">
        <f t="shared" ref="FA2:FA10" si="75">TEXT(EZ2,"0.0")</f>
        <v>0.0</v>
      </c>
      <c r="FB2" s="19">
        <v>2</v>
      </c>
      <c r="FC2" s="68"/>
      <c r="FD2" s="28">
        <v>5.3</v>
      </c>
      <c r="FE2" s="26">
        <v>5</v>
      </c>
      <c r="FF2" s="27"/>
      <c r="FG2" s="27"/>
      <c r="FH2" s="82">
        <f t="shared" ref="FH2:FH10" si="76">MAX(FE2:FG2)</f>
        <v>5</v>
      </c>
      <c r="FI2" s="21">
        <f t="shared" ref="FI2:FI10" si="77">ROUND(MAX((FD2*0.4+FE2*0.6),(FD2*0.4+FF2*0.6),(FD2*0.4+FG2*0.6)),1)</f>
        <v>5.0999999999999996</v>
      </c>
      <c r="FJ2" s="21" t="str">
        <f t="shared" ref="FJ2:FJ10" si="78">TEXT(FI2,"0.0")</f>
        <v>5.1</v>
      </c>
      <c r="FK2" s="13" t="str">
        <f t="shared" ref="FK2:FK10" si="79">IF(FI2&gt;=8.5,"A",IF(FI2&gt;=8,"B+",IF(FI2&gt;=7,"B",IF(FI2&gt;=6.5,"C+",IF(FI2&gt;=5.5,"C",IF(FI2&gt;=5,"D+",IF(FI2&gt;=4,"D","F")))))))</f>
        <v>D+</v>
      </c>
      <c r="FL2" s="18">
        <f t="shared" ref="FL2:FL10" si="80">IF(FK2="A",4,IF(FK2="B+",3.5,IF(FK2="B",3,IF(FK2="C+",2.5,IF(FK2="C",2,IF(FK2="D+",1.5,IF(FK2="D",1,0)))))))</f>
        <v>1.5</v>
      </c>
      <c r="FM2" s="15" t="str">
        <f t="shared" ref="FM2:FM10" si="81">TEXT(FL2,"0.0")</f>
        <v>1.5</v>
      </c>
      <c r="FN2" s="19">
        <v>2</v>
      </c>
      <c r="FO2" s="68">
        <v>2</v>
      </c>
      <c r="FP2" s="143">
        <v>5</v>
      </c>
      <c r="FQ2" s="144"/>
      <c r="FR2" s="145"/>
      <c r="FS2" s="145"/>
      <c r="FT2" s="82">
        <f t="shared" ref="FT2:FT10" si="82">MAX(FQ2:FS2)</f>
        <v>0</v>
      </c>
      <c r="FU2" s="21">
        <f t="shared" ref="FU2:FU10" si="83">ROUND(MAX((FP2*0.4+FQ2*0.6),(FP2*0.4+FR2*0.6),(FP2*0.4+FS2*0.6)),1)</f>
        <v>2</v>
      </c>
      <c r="FV2" s="21" t="str">
        <f t="shared" ref="FV2:FV10" si="84">TEXT(FU2,"0.0")</f>
        <v>2.0</v>
      </c>
      <c r="FW2" s="13" t="str">
        <f t="shared" ref="FW2:FW10" si="85">IF(FU2&gt;=8.5,"A",IF(FU2&gt;=8,"B+",IF(FU2&gt;=7,"B",IF(FU2&gt;=6.5,"C+",IF(FU2&gt;=5.5,"C",IF(FU2&gt;=5,"D+",IF(FU2&gt;=4,"D","F")))))))</f>
        <v>F</v>
      </c>
      <c r="FX2" s="18">
        <f t="shared" ref="FX2:FX10" si="86">IF(FW2="A",4,IF(FW2="B+",3.5,IF(FW2="B",3,IF(FW2="C+",2.5,IF(FW2="C",2,IF(FW2="D+",1.5,IF(FW2="D",1,0)))))))</f>
        <v>0</v>
      </c>
      <c r="FY2" s="15" t="str">
        <f t="shared" ref="FY2:FY10" si="87">TEXT(FX2,"0.0")</f>
        <v>0.0</v>
      </c>
      <c r="FZ2" s="19">
        <v>2</v>
      </c>
      <c r="GA2" s="68"/>
      <c r="GB2" s="28"/>
      <c r="GC2" s="26"/>
      <c r="GD2" s="27"/>
      <c r="GE2" s="27"/>
      <c r="GF2" s="82">
        <f t="shared" ref="GF2:GF10" si="88">MAX(GC2:GE2)</f>
        <v>0</v>
      </c>
      <c r="GG2" s="21">
        <f t="shared" ref="GG2:GG10" si="89">ROUND(MAX((GB2*0.4+GC2*0.6),(GB2*0.4+GD2*0.6),(GB2*0.4+GE2*0.6)),1)</f>
        <v>0</v>
      </c>
      <c r="GH2" s="21" t="str">
        <f t="shared" ref="GH2:GH10" si="90">TEXT(GG2,"0.0")</f>
        <v>0.0</v>
      </c>
      <c r="GI2" s="13" t="str">
        <f t="shared" ref="GI2:GI10" si="91">IF(GG2&gt;=8.5,"A",IF(GG2&gt;=8,"B+",IF(GG2&gt;=7,"B",IF(GG2&gt;=6.5,"C+",IF(GG2&gt;=5.5,"C",IF(GG2&gt;=5,"D+",IF(GG2&gt;=4,"D","F")))))))</f>
        <v>F</v>
      </c>
      <c r="GJ2" s="18">
        <f t="shared" ref="GJ2:GJ10" si="92">IF(GI2="A",4,IF(GI2="B+",3.5,IF(GI2="B",3,IF(GI2="C+",2.5,IF(GI2="C",2,IF(GI2="D+",1.5,IF(GI2="D",1,0)))))))</f>
        <v>0</v>
      </c>
      <c r="GK2" s="15" t="str">
        <f t="shared" ref="GK2:GK10" si="93">TEXT(GJ2,"0.0")</f>
        <v>0.0</v>
      </c>
      <c r="GL2" s="19">
        <v>2</v>
      </c>
      <c r="GM2" s="68"/>
      <c r="GN2" s="28"/>
      <c r="GO2" s="39"/>
      <c r="GP2" s="28"/>
      <c r="GQ2" s="28"/>
      <c r="GR2" s="20">
        <f t="shared" ref="GR2" si="94">MAX(GO2:GQ2)</f>
        <v>0</v>
      </c>
      <c r="GS2" s="21">
        <f t="shared" ref="GS2" si="95">ROUND(MAX((GN2*0.4+GO2*0.6),(GN2*0.4+GP2*0.6),(GN2*0.4+GQ2*0.6)),1)</f>
        <v>0</v>
      </c>
      <c r="GT2" s="21" t="str">
        <f t="shared" ref="GT2" si="96">TEXT(GS2,"0.0")</f>
        <v>0.0</v>
      </c>
      <c r="GU2" s="13" t="str">
        <f t="shared" ref="GU2" si="97">IF(GS2&gt;=8.5,"A",IF(GS2&gt;=8,"B+",IF(GS2&gt;=7,"B",IF(GS2&gt;=6.5,"C+",IF(GS2&gt;=5.5,"C",IF(GS2&gt;=5,"D+",IF(GS2&gt;=4,"D","F")))))))</f>
        <v>F</v>
      </c>
      <c r="GV2" s="18">
        <f t="shared" ref="GV2" si="98">IF(GU2="A",4,IF(GU2="B+",3.5,IF(GU2="B",3,IF(GU2="C+",2.5,IF(GU2="C",2,IF(GU2="D+",1.5,IF(GU2="D",1,0)))))))</f>
        <v>0</v>
      </c>
      <c r="GW2" s="15" t="str">
        <f t="shared" ref="GW2" si="99">TEXT(GV2,"0.0")</f>
        <v>0.0</v>
      </c>
      <c r="GX2" s="19">
        <v>1</v>
      </c>
      <c r="GY2" s="68"/>
      <c r="GZ2" s="28"/>
      <c r="HA2" s="39"/>
      <c r="HB2" s="28"/>
      <c r="HC2" s="28"/>
      <c r="HD2" s="20">
        <f t="shared" ref="HD2" si="100">MAX(HA2:HC2)</f>
        <v>0</v>
      </c>
      <c r="HE2" s="21">
        <f t="shared" ref="HE2" si="101">ROUND(MAX((GZ2*0.4+HA2*0.6),(GZ2*0.4+HB2*0.6),(GZ2*0.4+HC2*0.6)),1)</f>
        <v>0</v>
      </c>
      <c r="HF2" s="21" t="str">
        <f t="shared" ref="HF2" si="102">TEXT(HE2,"0.0")</f>
        <v>0.0</v>
      </c>
      <c r="HG2" s="13" t="str">
        <f t="shared" ref="HG2" si="103">IF(HE2&gt;=8.5,"A",IF(HE2&gt;=8,"B+",IF(HE2&gt;=7,"B",IF(HE2&gt;=6.5,"C+",IF(HE2&gt;=5.5,"C",IF(HE2&gt;=5,"D+",IF(HE2&gt;=4,"D","F")))))))</f>
        <v>F</v>
      </c>
      <c r="HH2" s="18">
        <f t="shared" ref="HH2" si="104">IF(HG2="A",4,IF(HG2="B+",3.5,IF(HG2="B",3,IF(HG2="C+",2.5,IF(HG2="C",2,IF(HG2="D+",1.5,IF(HG2="D",1,0)))))))</f>
        <v>0</v>
      </c>
      <c r="HI2" s="15" t="str">
        <f t="shared" ref="HI2" si="105">TEXT(HH2,"0.0")</f>
        <v>0.0</v>
      </c>
      <c r="HJ2" s="19">
        <v>1</v>
      </c>
      <c r="HK2" s="68"/>
      <c r="HL2" s="42">
        <v>0</v>
      </c>
      <c r="HM2" s="37"/>
      <c r="HN2" s="42"/>
      <c r="HO2" s="42"/>
      <c r="HP2" s="42">
        <f t="shared" ref="HP2" si="106">MAX(HM2:HO2)</f>
        <v>0</v>
      </c>
      <c r="HQ2" s="21">
        <f t="shared" ref="HQ2" si="107">ROUND(MAX((HL2*0.4+HM2*0.6),(HL2*0.4+HN2*0.6),(HL2*0.4+HO2*0.6)),1)</f>
        <v>0</v>
      </c>
      <c r="HR2" s="21" t="str">
        <f t="shared" ref="HR2" si="108">TEXT(HQ2,"0.0")</f>
        <v>0.0</v>
      </c>
      <c r="HS2" s="13" t="str">
        <f t="shared" ref="HS2" si="109">IF(HQ2&gt;=8.5,"A",IF(HQ2&gt;=8,"B+",IF(HQ2&gt;=7,"B",IF(HQ2&gt;=6.5,"C+",IF(HQ2&gt;=5.5,"C",IF(HQ2&gt;=5,"D+",IF(HQ2&gt;=4,"D","F")))))))</f>
        <v>F</v>
      </c>
      <c r="HT2" s="18">
        <f t="shared" ref="HT2" si="110">IF(HS2="A",4,IF(HS2="B+",3.5,IF(HS2="B",3,IF(HS2="C+",2.5,IF(HS2="C",2,IF(HS2="D+",1.5,IF(HS2="D",1,0)))))))</f>
        <v>0</v>
      </c>
      <c r="HU2" s="15" t="str">
        <f t="shared" ref="HU2" si="111">TEXT(HT2,"0.0")</f>
        <v>0.0</v>
      </c>
      <c r="HV2" s="19">
        <v>4</v>
      </c>
      <c r="HW2" s="68"/>
      <c r="HX2" s="178"/>
      <c r="HY2" s="178"/>
      <c r="HZ2" s="179">
        <f>ROUND((HX2*0.4+HY2*0.6),1)</f>
        <v>0</v>
      </c>
      <c r="IA2" s="21" t="str">
        <f>TEXT(HZ2,"0.0")</f>
        <v>0.0</v>
      </c>
      <c r="IB2" s="13" t="str">
        <f t="shared" ref="IB2" si="112">IF(HZ2&gt;=8.5,"A",IF(HZ2&gt;=8,"B+",IF(HZ2&gt;=7,"B",IF(HZ2&gt;=6.5,"C+",IF(HZ2&gt;=5.5,"C",IF(HZ2&gt;=5,"D+",IF(HZ2&gt;=4,"D","F")))))))</f>
        <v>F</v>
      </c>
      <c r="IC2" s="18">
        <f t="shared" ref="IC2" si="113">IF(IB2="A",4,IF(IB2="B+",3.5,IF(IB2="B",3,IF(IB2="C+",2.5,IF(IB2="C",2,IF(IB2="D+",1.5,IF(IB2="D",1,0)))))))</f>
        <v>0</v>
      </c>
      <c r="ID2" s="15" t="str">
        <f t="shared" ref="ID2" si="114">TEXT(IC2,"0.0")</f>
        <v>0.0</v>
      </c>
      <c r="IE2" s="73"/>
      <c r="IF2" s="74"/>
      <c r="IG2" s="180">
        <f>IE2+HV2+HJ2+GX2+GL2+FZ2+FN2+FB2+EP2+ED2</f>
        <v>19</v>
      </c>
      <c r="IH2" s="45">
        <f>(HQ2*HV2+HZ2*IE2+HE2*HJ2+GX2*GS2+GL2*GG2+FZ2*FU2+FN2*FI2+FB2*EW2+EP2*EK2+ED2*DY2)/IG2</f>
        <v>0.75789473684210518</v>
      </c>
      <c r="II2" s="47">
        <f>(HT2*HV2+IC2*IE2+HH2*HJ2+GX2*GV2+GL2*GJ2+FZ2*FX2+FN2*FL2+FB2*EZ2+EP2*EN2+ED2*EB2)/IG2</f>
        <v>0.15789473684210525</v>
      </c>
      <c r="IJ2" s="46" t="str">
        <f t="shared" ref="IJ2" si="115">TEXT(II2,"0.00")</f>
        <v>0.16</v>
      </c>
    </row>
    <row r="3" spans="1:244" s="4" customFormat="1" ht="28.5">
      <c r="A3" s="2">
        <v>2</v>
      </c>
      <c r="B3" s="5" t="s">
        <v>151</v>
      </c>
      <c r="C3" s="6" t="s">
        <v>156</v>
      </c>
      <c r="D3" s="7" t="s">
        <v>157</v>
      </c>
      <c r="E3" s="8" t="s">
        <v>158</v>
      </c>
      <c r="F3" s="23"/>
      <c r="G3" s="10" t="s">
        <v>189</v>
      </c>
      <c r="H3" s="36" t="s">
        <v>89</v>
      </c>
      <c r="I3" s="36" t="s">
        <v>200</v>
      </c>
      <c r="J3" s="25">
        <v>8</v>
      </c>
      <c r="K3" s="21" t="str">
        <f t="shared" si="0"/>
        <v>8.0</v>
      </c>
      <c r="L3" s="13" t="str">
        <f>IF(J3&gt;=8.5,"A",IF(J3&gt;=8,"B+",IF(J3&gt;=7,"B",IF(J3&gt;=6.5,"C+",IF(J3&gt;=5.5,"C",IF(J3&gt;=5,"D+",IF(J3&gt;=4,"D","F")))))))</f>
        <v>B+</v>
      </c>
      <c r="M3" s="14">
        <f>IF(L3="A",4,IF(L3="B+",3.5,IF(L3="B",3,IF(L3="C+",2.5,IF(L3="C",2,IF(L3="D+",1.5,IF(L3="D",1,0)))))))</f>
        <v>3.5</v>
      </c>
      <c r="N3" s="15" t="str">
        <f t="shared" si="3"/>
        <v>3.5</v>
      </c>
      <c r="O3" s="19">
        <v>1</v>
      </c>
      <c r="P3" s="12">
        <v>5.3</v>
      </c>
      <c r="Q3" s="21" t="str">
        <f t="shared" si="4"/>
        <v>5.3</v>
      </c>
      <c r="R3" s="13" t="str">
        <f>IF(P3&gt;=8.5,"A",IF(P3&gt;=8,"B+",IF(P3&gt;=7,"B",IF(P3&gt;=6.5,"C+",IF(P3&gt;=5.5,"C",IF(P3&gt;=5,"D+",IF(P3&gt;=4,"D","F")))))))</f>
        <v>D+</v>
      </c>
      <c r="S3" s="14">
        <f>IF(R3="A",4,IF(R3="B+",3.5,IF(R3="B",3,IF(R3="C+",2.5,IF(R3="C",2,IF(R3="D+",1.5,IF(R3="D",1,0)))))))</f>
        <v>1.5</v>
      </c>
      <c r="T3" s="15" t="str">
        <f t="shared" si="7"/>
        <v>1.5</v>
      </c>
      <c r="U3" s="19">
        <v>1</v>
      </c>
      <c r="V3" s="28">
        <v>8</v>
      </c>
      <c r="W3" s="26">
        <v>6</v>
      </c>
      <c r="X3" s="27"/>
      <c r="Y3" s="82"/>
      <c r="Z3" s="82">
        <f t="shared" si="8"/>
        <v>6</v>
      </c>
      <c r="AA3" s="21">
        <f t="shared" si="9"/>
        <v>6.8</v>
      </c>
      <c r="AB3" s="21" t="str">
        <f t="shared" si="10"/>
        <v>6.8</v>
      </c>
      <c r="AC3" s="13" t="str">
        <f t="shared" si="11"/>
        <v>C+</v>
      </c>
      <c r="AD3" s="18">
        <f>IF(AC3="A",4,IF(AC3="B+",3.5,IF(AC3="B",3,IF(AC3="C+",2.5,IF(AC3="C",2,IF(AC3="D+",1.5,IF(AC3="D",1,0)))))))</f>
        <v>2.5</v>
      </c>
      <c r="AE3" s="15" t="str">
        <f t="shared" si="13"/>
        <v>2.5</v>
      </c>
      <c r="AF3" s="19">
        <v>2</v>
      </c>
      <c r="AG3" s="68">
        <v>2</v>
      </c>
      <c r="AH3" s="28">
        <v>7</v>
      </c>
      <c r="AI3" s="26">
        <v>7</v>
      </c>
      <c r="AJ3" s="27"/>
      <c r="AK3" s="82"/>
      <c r="AL3" s="82">
        <f t="shared" si="14"/>
        <v>7</v>
      </c>
      <c r="AM3" s="21">
        <f t="shared" si="15"/>
        <v>7</v>
      </c>
      <c r="AN3" s="21" t="str">
        <f t="shared" si="16"/>
        <v>7.0</v>
      </c>
      <c r="AO3" s="13" t="str">
        <f t="shared" si="17"/>
        <v>B</v>
      </c>
      <c r="AP3" s="18">
        <f t="shared" si="18"/>
        <v>3</v>
      </c>
      <c r="AQ3" s="15" t="str">
        <f t="shared" si="19"/>
        <v>3.0</v>
      </c>
      <c r="AR3" s="19">
        <v>1</v>
      </c>
      <c r="AS3" s="68">
        <v>1</v>
      </c>
      <c r="AT3" s="28">
        <v>8</v>
      </c>
      <c r="AU3" s="26">
        <v>7</v>
      </c>
      <c r="AV3" s="27"/>
      <c r="AW3" s="82"/>
      <c r="AX3" s="82">
        <f t="shared" si="20"/>
        <v>7</v>
      </c>
      <c r="AY3" s="21">
        <f t="shared" si="21"/>
        <v>7.4</v>
      </c>
      <c r="AZ3" s="21" t="str">
        <f t="shared" si="22"/>
        <v>7.4</v>
      </c>
      <c r="BA3" s="13" t="str">
        <f t="shared" si="23"/>
        <v>B</v>
      </c>
      <c r="BB3" s="18">
        <f t="shared" si="24"/>
        <v>3</v>
      </c>
      <c r="BC3" s="15" t="str">
        <f t="shared" si="25"/>
        <v>3.0</v>
      </c>
      <c r="BD3" s="19">
        <v>2</v>
      </c>
      <c r="BE3" s="68">
        <v>2</v>
      </c>
      <c r="BF3" s="28">
        <v>7.6</v>
      </c>
      <c r="BG3" s="26">
        <v>5</v>
      </c>
      <c r="BH3" s="27"/>
      <c r="BI3" s="82"/>
      <c r="BJ3" s="82">
        <f t="shared" si="26"/>
        <v>5</v>
      </c>
      <c r="BK3" s="21">
        <f t="shared" si="27"/>
        <v>6</v>
      </c>
      <c r="BL3" s="21" t="str">
        <f t="shared" si="28"/>
        <v>6.0</v>
      </c>
      <c r="BM3" s="13" t="str">
        <f t="shared" si="29"/>
        <v>C</v>
      </c>
      <c r="BN3" s="18">
        <f t="shared" si="30"/>
        <v>2</v>
      </c>
      <c r="BO3" s="15" t="str">
        <f t="shared" si="31"/>
        <v>2.0</v>
      </c>
      <c r="BP3" s="19">
        <v>1.5</v>
      </c>
      <c r="BQ3" s="68">
        <v>1.5</v>
      </c>
      <c r="BR3" s="28">
        <v>7</v>
      </c>
      <c r="BS3" s="26">
        <v>7</v>
      </c>
      <c r="BT3" s="27"/>
      <c r="BU3" s="82"/>
      <c r="BV3" s="82">
        <f t="shared" si="32"/>
        <v>7</v>
      </c>
      <c r="BW3" s="21">
        <f t="shared" si="33"/>
        <v>7</v>
      </c>
      <c r="BX3" s="21" t="str">
        <f t="shared" si="34"/>
        <v>7.0</v>
      </c>
      <c r="BY3" s="13" t="str">
        <f t="shared" si="35"/>
        <v>B</v>
      </c>
      <c r="BZ3" s="18">
        <f t="shared" si="36"/>
        <v>3</v>
      </c>
      <c r="CA3" s="15" t="str">
        <f t="shared" si="37"/>
        <v>3.0</v>
      </c>
      <c r="CB3" s="19">
        <v>1.5</v>
      </c>
      <c r="CC3" s="68">
        <v>1.5</v>
      </c>
      <c r="CD3" s="21">
        <f t="shared" si="38"/>
        <v>6.5</v>
      </c>
      <c r="CE3" s="21" t="str">
        <f t="shared" si="39"/>
        <v>6.5</v>
      </c>
      <c r="CF3" s="13" t="str">
        <f t="shared" si="40"/>
        <v>C+</v>
      </c>
      <c r="CG3" s="18">
        <f t="shared" si="41"/>
        <v>2.5</v>
      </c>
      <c r="CH3" s="15" t="str">
        <f t="shared" si="42"/>
        <v>2.5</v>
      </c>
      <c r="CI3" s="19">
        <v>3</v>
      </c>
      <c r="CJ3" s="68">
        <v>3</v>
      </c>
      <c r="CK3" s="95">
        <v>7.4</v>
      </c>
      <c r="CL3" s="96">
        <v>4</v>
      </c>
      <c r="CM3" s="97">
        <v>5</v>
      </c>
      <c r="CN3" s="97"/>
      <c r="CO3" s="27">
        <f t="shared" si="43"/>
        <v>5</v>
      </c>
      <c r="CP3" s="106">
        <f t="shared" si="44"/>
        <v>6</v>
      </c>
      <c r="CQ3" s="106" t="str">
        <f t="shared" si="45"/>
        <v>6.0</v>
      </c>
      <c r="CR3" s="107" t="str">
        <f t="shared" si="46"/>
        <v>C</v>
      </c>
      <c r="CS3" s="18">
        <f t="shared" si="47"/>
        <v>2</v>
      </c>
      <c r="CT3" s="15" t="str">
        <f t="shared" si="48"/>
        <v>2.0</v>
      </c>
      <c r="CU3" s="19">
        <v>3</v>
      </c>
      <c r="CV3" s="68">
        <v>3</v>
      </c>
      <c r="CW3" s="28">
        <v>8</v>
      </c>
      <c r="CX3" s="26">
        <v>9</v>
      </c>
      <c r="CY3" s="27"/>
      <c r="CZ3" s="82"/>
      <c r="DA3" s="82">
        <f t="shared" si="49"/>
        <v>9</v>
      </c>
      <c r="DB3" s="21">
        <f t="shared" si="50"/>
        <v>8.6</v>
      </c>
      <c r="DC3" s="21" t="str">
        <f t="shared" si="51"/>
        <v>8.6</v>
      </c>
      <c r="DD3" s="13" t="str">
        <f t="shared" si="52"/>
        <v>A</v>
      </c>
      <c r="DE3" s="18">
        <f t="shared" si="53"/>
        <v>4</v>
      </c>
      <c r="DF3" s="15" t="str">
        <f t="shared" si="54"/>
        <v>4.0</v>
      </c>
      <c r="DG3" s="19">
        <v>2</v>
      </c>
      <c r="DH3" s="68">
        <v>2</v>
      </c>
      <c r="DI3" s="69">
        <f t="shared" ref="DI3:DI50" si="116">AR3+AF3+BD3+CU3+DG3+CI3</f>
        <v>13</v>
      </c>
      <c r="DJ3" s="22">
        <f t="shared" ref="DJ3:DJ50" si="117">(AM3*AR3+AA3*AF3+AY3*BD3+CB3*BW3+BP3*BK3+CP3*CU3+DB3*DG3)/DI3</f>
        <v>6.930769230769231</v>
      </c>
      <c r="DK3" s="24" t="str">
        <f t="shared" si="55"/>
        <v>6.93</v>
      </c>
      <c r="DL3" s="22">
        <f t="shared" si="56"/>
        <v>2.7307692307692308</v>
      </c>
      <c r="DM3" s="24" t="str">
        <f t="shared" si="57"/>
        <v>2.73</v>
      </c>
      <c r="DN3" s="77" t="str">
        <f t="shared" ref="DN3:DN50" si="118">IF(OR(DO3&lt;DI3/2,DL3&lt;1.2),"Cảnh báo KQHT","Lên lớp")</f>
        <v>Lên lớp</v>
      </c>
      <c r="DO3" s="77">
        <f t="shared" ref="DO3:DO50" si="119">DH3+BE3+AG3+AS3+CC3+BQ3+CV3</f>
        <v>13</v>
      </c>
      <c r="DP3" s="22">
        <f t="shared" ref="DP3:DP50" si="120">(AM3*AS3+AA3*AG3+AY3*BE3+CP3*CV3+BQ3*BK3+CC3*BW3+DB3*DH3)/DO3</f>
        <v>6.930769230769231</v>
      </c>
      <c r="DQ3" s="77" t="str">
        <f t="shared" si="58"/>
        <v>6.93</v>
      </c>
      <c r="DR3" s="22">
        <f t="shared" ref="DR3:DR50" si="121">(AP3*AS3+AD3*AG3+BB3*BE3+BQ3*BN3+CC3*BZ3+CS3*CV3+DE3*DH3)/DO3</f>
        <v>2.7307692307692308</v>
      </c>
      <c r="DS3" s="77" t="str">
        <f t="shared" ref="DS3:DS50" si="122">TEXT(DR3,"0.00")</f>
        <v>2.73</v>
      </c>
      <c r="DT3" s="28">
        <v>8.3000000000000007</v>
      </c>
      <c r="DU3" s="26">
        <v>9</v>
      </c>
      <c r="DV3" s="27"/>
      <c r="DW3" s="82"/>
      <c r="DX3" s="82">
        <f t="shared" ref="DX3:DX10" si="123">MAX(DU3:DW3)</f>
        <v>9</v>
      </c>
      <c r="DY3" s="21">
        <f t="shared" si="60"/>
        <v>8.6999999999999993</v>
      </c>
      <c r="DZ3" s="21" t="str">
        <f t="shared" si="61"/>
        <v>8.7</v>
      </c>
      <c r="EA3" s="13" t="str">
        <f t="shared" si="62"/>
        <v>A</v>
      </c>
      <c r="EB3" s="18">
        <f t="shared" si="63"/>
        <v>4</v>
      </c>
      <c r="EC3" s="15" t="str">
        <f t="shared" si="64"/>
        <v>4.0</v>
      </c>
      <c r="ED3" s="19">
        <v>2</v>
      </c>
      <c r="EE3" s="68">
        <v>2</v>
      </c>
      <c r="EF3" s="28">
        <v>8.1999999999999993</v>
      </c>
      <c r="EG3" s="26">
        <v>7</v>
      </c>
      <c r="EH3" s="27"/>
      <c r="EI3" s="27"/>
      <c r="EJ3" s="82">
        <f t="shared" ref="EJ3:EJ10" si="124">MAX(DU3:DW3)</f>
        <v>9</v>
      </c>
      <c r="EK3" s="21">
        <f t="shared" si="65"/>
        <v>7.5</v>
      </c>
      <c r="EL3" s="21" t="str">
        <f t="shared" si="66"/>
        <v>7.5</v>
      </c>
      <c r="EM3" s="13" t="str">
        <f t="shared" si="67"/>
        <v>B</v>
      </c>
      <c r="EN3" s="18">
        <f t="shared" si="68"/>
        <v>3</v>
      </c>
      <c r="EO3" s="15" t="str">
        <f t="shared" si="69"/>
        <v>3.0</v>
      </c>
      <c r="EP3" s="19">
        <v>3</v>
      </c>
      <c r="EQ3" s="68">
        <v>3</v>
      </c>
      <c r="ER3" s="28">
        <v>8.3000000000000007</v>
      </c>
      <c r="ES3" s="26">
        <v>8</v>
      </c>
      <c r="ET3" s="27"/>
      <c r="EU3" s="27"/>
      <c r="EV3" s="82">
        <f t="shared" si="70"/>
        <v>8</v>
      </c>
      <c r="EW3" s="21">
        <f t="shared" si="71"/>
        <v>8.1</v>
      </c>
      <c r="EX3" s="21" t="str">
        <f t="shared" si="72"/>
        <v>8.1</v>
      </c>
      <c r="EY3" s="13" t="str">
        <f t="shared" si="73"/>
        <v>B+</v>
      </c>
      <c r="EZ3" s="18">
        <f t="shared" si="74"/>
        <v>3.5</v>
      </c>
      <c r="FA3" s="15" t="str">
        <f t="shared" si="75"/>
        <v>3.5</v>
      </c>
      <c r="FB3" s="19">
        <v>2</v>
      </c>
      <c r="FC3" s="68">
        <v>2</v>
      </c>
      <c r="FD3" s="28">
        <v>9</v>
      </c>
      <c r="FE3" s="26">
        <v>8</v>
      </c>
      <c r="FF3" s="27"/>
      <c r="FG3" s="27"/>
      <c r="FH3" s="82">
        <f t="shared" si="76"/>
        <v>8</v>
      </c>
      <c r="FI3" s="21">
        <f t="shared" si="77"/>
        <v>8.4</v>
      </c>
      <c r="FJ3" s="21" t="str">
        <f t="shared" si="78"/>
        <v>8.4</v>
      </c>
      <c r="FK3" s="13" t="str">
        <f t="shared" si="79"/>
        <v>B+</v>
      </c>
      <c r="FL3" s="18">
        <f t="shared" si="80"/>
        <v>3.5</v>
      </c>
      <c r="FM3" s="15" t="str">
        <f t="shared" si="81"/>
        <v>3.5</v>
      </c>
      <c r="FN3" s="19">
        <v>2</v>
      </c>
      <c r="FO3" s="68">
        <v>2</v>
      </c>
      <c r="FP3" s="28">
        <v>6.7</v>
      </c>
      <c r="FQ3" s="26">
        <v>5</v>
      </c>
      <c r="FR3" s="27"/>
      <c r="FS3" s="27"/>
      <c r="FT3" s="82">
        <f t="shared" si="82"/>
        <v>5</v>
      </c>
      <c r="FU3" s="21">
        <f t="shared" si="83"/>
        <v>5.7</v>
      </c>
      <c r="FV3" s="21" t="str">
        <f t="shared" si="84"/>
        <v>5.7</v>
      </c>
      <c r="FW3" s="13" t="str">
        <f t="shared" si="85"/>
        <v>C</v>
      </c>
      <c r="FX3" s="18">
        <f t="shared" si="86"/>
        <v>2</v>
      </c>
      <c r="FY3" s="15" t="str">
        <f t="shared" si="87"/>
        <v>2.0</v>
      </c>
      <c r="FZ3" s="19">
        <v>2</v>
      </c>
      <c r="GA3" s="68">
        <v>2</v>
      </c>
      <c r="GB3" s="28">
        <v>8.6999999999999993</v>
      </c>
      <c r="GC3" s="26">
        <v>8</v>
      </c>
      <c r="GD3" s="27"/>
      <c r="GE3" s="27"/>
      <c r="GF3" s="82">
        <f t="shared" si="88"/>
        <v>8</v>
      </c>
      <c r="GG3" s="21">
        <f t="shared" si="89"/>
        <v>8.3000000000000007</v>
      </c>
      <c r="GH3" s="21" t="str">
        <f t="shared" si="90"/>
        <v>8.3</v>
      </c>
      <c r="GI3" s="13" t="str">
        <f t="shared" si="91"/>
        <v>B+</v>
      </c>
      <c r="GJ3" s="18">
        <f t="shared" si="92"/>
        <v>3.5</v>
      </c>
      <c r="GK3" s="15" t="str">
        <f t="shared" si="93"/>
        <v>3.5</v>
      </c>
      <c r="GL3" s="19">
        <v>2</v>
      </c>
      <c r="GM3" s="68">
        <v>2</v>
      </c>
      <c r="GN3" s="28">
        <v>7.7</v>
      </c>
      <c r="GO3" s="39">
        <v>6</v>
      </c>
      <c r="GP3" s="28"/>
      <c r="GQ3" s="28"/>
      <c r="GR3" s="20">
        <f t="shared" ref="GR3:GR10" si="125">MAX(GO3:GQ3)</f>
        <v>6</v>
      </c>
      <c r="GS3" s="21">
        <f t="shared" ref="GS3:GS10" si="126">ROUND(MAX((GN3*0.4+GO3*0.6),(GN3*0.4+GP3*0.6),(GN3*0.4+GQ3*0.6)),1)</f>
        <v>6.7</v>
      </c>
      <c r="GT3" s="21" t="str">
        <f t="shared" ref="GT3:GT10" si="127">TEXT(GS3,"0.0")</f>
        <v>6.7</v>
      </c>
      <c r="GU3" s="13" t="str">
        <f t="shared" ref="GU3:GU10" si="128">IF(GS3&gt;=8.5,"A",IF(GS3&gt;=8,"B+",IF(GS3&gt;=7,"B",IF(GS3&gt;=6.5,"C+",IF(GS3&gt;=5.5,"C",IF(GS3&gt;=5,"D+",IF(GS3&gt;=4,"D","F")))))))</f>
        <v>C+</v>
      </c>
      <c r="GV3" s="18">
        <f t="shared" ref="GV3:GV10" si="129">IF(GU3="A",4,IF(GU3="B+",3.5,IF(GU3="B",3,IF(GU3="C+",2.5,IF(GU3="C",2,IF(GU3="D+",1.5,IF(GU3="D",1,0)))))))</f>
        <v>2.5</v>
      </c>
      <c r="GW3" s="15" t="str">
        <f t="shared" ref="GW3:GW10" si="130">TEXT(GV3,"0.0")</f>
        <v>2.5</v>
      </c>
      <c r="GX3" s="19">
        <v>1</v>
      </c>
      <c r="GY3" s="68">
        <v>1</v>
      </c>
      <c r="GZ3" s="28">
        <v>8</v>
      </c>
      <c r="HA3" s="39">
        <v>6</v>
      </c>
      <c r="HB3" s="28"/>
      <c r="HC3" s="28"/>
      <c r="HD3" s="20">
        <f t="shared" ref="HD3:HD10" si="131">MAX(HA3:HC3)</f>
        <v>6</v>
      </c>
      <c r="HE3" s="21">
        <f t="shared" ref="HE3:HE10" si="132">ROUND(MAX((GZ3*0.4+HA3*0.6),(GZ3*0.4+HB3*0.6),(GZ3*0.4+HC3*0.6)),1)</f>
        <v>6.8</v>
      </c>
      <c r="HF3" s="21" t="str">
        <f t="shared" ref="HF3:HF10" si="133">TEXT(HE3,"0.0")</f>
        <v>6.8</v>
      </c>
      <c r="HG3" s="13" t="str">
        <f t="shared" ref="HG3:HG10" si="134">IF(HE3&gt;=8.5,"A",IF(HE3&gt;=8,"B+",IF(HE3&gt;=7,"B",IF(HE3&gt;=6.5,"C+",IF(HE3&gt;=5.5,"C",IF(HE3&gt;=5,"D+",IF(HE3&gt;=4,"D","F")))))))</f>
        <v>C+</v>
      </c>
      <c r="HH3" s="18">
        <f t="shared" ref="HH3:HH10" si="135">IF(HG3="A",4,IF(HG3="B+",3.5,IF(HG3="B",3,IF(HG3="C+",2.5,IF(HG3="C",2,IF(HG3="D+",1.5,IF(HG3="D",1,0)))))))</f>
        <v>2.5</v>
      </c>
      <c r="HI3" s="15" t="str">
        <f t="shared" ref="HI3:HI10" si="136">TEXT(HH3,"0.0")</f>
        <v>2.5</v>
      </c>
      <c r="HJ3" s="19">
        <v>1</v>
      </c>
      <c r="HK3" s="68">
        <v>1</v>
      </c>
      <c r="HL3" s="28">
        <v>7</v>
      </c>
      <c r="HM3" s="39">
        <v>6</v>
      </c>
      <c r="HN3" s="28"/>
      <c r="HO3" s="28"/>
      <c r="HP3" s="20">
        <f t="shared" ref="HP3:HP10" si="137">MAX(HM3:HO3)</f>
        <v>6</v>
      </c>
      <c r="HQ3" s="21">
        <f t="shared" ref="HQ3:HQ10" si="138">ROUND(MAX((HL3*0.4+HM3*0.6),(HL3*0.4+HN3*0.6),(HL3*0.4+HO3*0.6)),1)</f>
        <v>6.4</v>
      </c>
      <c r="HR3" s="21" t="str">
        <f t="shared" ref="HR3:HR10" si="139">TEXT(HQ3,"0.0")</f>
        <v>6.4</v>
      </c>
      <c r="HS3" s="13" t="str">
        <f t="shared" ref="HS3:HS10" si="140">IF(HQ3&gt;=8.5,"A",IF(HQ3&gt;=8,"B+",IF(HQ3&gt;=7,"B",IF(HQ3&gt;=6.5,"C+",IF(HQ3&gt;=5.5,"C",IF(HQ3&gt;=5,"D+",IF(HQ3&gt;=4,"D","F")))))))</f>
        <v>C</v>
      </c>
      <c r="HT3" s="18">
        <f t="shared" ref="HT3:HT10" si="141">IF(HS3="A",4,IF(HS3="B+",3.5,IF(HS3="B",3,IF(HS3="C+",2.5,IF(HS3="C",2,IF(HS3="D+",1.5,IF(HS3="D",1,0)))))))</f>
        <v>2</v>
      </c>
      <c r="HU3" s="15" t="str">
        <f t="shared" ref="HU3:HU10" si="142">TEXT(HT3,"0.0")</f>
        <v>2.0</v>
      </c>
      <c r="HV3" s="19">
        <v>4</v>
      </c>
      <c r="HW3" s="68">
        <v>4</v>
      </c>
      <c r="HX3" s="178"/>
      <c r="HY3" s="178"/>
      <c r="HZ3" s="179">
        <f t="shared" ref="HZ3:HZ10" si="143">ROUND((HX3*0.4+HY3*0.6),1)</f>
        <v>0</v>
      </c>
      <c r="IA3" s="21" t="str">
        <f t="shared" ref="IA3:IA10" si="144">TEXT(HZ3,"0.0")</f>
        <v>0.0</v>
      </c>
      <c r="IB3" s="13" t="str">
        <f t="shared" ref="IB3:IB10" si="145">IF(HZ3&gt;=8.5,"A",IF(HZ3&gt;=8,"B+",IF(HZ3&gt;=7,"B",IF(HZ3&gt;=6.5,"C+",IF(HZ3&gt;=5.5,"C",IF(HZ3&gt;=5,"D+",IF(HZ3&gt;=4,"D","F")))))))</f>
        <v>F</v>
      </c>
      <c r="IC3" s="18">
        <f t="shared" ref="IC3:IC10" si="146">IF(IB3="A",4,IF(IB3="B+",3.5,IF(IB3="B",3,IF(IB3="C+",2.5,IF(IB3="C",2,IF(IB3="D+",1.5,IF(IB3="D",1,0)))))))</f>
        <v>0</v>
      </c>
      <c r="ID3" s="15" t="str">
        <f t="shared" ref="ID3:ID10" si="147">TEXT(IC3,"0.0")</f>
        <v>0.0</v>
      </c>
      <c r="IE3" s="73"/>
      <c r="IF3" s="74"/>
      <c r="IG3" s="180">
        <f t="shared" ref="IG3:IG10" si="148">IE3+HV3+HJ3+GX3+GL3+FZ3+FN3+FB3+EP3+ED3</f>
        <v>19</v>
      </c>
      <c r="IH3" s="45">
        <f t="shared" ref="IH3:IH10" si="149">(HQ3*HV3+HZ3*IE3+HE3*HJ3+GX3*GS3+GL3*GG3+FZ3*FU3+FN3*FI3+FB3*EW3+EP3*EK3+ED3*DY3)/IG3</f>
        <v>7.3684210526315788</v>
      </c>
      <c r="II3" s="47">
        <f t="shared" ref="II3:II10" si="150">(HT3*HV3+IC3*IE3+HH3*HJ3+GX3*GV3+GL3*GJ3+FZ3*FX3+FN3*FL3+FB3*EZ3+EP3*EN3+ED3*EB3)/IG3</f>
        <v>2.8947368421052633</v>
      </c>
      <c r="IJ3" s="46" t="str">
        <f t="shared" ref="IJ3:IJ10" si="151">TEXT(II3,"0.00")</f>
        <v>2.89</v>
      </c>
    </row>
    <row r="4" spans="1:244" s="4" customFormat="1" ht="28.5">
      <c r="A4" s="2">
        <v>3</v>
      </c>
      <c r="B4" s="5" t="s">
        <v>151</v>
      </c>
      <c r="C4" s="6" t="s">
        <v>159</v>
      </c>
      <c r="D4" s="7" t="s">
        <v>160</v>
      </c>
      <c r="E4" s="8" t="s">
        <v>161</v>
      </c>
      <c r="F4" s="23"/>
      <c r="G4" s="10" t="s">
        <v>190</v>
      </c>
      <c r="H4" s="36" t="s">
        <v>89</v>
      </c>
      <c r="I4" s="36" t="s">
        <v>199</v>
      </c>
      <c r="J4" s="25"/>
      <c r="K4" s="21" t="str">
        <f t="shared" si="0"/>
        <v>0.0</v>
      </c>
      <c r="L4" s="13" t="str">
        <f t="shared" ref="L4:L37" si="152">IF(J4&gt;=8.5,"A",IF(J4&gt;=8,"B+",IF(J4&gt;=7,"B",IF(J4&gt;=6.5,"C+",IF(J4&gt;=5.5,"C",IF(J4&gt;=5,"D+",IF(J4&gt;=4,"D","F")))))))</f>
        <v>F</v>
      </c>
      <c r="M4" s="14">
        <f t="shared" ref="M4:M37" si="153">IF(L4="A",4,IF(L4="B+",3.5,IF(L4="B",3,IF(L4="C+",2.5,IF(L4="C",2,IF(L4="D+",1.5,IF(L4="D",1,0)))))))</f>
        <v>0</v>
      </c>
      <c r="N4" s="15" t="str">
        <f t="shared" si="3"/>
        <v>0.0</v>
      </c>
      <c r="O4" s="19">
        <v>1</v>
      </c>
      <c r="P4" s="12">
        <v>6.7</v>
      </c>
      <c r="Q4" s="21" t="str">
        <f t="shared" si="4"/>
        <v>6.7</v>
      </c>
      <c r="R4" s="13" t="str">
        <f t="shared" ref="R4:R37" si="154">IF(P4&gt;=8.5,"A",IF(P4&gt;=8,"B+",IF(P4&gt;=7,"B",IF(P4&gt;=6.5,"C+",IF(P4&gt;=5.5,"C",IF(P4&gt;=5,"D+",IF(P4&gt;=4,"D","F")))))))</f>
        <v>C+</v>
      </c>
      <c r="S4" s="14">
        <f t="shared" ref="S4:S37" si="155">IF(R4="A",4,IF(R4="B+",3.5,IF(R4="B",3,IF(R4="C+",2.5,IF(R4="C",2,IF(R4="D+",1.5,IF(R4="D",1,0)))))))</f>
        <v>2.5</v>
      </c>
      <c r="T4" s="15" t="str">
        <f t="shared" si="7"/>
        <v>2.5</v>
      </c>
      <c r="U4" s="19">
        <v>1</v>
      </c>
      <c r="V4" s="28">
        <v>8</v>
      </c>
      <c r="W4" s="26">
        <v>6</v>
      </c>
      <c r="X4" s="27"/>
      <c r="Y4" s="82"/>
      <c r="Z4" s="82">
        <f t="shared" si="8"/>
        <v>6</v>
      </c>
      <c r="AA4" s="21">
        <f t="shared" si="9"/>
        <v>6.8</v>
      </c>
      <c r="AB4" s="21" t="str">
        <f t="shared" si="10"/>
        <v>6.8</v>
      </c>
      <c r="AC4" s="13" t="str">
        <f t="shared" si="11"/>
        <v>C+</v>
      </c>
      <c r="AD4" s="18">
        <f t="shared" ref="AD4:AD37" si="156">IF(AC4="A",4,IF(AC4="B+",3.5,IF(AC4="B",3,IF(AC4="C+",2.5,IF(AC4="C",2,IF(AC4="D+",1.5,IF(AC4="D",1,0)))))))</f>
        <v>2.5</v>
      </c>
      <c r="AE4" s="15" t="str">
        <f t="shared" si="13"/>
        <v>2.5</v>
      </c>
      <c r="AF4" s="19">
        <v>2</v>
      </c>
      <c r="AG4" s="68">
        <v>2</v>
      </c>
      <c r="AH4" s="95">
        <v>5.7</v>
      </c>
      <c r="AI4" s="96"/>
      <c r="AJ4" s="97">
        <v>6</v>
      </c>
      <c r="AK4" s="97"/>
      <c r="AL4" s="82">
        <f t="shared" si="14"/>
        <v>6</v>
      </c>
      <c r="AM4" s="21">
        <f t="shared" si="15"/>
        <v>5.9</v>
      </c>
      <c r="AN4" s="21" t="str">
        <f t="shared" si="16"/>
        <v>5.9</v>
      </c>
      <c r="AO4" s="13" t="str">
        <f t="shared" si="17"/>
        <v>C</v>
      </c>
      <c r="AP4" s="18">
        <f t="shared" si="18"/>
        <v>2</v>
      </c>
      <c r="AQ4" s="15" t="str">
        <f t="shared" si="19"/>
        <v>2.0</v>
      </c>
      <c r="AR4" s="19">
        <v>1</v>
      </c>
      <c r="AS4" s="68">
        <v>1</v>
      </c>
      <c r="AT4" s="95">
        <v>6</v>
      </c>
      <c r="AU4" s="96"/>
      <c r="AV4" s="97">
        <v>7</v>
      </c>
      <c r="AW4" s="97"/>
      <c r="AX4" s="82">
        <f t="shared" si="20"/>
        <v>7</v>
      </c>
      <c r="AY4" s="21">
        <f t="shared" si="21"/>
        <v>6.6</v>
      </c>
      <c r="AZ4" s="21" t="str">
        <f t="shared" si="22"/>
        <v>6.6</v>
      </c>
      <c r="BA4" s="13" t="str">
        <f t="shared" si="23"/>
        <v>C+</v>
      </c>
      <c r="BB4" s="18">
        <f t="shared" si="24"/>
        <v>2.5</v>
      </c>
      <c r="BC4" s="15" t="str">
        <f t="shared" si="25"/>
        <v>2.5</v>
      </c>
      <c r="BD4" s="19">
        <v>2</v>
      </c>
      <c r="BE4" s="68">
        <v>2</v>
      </c>
      <c r="BF4" s="42">
        <v>0</v>
      </c>
      <c r="BG4" s="99"/>
      <c r="BH4" s="30"/>
      <c r="BI4" s="30"/>
      <c r="BJ4" s="82">
        <f t="shared" si="26"/>
        <v>0</v>
      </c>
      <c r="BK4" s="21">
        <f t="shared" si="27"/>
        <v>0</v>
      </c>
      <c r="BL4" s="21" t="str">
        <f t="shared" si="28"/>
        <v>0.0</v>
      </c>
      <c r="BM4" s="13" t="str">
        <f t="shared" si="29"/>
        <v>F</v>
      </c>
      <c r="BN4" s="18">
        <f t="shared" si="30"/>
        <v>0</v>
      </c>
      <c r="BO4" s="15" t="str">
        <f t="shared" si="31"/>
        <v>0.0</v>
      </c>
      <c r="BP4" s="19">
        <v>1.5</v>
      </c>
      <c r="BQ4" s="68"/>
      <c r="BR4" s="42"/>
      <c r="BS4" s="99"/>
      <c r="BT4" s="30"/>
      <c r="BU4" s="30"/>
      <c r="BV4" s="82">
        <f t="shared" si="32"/>
        <v>0</v>
      </c>
      <c r="BW4" s="21">
        <f t="shared" si="33"/>
        <v>0</v>
      </c>
      <c r="BX4" s="21" t="str">
        <f t="shared" si="34"/>
        <v>0.0</v>
      </c>
      <c r="BY4" s="13" t="str">
        <f t="shared" si="35"/>
        <v>F</v>
      </c>
      <c r="BZ4" s="18">
        <f t="shared" si="36"/>
        <v>0</v>
      </c>
      <c r="CA4" s="15" t="str">
        <f t="shared" si="37"/>
        <v>0.0</v>
      </c>
      <c r="CB4" s="19">
        <v>1.5</v>
      </c>
      <c r="CC4" s="68"/>
      <c r="CD4" s="21">
        <f t="shared" si="38"/>
        <v>0</v>
      </c>
      <c r="CE4" s="21" t="str">
        <f t="shared" si="39"/>
        <v>0.0</v>
      </c>
      <c r="CF4" s="13" t="str">
        <f t="shared" si="40"/>
        <v>F</v>
      </c>
      <c r="CG4" s="18">
        <f t="shared" si="41"/>
        <v>0</v>
      </c>
      <c r="CH4" s="15" t="str">
        <f t="shared" si="42"/>
        <v>0.0</v>
      </c>
      <c r="CI4" s="19">
        <v>3</v>
      </c>
      <c r="CJ4" s="68">
        <v>3</v>
      </c>
      <c r="CK4" s="28">
        <v>5.3</v>
      </c>
      <c r="CL4" s="26">
        <v>7</v>
      </c>
      <c r="CM4" s="27"/>
      <c r="CN4" s="82"/>
      <c r="CO4" s="27">
        <f t="shared" si="43"/>
        <v>7</v>
      </c>
      <c r="CP4" s="21">
        <f t="shared" si="44"/>
        <v>6.3</v>
      </c>
      <c r="CQ4" s="21" t="str">
        <f t="shared" si="45"/>
        <v>6.3</v>
      </c>
      <c r="CR4" s="13" t="str">
        <f t="shared" si="46"/>
        <v>C</v>
      </c>
      <c r="CS4" s="18">
        <f t="shared" si="47"/>
        <v>2</v>
      </c>
      <c r="CT4" s="15" t="str">
        <f t="shared" si="48"/>
        <v>2.0</v>
      </c>
      <c r="CU4" s="19">
        <v>3</v>
      </c>
      <c r="CV4" s="68">
        <v>3</v>
      </c>
      <c r="CW4" s="28">
        <v>5.7</v>
      </c>
      <c r="CX4" s="26">
        <v>7</v>
      </c>
      <c r="CY4" s="27"/>
      <c r="CZ4" s="82"/>
      <c r="DA4" s="82">
        <f t="shared" si="49"/>
        <v>7</v>
      </c>
      <c r="DB4" s="21">
        <f t="shared" si="50"/>
        <v>6.5</v>
      </c>
      <c r="DC4" s="21" t="str">
        <f t="shared" si="51"/>
        <v>6.5</v>
      </c>
      <c r="DD4" s="13" t="str">
        <f t="shared" si="52"/>
        <v>C+</v>
      </c>
      <c r="DE4" s="18">
        <f t="shared" si="53"/>
        <v>2.5</v>
      </c>
      <c r="DF4" s="15" t="str">
        <f t="shared" si="54"/>
        <v>2.5</v>
      </c>
      <c r="DG4" s="19">
        <v>2</v>
      </c>
      <c r="DH4" s="68">
        <v>2</v>
      </c>
      <c r="DI4" s="69">
        <f t="shared" si="116"/>
        <v>13</v>
      </c>
      <c r="DJ4" s="22">
        <f t="shared" si="117"/>
        <v>4.9692307692307685</v>
      </c>
      <c r="DK4" s="24" t="str">
        <f t="shared" si="55"/>
        <v>4.97</v>
      </c>
      <c r="DL4" s="22">
        <f t="shared" si="56"/>
        <v>1.7692307692307692</v>
      </c>
      <c r="DM4" s="24" t="str">
        <f t="shared" si="57"/>
        <v>1.77</v>
      </c>
      <c r="DN4" s="77" t="str">
        <f t="shared" si="118"/>
        <v>Lên lớp</v>
      </c>
      <c r="DO4" s="77">
        <f t="shared" si="119"/>
        <v>10</v>
      </c>
      <c r="DP4" s="22">
        <f t="shared" si="120"/>
        <v>6.4599999999999991</v>
      </c>
      <c r="DQ4" s="77" t="str">
        <f t="shared" si="58"/>
        <v>6.46</v>
      </c>
      <c r="DR4" s="22">
        <f t="shared" si="121"/>
        <v>2.2999999999999998</v>
      </c>
      <c r="DS4" s="77" t="str">
        <f t="shared" si="122"/>
        <v>2.30</v>
      </c>
      <c r="DT4" s="28">
        <v>0</v>
      </c>
      <c r="DU4" s="26"/>
      <c r="DV4" s="27"/>
      <c r="DW4" s="82"/>
      <c r="DX4" s="82">
        <f t="shared" si="123"/>
        <v>0</v>
      </c>
      <c r="DY4" s="21">
        <f t="shared" si="60"/>
        <v>0</v>
      </c>
      <c r="DZ4" s="21" t="str">
        <f t="shared" si="61"/>
        <v>0.0</v>
      </c>
      <c r="EA4" s="13" t="str">
        <f t="shared" si="62"/>
        <v>F</v>
      </c>
      <c r="EB4" s="18">
        <f t="shared" si="63"/>
        <v>0</v>
      </c>
      <c r="EC4" s="15" t="str">
        <f t="shared" si="64"/>
        <v>0.0</v>
      </c>
      <c r="ED4" s="19">
        <v>2</v>
      </c>
      <c r="EE4" s="68"/>
      <c r="EF4" s="28"/>
      <c r="EG4" s="26"/>
      <c r="EH4" s="27"/>
      <c r="EI4" s="27"/>
      <c r="EJ4" s="82">
        <f t="shared" si="124"/>
        <v>0</v>
      </c>
      <c r="EK4" s="21">
        <f t="shared" si="65"/>
        <v>0</v>
      </c>
      <c r="EL4" s="21" t="str">
        <f t="shared" si="66"/>
        <v>0.0</v>
      </c>
      <c r="EM4" s="13" t="str">
        <f t="shared" si="67"/>
        <v>F</v>
      </c>
      <c r="EN4" s="18">
        <f t="shared" si="68"/>
        <v>0</v>
      </c>
      <c r="EO4" s="15" t="str">
        <f t="shared" si="69"/>
        <v>0.0</v>
      </c>
      <c r="EP4" s="19">
        <v>3</v>
      </c>
      <c r="EQ4" s="68"/>
      <c r="ER4" s="28">
        <v>0</v>
      </c>
      <c r="ES4" s="26"/>
      <c r="ET4" s="27"/>
      <c r="EU4" s="27"/>
      <c r="EV4" s="82">
        <f t="shared" si="70"/>
        <v>0</v>
      </c>
      <c r="EW4" s="21">
        <f t="shared" si="71"/>
        <v>0</v>
      </c>
      <c r="EX4" s="21" t="str">
        <f t="shared" si="72"/>
        <v>0.0</v>
      </c>
      <c r="EY4" s="13" t="str">
        <f t="shared" si="73"/>
        <v>F</v>
      </c>
      <c r="EZ4" s="18">
        <f t="shared" si="74"/>
        <v>0</v>
      </c>
      <c r="FA4" s="15" t="str">
        <f t="shared" si="75"/>
        <v>0.0</v>
      </c>
      <c r="FB4" s="19">
        <v>2</v>
      </c>
      <c r="FC4" s="68"/>
      <c r="FD4" s="28">
        <v>5.3</v>
      </c>
      <c r="FE4" s="26">
        <v>9</v>
      </c>
      <c r="FF4" s="27"/>
      <c r="FG4" s="27"/>
      <c r="FH4" s="82">
        <f t="shared" si="76"/>
        <v>9</v>
      </c>
      <c r="FI4" s="21">
        <f t="shared" si="77"/>
        <v>7.5</v>
      </c>
      <c r="FJ4" s="21" t="str">
        <f t="shared" si="78"/>
        <v>7.5</v>
      </c>
      <c r="FK4" s="13" t="str">
        <f t="shared" si="79"/>
        <v>B</v>
      </c>
      <c r="FL4" s="18">
        <f t="shared" si="80"/>
        <v>3</v>
      </c>
      <c r="FM4" s="15" t="str">
        <f t="shared" si="81"/>
        <v>3.0</v>
      </c>
      <c r="FN4" s="19">
        <v>2</v>
      </c>
      <c r="FO4" s="68">
        <v>2</v>
      </c>
      <c r="FP4" s="28"/>
      <c r="FQ4" s="26"/>
      <c r="FR4" s="27"/>
      <c r="FS4" s="27"/>
      <c r="FT4" s="82">
        <f t="shared" si="82"/>
        <v>0</v>
      </c>
      <c r="FU4" s="21">
        <f t="shared" si="83"/>
        <v>0</v>
      </c>
      <c r="FV4" s="21" t="str">
        <f t="shared" si="84"/>
        <v>0.0</v>
      </c>
      <c r="FW4" s="13" t="str">
        <f t="shared" si="85"/>
        <v>F</v>
      </c>
      <c r="FX4" s="18">
        <f t="shared" si="86"/>
        <v>0</v>
      </c>
      <c r="FY4" s="15" t="str">
        <f t="shared" si="87"/>
        <v>0.0</v>
      </c>
      <c r="FZ4" s="19">
        <v>2</v>
      </c>
      <c r="GA4" s="68"/>
      <c r="GB4" s="28"/>
      <c r="GC4" s="26"/>
      <c r="GD4" s="27"/>
      <c r="GE4" s="27"/>
      <c r="GF4" s="82">
        <f t="shared" si="88"/>
        <v>0</v>
      </c>
      <c r="GG4" s="21">
        <f t="shared" si="89"/>
        <v>0</v>
      </c>
      <c r="GH4" s="21" t="str">
        <f t="shared" si="90"/>
        <v>0.0</v>
      </c>
      <c r="GI4" s="13" t="str">
        <f t="shared" si="91"/>
        <v>F</v>
      </c>
      <c r="GJ4" s="18">
        <f t="shared" si="92"/>
        <v>0</v>
      </c>
      <c r="GK4" s="15" t="str">
        <f t="shared" si="93"/>
        <v>0.0</v>
      </c>
      <c r="GL4" s="19">
        <v>2</v>
      </c>
      <c r="GM4" s="68"/>
      <c r="GN4" s="95">
        <v>5</v>
      </c>
      <c r="GO4" s="164"/>
      <c r="GP4" s="95"/>
      <c r="GQ4" s="95"/>
      <c r="GR4" s="95">
        <f t="shared" si="125"/>
        <v>0</v>
      </c>
      <c r="GS4" s="21">
        <f t="shared" si="126"/>
        <v>2</v>
      </c>
      <c r="GT4" s="21" t="str">
        <f t="shared" si="127"/>
        <v>2.0</v>
      </c>
      <c r="GU4" s="13" t="str">
        <f t="shared" si="128"/>
        <v>F</v>
      </c>
      <c r="GV4" s="18">
        <f t="shared" si="129"/>
        <v>0</v>
      </c>
      <c r="GW4" s="15" t="str">
        <f t="shared" si="130"/>
        <v>0.0</v>
      </c>
      <c r="GX4" s="19">
        <v>1</v>
      </c>
      <c r="GY4" s="68"/>
      <c r="GZ4" s="95">
        <v>5</v>
      </c>
      <c r="HA4" s="164"/>
      <c r="HB4" s="95"/>
      <c r="HC4" s="95"/>
      <c r="HD4" s="95">
        <f t="shared" si="131"/>
        <v>0</v>
      </c>
      <c r="HE4" s="21">
        <f t="shared" si="132"/>
        <v>2</v>
      </c>
      <c r="HF4" s="21" t="str">
        <f t="shared" si="133"/>
        <v>2.0</v>
      </c>
      <c r="HG4" s="13" t="str">
        <f t="shared" si="134"/>
        <v>F</v>
      </c>
      <c r="HH4" s="18">
        <f t="shared" si="135"/>
        <v>0</v>
      </c>
      <c r="HI4" s="15" t="str">
        <f t="shared" si="136"/>
        <v>0.0</v>
      </c>
      <c r="HJ4" s="19">
        <v>1</v>
      </c>
      <c r="HK4" s="68"/>
      <c r="HL4" s="42">
        <v>0</v>
      </c>
      <c r="HM4" s="37"/>
      <c r="HN4" s="42"/>
      <c r="HO4" s="42"/>
      <c r="HP4" s="42">
        <f t="shared" si="137"/>
        <v>0</v>
      </c>
      <c r="HQ4" s="21">
        <f t="shared" si="138"/>
        <v>0</v>
      </c>
      <c r="HR4" s="21" t="str">
        <f t="shared" si="139"/>
        <v>0.0</v>
      </c>
      <c r="HS4" s="13" t="str">
        <f t="shared" si="140"/>
        <v>F</v>
      </c>
      <c r="HT4" s="18">
        <f t="shared" si="141"/>
        <v>0</v>
      </c>
      <c r="HU4" s="15" t="str">
        <f t="shared" si="142"/>
        <v>0.0</v>
      </c>
      <c r="HV4" s="19">
        <v>4</v>
      </c>
      <c r="HW4" s="68"/>
      <c r="HX4" s="178"/>
      <c r="HY4" s="178"/>
      <c r="HZ4" s="179">
        <f t="shared" si="143"/>
        <v>0</v>
      </c>
      <c r="IA4" s="21" t="str">
        <f t="shared" si="144"/>
        <v>0.0</v>
      </c>
      <c r="IB4" s="13" t="str">
        <f t="shared" si="145"/>
        <v>F</v>
      </c>
      <c r="IC4" s="18">
        <f t="shared" si="146"/>
        <v>0</v>
      </c>
      <c r="ID4" s="15" t="str">
        <f t="shared" si="147"/>
        <v>0.0</v>
      </c>
      <c r="IE4" s="73"/>
      <c r="IF4" s="74"/>
      <c r="IG4" s="180">
        <f t="shared" si="148"/>
        <v>19</v>
      </c>
      <c r="IH4" s="45">
        <f t="shared" si="149"/>
        <v>1</v>
      </c>
      <c r="II4" s="47">
        <f t="shared" si="150"/>
        <v>0.31578947368421051</v>
      </c>
      <c r="IJ4" s="46" t="str">
        <f t="shared" si="151"/>
        <v>0.32</v>
      </c>
    </row>
    <row r="5" spans="1:244" s="4" customFormat="1" ht="28.5">
      <c r="A5" s="2">
        <v>4</v>
      </c>
      <c r="B5" s="5" t="s">
        <v>151</v>
      </c>
      <c r="C5" s="6" t="s">
        <v>164</v>
      </c>
      <c r="D5" s="7" t="s">
        <v>165</v>
      </c>
      <c r="E5" s="8" t="s">
        <v>99</v>
      </c>
      <c r="G5" s="10" t="s">
        <v>192</v>
      </c>
      <c r="H5" s="36" t="s">
        <v>89</v>
      </c>
      <c r="I5" s="36" t="s">
        <v>201</v>
      </c>
      <c r="J5" s="25">
        <v>9</v>
      </c>
      <c r="K5" s="21" t="str">
        <f t="shared" si="0"/>
        <v>9.0</v>
      </c>
      <c r="L5" s="13" t="str">
        <f t="shared" si="152"/>
        <v>A</v>
      </c>
      <c r="M5" s="14">
        <f t="shared" si="153"/>
        <v>4</v>
      </c>
      <c r="N5" s="15" t="str">
        <f t="shared" si="3"/>
        <v>4.0</v>
      </c>
      <c r="O5" s="19">
        <v>1</v>
      </c>
      <c r="P5" s="12">
        <v>5.3</v>
      </c>
      <c r="Q5" s="21" t="str">
        <f t="shared" si="4"/>
        <v>5.3</v>
      </c>
      <c r="R5" s="13" t="str">
        <f t="shared" si="154"/>
        <v>D+</v>
      </c>
      <c r="S5" s="14">
        <f t="shared" si="155"/>
        <v>1.5</v>
      </c>
      <c r="T5" s="15" t="str">
        <f t="shared" si="7"/>
        <v>1.5</v>
      </c>
      <c r="U5" s="19">
        <v>1</v>
      </c>
      <c r="V5" s="28">
        <v>8</v>
      </c>
      <c r="W5" s="26">
        <v>8</v>
      </c>
      <c r="X5" s="27"/>
      <c r="Y5" s="82"/>
      <c r="Z5" s="82">
        <f t="shared" si="8"/>
        <v>8</v>
      </c>
      <c r="AA5" s="21">
        <f t="shared" si="9"/>
        <v>8</v>
      </c>
      <c r="AB5" s="21" t="str">
        <f t="shared" si="10"/>
        <v>8.0</v>
      </c>
      <c r="AC5" s="13" t="str">
        <f t="shared" si="11"/>
        <v>B+</v>
      </c>
      <c r="AD5" s="18">
        <f t="shared" si="156"/>
        <v>3.5</v>
      </c>
      <c r="AE5" s="15" t="str">
        <f t="shared" si="13"/>
        <v>3.5</v>
      </c>
      <c r="AF5" s="19">
        <v>2</v>
      </c>
      <c r="AG5" s="68">
        <v>2</v>
      </c>
      <c r="AH5" s="28">
        <v>8</v>
      </c>
      <c r="AI5" s="26">
        <v>8</v>
      </c>
      <c r="AJ5" s="27"/>
      <c r="AK5" s="82"/>
      <c r="AL5" s="82">
        <f t="shared" si="14"/>
        <v>8</v>
      </c>
      <c r="AM5" s="21">
        <f t="shared" si="15"/>
        <v>8</v>
      </c>
      <c r="AN5" s="21" t="str">
        <f t="shared" si="16"/>
        <v>8.0</v>
      </c>
      <c r="AO5" s="13" t="str">
        <f t="shared" si="17"/>
        <v>B+</v>
      </c>
      <c r="AP5" s="18">
        <f t="shared" si="18"/>
        <v>3.5</v>
      </c>
      <c r="AQ5" s="15" t="str">
        <f t="shared" si="19"/>
        <v>3.5</v>
      </c>
      <c r="AR5" s="19">
        <v>1</v>
      </c>
      <c r="AS5" s="68">
        <v>1</v>
      </c>
      <c r="AT5" s="28">
        <v>8.6999999999999993</v>
      </c>
      <c r="AU5" s="26">
        <v>7</v>
      </c>
      <c r="AV5" s="27"/>
      <c r="AW5" s="82"/>
      <c r="AX5" s="82">
        <f t="shared" si="20"/>
        <v>7</v>
      </c>
      <c r="AY5" s="21">
        <f t="shared" si="21"/>
        <v>7.7</v>
      </c>
      <c r="AZ5" s="21" t="str">
        <f t="shared" si="22"/>
        <v>7.7</v>
      </c>
      <c r="BA5" s="13" t="str">
        <f t="shared" si="23"/>
        <v>B</v>
      </c>
      <c r="BB5" s="18">
        <f t="shared" si="24"/>
        <v>3</v>
      </c>
      <c r="BC5" s="15" t="str">
        <f t="shared" si="25"/>
        <v>3.0</v>
      </c>
      <c r="BD5" s="19">
        <v>2</v>
      </c>
      <c r="BE5" s="68">
        <v>2</v>
      </c>
      <c r="BF5" s="28">
        <v>8</v>
      </c>
      <c r="BG5" s="26">
        <v>7</v>
      </c>
      <c r="BH5" s="27"/>
      <c r="BI5" s="82"/>
      <c r="BJ5" s="82">
        <f t="shared" si="26"/>
        <v>7</v>
      </c>
      <c r="BK5" s="21">
        <f t="shared" si="27"/>
        <v>7.4</v>
      </c>
      <c r="BL5" s="21" t="str">
        <f t="shared" si="28"/>
        <v>7.4</v>
      </c>
      <c r="BM5" s="13" t="str">
        <f t="shared" si="29"/>
        <v>B</v>
      </c>
      <c r="BN5" s="18">
        <f t="shared" si="30"/>
        <v>3</v>
      </c>
      <c r="BO5" s="15" t="str">
        <f t="shared" si="31"/>
        <v>3.0</v>
      </c>
      <c r="BP5" s="19">
        <v>1.5</v>
      </c>
      <c r="BQ5" s="68">
        <v>1.5</v>
      </c>
      <c r="BR5" s="28">
        <v>8</v>
      </c>
      <c r="BS5" s="26">
        <v>7</v>
      </c>
      <c r="BT5" s="27"/>
      <c r="BU5" s="82"/>
      <c r="BV5" s="82">
        <f t="shared" si="32"/>
        <v>7</v>
      </c>
      <c r="BW5" s="21">
        <f t="shared" si="33"/>
        <v>7.4</v>
      </c>
      <c r="BX5" s="21" t="str">
        <f t="shared" si="34"/>
        <v>7.4</v>
      </c>
      <c r="BY5" s="13" t="str">
        <f t="shared" si="35"/>
        <v>B</v>
      </c>
      <c r="BZ5" s="18">
        <f t="shared" si="36"/>
        <v>3</v>
      </c>
      <c r="CA5" s="15" t="str">
        <f t="shared" si="37"/>
        <v>3.0</v>
      </c>
      <c r="CB5" s="19">
        <v>1.5</v>
      </c>
      <c r="CC5" s="68">
        <v>1.5</v>
      </c>
      <c r="CD5" s="21">
        <f t="shared" si="38"/>
        <v>7.4</v>
      </c>
      <c r="CE5" s="21" t="str">
        <f t="shared" si="39"/>
        <v>7.4</v>
      </c>
      <c r="CF5" s="13" t="str">
        <f t="shared" si="40"/>
        <v>B</v>
      </c>
      <c r="CG5" s="18">
        <f t="shared" si="41"/>
        <v>3</v>
      </c>
      <c r="CH5" s="15" t="str">
        <f t="shared" si="42"/>
        <v>3.0</v>
      </c>
      <c r="CI5" s="19">
        <v>3</v>
      </c>
      <c r="CJ5" s="68">
        <v>3</v>
      </c>
      <c r="CK5" s="28">
        <v>7</v>
      </c>
      <c r="CL5" s="26">
        <v>8</v>
      </c>
      <c r="CM5" s="27"/>
      <c r="CN5" s="82"/>
      <c r="CO5" s="27">
        <f t="shared" si="43"/>
        <v>8</v>
      </c>
      <c r="CP5" s="21">
        <f t="shared" si="44"/>
        <v>7.6</v>
      </c>
      <c r="CQ5" s="21" t="str">
        <f t="shared" si="45"/>
        <v>7.6</v>
      </c>
      <c r="CR5" s="13" t="str">
        <f t="shared" si="46"/>
        <v>B</v>
      </c>
      <c r="CS5" s="18">
        <f t="shared" si="47"/>
        <v>3</v>
      </c>
      <c r="CT5" s="15" t="str">
        <f t="shared" si="48"/>
        <v>3.0</v>
      </c>
      <c r="CU5" s="19">
        <v>3</v>
      </c>
      <c r="CV5" s="68">
        <v>3</v>
      </c>
      <c r="CW5" s="28">
        <v>8.6999999999999993</v>
      </c>
      <c r="CX5" s="26">
        <v>8</v>
      </c>
      <c r="CY5" s="27"/>
      <c r="CZ5" s="82"/>
      <c r="DA5" s="82">
        <f t="shared" si="49"/>
        <v>8</v>
      </c>
      <c r="DB5" s="21">
        <f t="shared" si="50"/>
        <v>8.3000000000000007</v>
      </c>
      <c r="DC5" s="21" t="str">
        <f t="shared" si="51"/>
        <v>8.3</v>
      </c>
      <c r="DD5" s="13" t="str">
        <f t="shared" si="52"/>
        <v>B+</v>
      </c>
      <c r="DE5" s="18">
        <f t="shared" si="53"/>
        <v>3.5</v>
      </c>
      <c r="DF5" s="15" t="str">
        <f t="shared" si="54"/>
        <v>3.5</v>
      </c>
      <c r="DG5" s="19">
        <v>2</v>
      </c>
      <c r="DH5" s="68">
        <v>2</v>
      </c>
      <c r="DI5" s="69">
        <f t="shared" si="116"/>
        <v>13</v>
      </c>
      <c r="DJ5" s="22">
        <f t="shared" si="117"/>
        <v>7.7692307692307692</v>
      </c>
      <c r="DK5" s="24" t="str">
        <f t="shared" si="55"/>
        <v>7.77</v>
      </c>
      <c r="DL5" s="22">
        <f t="shared" si="56"/>
        <v>3.1923076923076925</v>
      </c>
      <c r="DM5" s="24" t="str">
        <f t="shared" si="57"/>
        <v>3.19</v>
      </c>
      <c r="DN5" s="77" t="str">
        <f t="shared" si="118"/>
        <v>Lên lớp</v>
      </c>
      <c r="DO5" s="77">
        <f t="shared" si="119"/>
        <v>13</v>
      </c>
      <c r="DP5" s="22">
        <f t="shared" si="120"/>
        <v>7.7692307692307692</v>
      </c>
      <c r="DQ5" s="77" t="str">
        <f t="shared" si="58"/>
        <v>7.77</v>
      </c>
      <c r="DR5" s="22">
        <f t="shared" si="121"/>
        <v>3.1923076923076925</v>
      </c>
      <c r="DS5" s="77" t="str">
        <f t="shared" si="122"/>
        <v>3.19</v>
      </c>
      <c r="DT5" s="28">
        <v>9.3000000000000007</v>
      </c>
      <c r="DU5" s="26">
        <v>9</v>
      </c>
      <c r="DV5" s="27"/>
      <c r="DW5" s="82"/>
      <c r="DX5" s="82">
        <f t="shared" si="123"/>
        <v>9</v>
      </c>
      <c r="DY5" s="21">
        <f t="shared" si="60"/>
        <v>9.1</v>
      </c>
      <c r="DZ5" s="21" t="str">
        <f t="shared" si="61"/>
        <v>9.1</v>
      </c>
      <c r="EA5" s="13" t="str">
        <f t="shared" si="62"/>
        <v>A</v>
      </c>
      <c r="EB5" s="18">
        <f t="shared" si="63"/>
        <v>4</v>
      </c>
      <c r="EC5" s="15" t="str">
        <f t="shared" si="64"/>
        <v>4.0</v>
      </c>
      <c r="ED5" s="19">
        <v>2</v>
      </c>
      <c r="EE5" s="68">
        <v>2</v>
      </c>
      <c r="EF5" s="28">
        <v>8.1999999999999993</v>
      </c>
      <c r="EG5" s="26">
        <v>7</v>
      </c>
      <c r="EH5" s="27"/>
      <c r="EI5" s="27"/>
      <c r="EJ5" s="82">
        <f t="shared" si="124"/>
        <v>9</v>
      </c>
      <c r="EK5" s="21">
        <f t="shared" si="65"/>
        <v>7.5</v>
      </c>
      <c r="EL5" s="21" t="str">
        <f t="shared" si="66"/>
        <v>7.5</v>
      </c>
      <c r="EM5" s="13" t="str">
        <f t="shared" si="67"/>
        <v>B</v>
      </c>
      <c r="EN5" s="18">
        <f t="shared" si="68"/>
        <v>3</v>
      </c>
      <c r="EO5" s="15" t="str">
        <f t="shared" si="69"/>
        <v>3.0</v>
      </c>
      <c r="EP5" s="19">
        <v>3</v>
      </c>
      <c r="EQ5" s="68">
        <v>3</v>
      </c>
      <c r="ER5" s="28">
        <v>8</v>
      </c>
      <c r="ES5" s="26">
        <v>9</v>
      </c>
      <c r="ET5" s="27"/>
      <c r="EU5" s="27"/>
      <c r="EV5" s="82">
        <f t="shared" si="70"/>
        <v>9</v>
      </c>
      <c r="EW5" s="21">
        <f t="shared" si="71"/>
        <v>8.6</v>
      </c>
      <c r="EX5" s="21" t="str">
        <f t="shared" si="72"/>
        <v>8.6</v>
      </c>
      <c r="EY5" s="13" t="str">
        <f t="shared" si="73"/>
        <v>A</v>
      </c>
      <c r="EZ5" s="18">
        <f t="shared" si="74"/>
        <v>4</v>
      </c>
      <c r="FA5" s="15" t="str">
        <f t="shared" si="75"/>
        <v>4.0</v>
      </c>
      <c r="FB5" s="19">
        <v>2</v>
      </c>
      <c r="FC5" s="68">
        <v>2</v>
      </c>
      <c r="FD5" s="28">
        <v>8.3000000000000007</v>
      </c>
      <c r="FE5" s="26">
        <v>8</v>
      </c>
      <c r="FF5" s="27"/>
      <c r="FG5" s="27"/>
      <c r="FH5" s="82">
        <f t="shared" si="76"/>
        <v>8</v>
      </c>
      <c r="FI5" s="21">
        <f t="shared" si="77"/>
        <v>8.1</v>
      </c>
      <c r="FJ5" s="21" t="str">
        <f t="shared" si="78"/>
        <v>8.1</v>
      </c>
      <c r="FK5" s="13" t="str">
        <f t="shared" si="79"/>
        <v>B+</v>
      </c>
      <c r="FL5" s="18">
        <f t="shared" si="80"/>
        <v>3.5</v>
      </c>
      <c r="FM5" s="15" t="str">
        <f t="shared" si="81"/>
        <v>3.5</v>
      </c>
      <c r="FN5" s="19">
        <v>2</v>
      </c>
      <c r="FO5" s="68">
        <v>2</v>
      </c>
      <c r="FP5" s="28">
        <v>8</v>
      </c>
      <c r="FQ5" s="26">
        <v>9</v>
      </c>
      <c r="FR5" s="27"/>
      <c r="FS5" s="27"/>
      <c r="FT5" s="82">
        <f t="shared" si="82"/>
        <v>9</v>
      </c>
      <c r="FU5" s="21">
        <f t="shared" si="83"/>
        <v>8.6</v>
      </c>
      <c r="FV5" s="21" t="str">
        <f t="shared" si="84"/>
        <v>8.6</v>
      </c>
      <c r="FW5" s="13" t="str">
        <f t="shared" si="85"/>
        <v>A</v>
      </c>
      <c r="FX5" s="18">
        <f t="shared" si="86"/>
        <v>4</v>
      </c>
      <c r="FY5" s="15" t="str">
        <f t="shared" si="87"/>
        <v>4.0</v>
      </c>
      <c r="FZ5" s="19">
        <v>2</v>
      </c>
      <c r="GA5" s="68">
        <v>2</v>
      </c>
      <c r="GB5" s="28">
        <v>8.6999999999999993</v>
      </c>
      <c r="GC5" s="26">
        <v>8</v>
      </c>
      <c r="GD5" s="27"/>
      <c r="GE5" s="27"/>
      <c r="GF5" s="82">
        <f t="shared" si="88"/>
        <v>8</v>
      </c>
      <c r="GG5" s="21">
        <f t="shared" si="89"/>
        <v>8.3000000000000007</v>
      </c>
      <c r="GH5" s="21" t="str">
        <f t="shared" si="90"/>
        <v>8.3</v>
      </c>
      <c r="GI5" s="13" t="str">
        <f t="shared" si="91"/>
        <v>B+</v>
      </c>
      <c r="GJ5" s="18">
        <f t="shared" si="92"/>
        <v>3.5</v>
      </c>
      <c r="GK5" s="15" t="str">
        <f t="shared" si="93"/>
        <v>3.5</v>
      </c>
      <c r="GL5" s="19">
        <v>2</v>
      </c>
      <c r="GM5" s="68">
        <v>2</v>
      </c>
      <c r="GN5" s="28">
        <v>8</v>
      </c>
      <c r="GO5" s="39">
        <v>8</v>
      </c>
      <c r="GP5" s="28"/>
      <c r="GQ5" s="28"/>
      <c r="GR5" s="20">
        <f t="shared" si="125"/>
        <v>8</v>
      </c>
      <c r="GS5" s="21">
        <f t="shared" si="126"/>
        <v>8</v>
      </c>
      <c r="GT5" s="21" t="str">
        <f t="shared" si="127"/>
        <v>8.0</v>
      </c>
      <c r="GU5" s="13" t="str">
        <f t="shared" si="128"/>
        <v>B+</v>
      </c>
      <c r="GV5" s="18">
        <f t="shared" si="129"/>
        <v>3.5</v>
      </c>
      <c r="GW5" s="15" t="str">
        <f t="shared" si="130"/>
        <v>3.5</v>
      </c>
      <c r="GX5" s="19">
        <v>1</v>
      </c>
      <c r="GY5" s="68">
        <v>1</v>
      </c>
      <c r="GZ5" s="28">
        <v>8</v>
      </c>
      <c r="HA5" s="39">
        <v>8</v>
      </c>
      <c r="HB5" s="28"/>
      <c r="HC5" s="28"/>
      <c r="HD5" s="20">
        <f t="shared" si="131"/>
        <v>8</v>
      </c>
      <c r="HE5" s="21">
        <f t="shared" si="132"/>
        <v>8</v>
      </c>
      <c r="HF5" s="21" t="str">
        <f t="shared" si="133"/>
        <v>8.0</v>
      </c>
      <c r="HG5" s="13" t="str">
        <f t="shared" si="134"/>
        <v>B+</v>
      </c>
      <c r="HH5" s="18">
        <f t="shared" si="135"/>
        <v>3.5</v>
      </c>
      <c r="HI5" s="15" t="str">
        <f t="shared" si="136"/>
        <v>3.5</v>
      </c>
      <c r="HJ5" s="19">
        <v>1</v>
      </c>
      <c r="HK5" s="68">
        <v>1</v>
      </c>
      <c r="HL5" s="28">
        <v>8</v>
      </c>
      <c r="HM5" s="39">
        <v>7</v>
      </c>
      <c r="HN5" s="28"/>
      <c r="HO5" s="28"/>
      <c r="HP5" s="20">
        <f t="shared" si="137"/>
        <v>7</v>
      </c>
      <c r="HQ5" s="21">
        <f t="shared" si="138"/>
        <v>7.4</v>
      </c>
      <c r="HR5" s="21" t="str">
        <f t="shared" si="139"/>
        <v>7.4</v>
      </c>
      <c r="HS5" s="13" t="str">
        <f t="shared" si="140"/>
        <v>B</v>
      </c>
      <c r="HT5" s="18">
        <f t="shared" si="141"/>
        <v>3</v>
      </c>
      <c r="HU5" s="15" t="str">
        <f t="shared" si="142"/>
        <v>3.0</v>
      </c>
      <c r="HV5" s="19">
        <v>4</v>
      </c>
      <c r="HW5" s="68">
        <v>4</v>
      </c>
      <c r="HX5" s="178"/>
      <c r="HY5" s="178"/>
      <c r="HZ5" s="179">
        <f t="shared" si="143"/>
        <v>0</v>
      </c>
      <c r="IA5" s="21" t="str">
        <f t="shared" si="144"/>
        <v>0.0</v>
      </c>
      <c r="IB5" s="13" t="str">
        <f t="shared" si="145"/>
        <v>F</v>
      </c>
      <c r="IC5" s="18">
        <f t="shared" si="146"/>
        <v>0</v>
      </c>
      <c r="ID5" s="15" t="str">
        <f t="shared" si="147"/>
        <v>0.0</v>
      </c>
      <c r="IE5" s="73"/>
      <c r="IF5" s="74"/>
      <c r="IG5" s="180">
        <f t="shared" si="148"/>
        <v>19</v>
      </c>
      <c r="IH5" s="45">
        <f t="shared" si="149"/>
        <v>8.0789473684210531</v>
      </c>
      <c r="II5" s="47">
        <f t="shared" si="150"/>
        <v>3.4736842105263159</v>
      </c>
      <c r="IJ5" s="46" t="str">
        <f t="shared" si="151"/>
        <v>3.47</v>
      </c>
    </row>
    <row r="6" spans="1:244" s="4" customFormat="1" ht="28.5">
      <c r="A6" s="2">
        <v>5</v>
      </c>
      <c r="B6" s="5" t="s">
        <v>151</v>
      </c>
      <c r="C6" s="6" t="s">
        <v>166</v>
      </c>
      <c r="D6" s="7" t="s">
        <v>167</v>
      </c>
      <c r="E6" s="8" t="s">
        <v>168</v>
      </c>
      <c r="G6" s="10" t="s">
        <v>193</v>
      </c>
      <c r="H6" s="36" t="s">
        <v>89</v>
      </c>
      <c r="I6" s="36" t="s">
        <v>202</v>
      </c>
      <c r="J6" s="25">
        <v>8.6</v>
      </c>
      <c r="K6" s="21" t="str">
        <f t="shared" si="0"/>
        <v>8.6</v>
      </c>
      <c r="L6" s="13" t="str">
        <f t="shared" si="152"/>
        <v>A</v>
      </c>
      <c r="M6" s="14">
        <f t="shared" si="153"/>
        <v>4</v>
      </c>
      <c r="N6" s="15" t="str">
        <f t="shared" si="3"/>
        <v>4.0</v>
      </c>
      <c r="O6" s="19">
        <v>1</v>
      </c>
      <c r="P6" s="12">
        <v>6.7</v>
      </c>
      <c r="Q6" s="21" t="str">
        <f t="shared" si="4"/>
        <v>6.7</v>
      </c>
      <c r="R6" s="13" t="str">
        <f t="shared" si="154"/>
        <v>C+</v>
      </c>
      <c r="S6" s="14">
        <f t="shared" si="155"/>
        <v>2.5</v>
      </c>
      <c r="T6" s="15" t="str">
        <f t="shared" si="7"/>
        <v>2.5</v>
      </c>
      <c r="U6" s="19">
        <v>1</v>
      </c>
      <c r="V6" s="28">
        <v>8</v>
      </c>
      <c r="W6" s="26">
        <v>7</v>
      </c>
      <c r="X6" s="27"/>
      <c r="Y6" s="82"/>
      <c r="Z6" s="82">
        <f t="shared" si="8"/>
        <v>7</v>
      </c>
      <c r="AA6" s="21">
        <f t="shared" si="9"/>
        <v>7.4</v>
      </c>
      <c r="AB6" s="21" t="str">
        <f t="shared" si="10"/>
        <v>7.4</v>
      </c>
      <c r="AC6" s="13" t="str">
        <f t="shared" si="11"/>
        <v>B</v>
      </c>
      <c r="AD6" s="18">
        <f t="shared" si="156"/>
        <v>3</v>
      </c>
      <c r="AE6" s="15" t="str">
        <f t="shared" si="13"/>
        <v>3.0</v>
      </c>
      <c r="AF6" s="19">
        <v>2</v>
      </c>
      <c r="AG6" s="68">
        <v>2</v>
      </c>
      <c r="AH6" s="28">
        <v>6.3</v>
      </c>
      <c r="AI6" s="26">
        <v>8</v>
      </c>
      <c r="AJ6" s="27"/>
      <c r="AK6" s="82"/>
      <c r="AL6" s="82">
        <f t="shared" si="14"/>
        <v>8</v>
      </c>
      <c r="AM6" s="21">
        <f t="shared" si="15"/>
        <v>7.3</v>
      </c>
      <c r="AN6" s="21" t="str">
        <f t="shared" si="16"/>
        <v>7.3</v>
      </c>
      <c r="AO6" s="13" t="str">
        <f t="shared" si="17"/>
        <v>B</v>
      </c>
      <c r="AP6" s="18">
        <f t="shared" si="18"/>
        <v>3</v>
      </c>
      <c r="AQ6" s="15" t="str">
        <f t="shared" si="19"/>
        <v>3.0</v>
      </c>
      <c r="AR6" s="19">
        <v>1</v>
      </c>
      <c r="AS6" s="68">
        <v>1</v>
      </c>
      <c r="AT6" s="28">
        <v>7.3</v>
      </c>
      <c r="AU6" s="26">
        <v>6</v>
      </c>
      <c r="AV6" s="27"/>
      <c r="AW6" s="82"/>
      <c r="AX6" s="82">
        <f t="shared" si="20"/>
        <v>6</v>
      </c>
      <c r="AY6" s="21">
        <f t="shared" si="21"/>
        <v>6.5</v>
      </c>
      <c r="AZ6" s="21" t="str">
        <f t="shared" si="22"/>
        <v>6.5</v>
      </c>
      <c r="BA6" s="13" t="str">
        <f t="shared" si="23"/>
        <v>C+</v>
      </c>
      <c r="BB6" s="18">
        <f t="shared" si="24"/>
        <v>2.5</v>
      </c>
      <c r="BC6" s="15" t="str">
        <f t="shared" si="25"/>
        <v>2.5</v>
      </c>
      <c r="BD6" s="19">
        <v>2</v>
      </c>
      <c r="BE6" s="68">
        <v>2</v>
      </c>
      <c r="BF6" s="108">
        <v>6</v>
      </c>
      <c r="BG6" s="109">
        <v>4</v>
      </c>
      <c r="BH6" s="110">
        <v>7</v>
      </c>
      <c r="BI6" s="110"/>
      <c r="BJ6" s="82">
        <f t="shared" si="26"/>
        <v>7</v>
      </c>
      <c r="BK6" s="21">
        <f t="shared" si="27"/>
        <v>6.6</v>
      </c>
      <c r="BL6" s="21" t="str">
        <f t="shared" si="28"/>
        <v>6.6</v>
      </c>
      <c r="BM6" s="13" t="str">
        <f t="shared" si="29"/>
        <v>C+</v>
      </c>
      <c r="BN6" s="18">
        <f t="shared" si="30"/>
        <v>2.5</v>
      </c>
      <c r="BO6" s="15" t="str">
        <f t="shared" si="31"/>
        <v>2.5</v>
      </c>
      <c r="BP6" s="19">
        <v>1.5</v>
      </c>
      <c r="BQ6" s="68">
        <v>1.5</v>
      </c>
      <c r="BR6" s="28">
        <v>6</v>
      </c>
      <c r="BS6" s="26"/>
      <c r="BT6" s="27">
        <v>7</v>
      </c>
      <c r="BU6" s="27"/>
      <c r="BV6" s="82">
        <f t="shared" si="32"/>
        <v>7</v>
      </c>
      <c r="BW6" s="21">
        <f t="shared" si="33"/>
        <v>6.6</v>
      </c>
      <c r="BX6" s="21" t="str">
        <f t="shared" si="34"/>
        <v>6.6</v>
      </c>
      <c r="BY6" s="13" t="str">
        <f t="shared" si="35"/>
        <v>C+</v>
      </c>
      <c r="BZ6" s="18">
        <f t="shared" si="36"/>
        <v>2.5</v>
      </c>
      <c r="CA6" s="15" t="str">
        <f t="shared" si="37"/>
        <v>2.5</v>
      </c>
      <c r="CB6" s="19">
        <v>1.5</v>
      </c>
      <c r="CC6" s="68">
        <v>1.5</v>
      </c>
      <c r="CD6" s="21">
        <f t="shared" si="38"/>
        <v>6.6</v>
      </c>
      <c r="CE6" s="21" t="str">
        <f t="shared" si="39"/>
        <v>6.6</v>
      </c>
      <c r="CF6" s="13" t="str">
        <f t="shared" si="40"/>
        <v>C+</v>
      </c>
      <c r="CG6" s="18">
        <f t="shared" si="41"/>
        <v>2.5</v>
      </c>
      <c r="CH6" s="15" t="str">
        <f t="shared" si="42"/>
        <v>2.5</v>
      </c>
      <c r="CI6" s="19">
        <v>3</v>
      </c>
      <c r="CJ6" s="68">
        <v>3</v>
      </c>
      <c r="CK6" s="28">
        <v>6.3</v>
      </c>
      <c r="CL6" s="26">
        <v>7</v>
      </c>
      <c r="CM6" s="27"/>
      <c r="CN6" s="82"/>
      <c r="CO6" s="27">
        <f t="shared" si="43"/>
        <v>7</v>
      </c>
      <c r="CP6" s="21">
        <f t="shared" si="44"/>
        <v>6.7</v>
      </c>
      <c r="CQ6" s="21" t="str">
        <f t="shared" si="45"/>
        <v>6.7</v>
      </c>
      <c r="CR6" s="13" t="str">
        <f t="shared" si="46"/>
        <v>C+</v>
      </c>
      <c r="CS6" s="18">
        <f t="shared" si="47"/>
        <v>2.5</v>
      </c>
      <c r="CT6" s="15" t="str">
        <f t="shared" si="48"/>
        <v>2.5</v>
      </c>
      <c r="CU6" s="19">
        <v>3</v>
      </c>
      <c r="CV6" s="68">
        <v>3</v>
      </c>
      <c r="CW6" s="28">
        <v>7</v>
      </c>
      <c r="CX6" s="26">
        <v>7</v>
      </c>
      <c r="CY6" s="27"/>
      <c r="CZ6" s="82"/>
      <c r="DA6" s="82">
        <f t="shared" si="49"/>
        <v>7</v>
      </c>
      <c r="DB6" s="21">
        <f t="shared" si="50"/>
        <v>7</v>
      </c>
      <c r="DC6" s="21" t="str">
        <f t="shared" si="51"/>
        <v>7.0</v>
      </c>
      <c r="DD6" s="13" t="str">
        <f t="shared" si="52"/>
        <v>B</v>
      </c>
      <c r="DE6" s="18">
        <f t="shared" si="53"/>
        <v>3</v>
      </c>
      <c r="DF6" s="15" t="str">
        <f t="shared" si="54"/>
        <v>3.0</v>
      </c>
      <c r="DG6" s="19">
        <v>2</v>
      </c>
      <c r="DH6" s="68">
        <v>2</v>
      </c>
      <c r="DI6" s="69">
        <f t="shared" si="116"/>
        <v>13</v>
      </c>
      <c r="DJ6" s="22">
        <f t="shared" si="117"/>
        <v>6.8461538461538458</v>
      </c>
      <c r="DK6" s="24" t="str">
        <f t="shared" si="55"/>
        <v>6.85</v>
      </c>
      <c r="DL6" s="22">
        <f t="shared" si="56"/>
        <v>2.6923076923076925</v>
      </c>
      <c r="DM6" s="24" t="str">
        <f t="shared" si="57"/>
        <v>2.69</v>
      </c>
      <c r="DN6" s="77" t="str">
        <f t="shared" si="118"/>
        <v>Lên lớp</v>
      </c>
      <c r="DO6" s="77">
        <f t="shared" si="119"/>
        <v>13</v>
      </c>
      <c r="DP6" s="22">
        <f t="shared" si="120"/>
        <v>6.8461538461538458</v>
      </c>
      <c r="DQ6" s="77" t="str">
        <f t="shared" si="58"/>
        <v>6.85</v>
      </c>
      <c r="DR6" s="22">
        <f t="shared" si="121"/>
        <v>2.6923076923076925</v>
      </c>
      <c r="DS6" s="77" t="str">
        <f t="shared" si="122"/>
        <v>2.69</v>
      </c>
      <c r="DT6" s="28">
        <v>5.7</v>
      </c>
      <c r="DU6" s="26">
        <v>8</v>
      </c>
      <c r="DV6" s="27"/>
      <c r="DW6" s="82"/>
      <c r="DX6" s="82">
        <f t="shared" si="123"/>
        <v>8</v>
      </c>
      <c r="DY6" s="21">
        <f t="shared" si="60"/>
        <v>7.1</v>
      </c>
      <c r="DZ6" s="21" t="str">
        <f t="shared" si="61"/>
        <v>7.1</v>
      </c>
      <c r="EA6" s="13" t="str">
        <f t="shared" si="62"/>
        <v>B</v>
      </c>
      <c r="EB6" s="18">
        <f t="shared" si="63"/>
        <v>3</v>
      </c>
      <c r="EC6" s="15" t="str">
        <f t="shared" si="64"/>
        <v>3.0</v>
      </c>
      <c r="ED6" s="19">
        <v>2</v>
      </c>
      <c r="EE6" s="68">
        <v>2</v>
      </c>
      <c r="EF6" s="28">
        <v>6.8</v>
      </c>
      <c r="EG6" s="26">
        <v>5</v>
      </c>
      <c r="EH6" s="27"/>
      <c r="EI6" s="27"/>
      <c r="EJ6" s="82">
        <f t="shared" si="124"/>
        <v>8</v>
      </c>
      <c r="EK6" s="21">
        <f t="shared" si="65"/>
        <v>5.7</v>
      </c>
      <c r="EL6" s="21" t="str">
        <f t="shared" si="66"/>
        <v>5.7</v>
      </c>
      <c r="EM6" s="13" t="str">
        <f t="shared" si="67"/>
        <v>C</v>
      </c>
      <c r="EN6" s="18">
        <f t="shared" si="68"/>
        <v>2</v>
      </c>
      <c r="EO6" s="15" t="str">
        <f t="shared" si="69"/>
        <v>2.0</v>
      </c>
      <c r="EP6" s="19">
        <v>3</v>
      </c>
      <c r="EQ6" s="68">
        <v>3</v>
      </c>
      <c r="ER6" s="28">
        <v>6</v>
      </c>
      <c r="ES6" s="26">
        <v>7</v>
      </c>
      <c r="ET6" s="27"/>
      <c r="EU6" s="27"/>
      <c r="EV6" s="82">
        <f t="shared" si="70"/>
        <v>7</v>
      </c>
      <c r="EW6" s="21">
        <f t="shared" si="71"/>
        <v>6.6</v>
      </c>
      <c r="EX6" s="21" t="str">
        <f t="shared" si="72"/>
        <v>6.6</v>
      </c>
      <c r="EY6" s="13" t="str">
        <f t="shared" si="73"/>
        <v>C+</v>
      </c>
      <c r="EZ6" s="18">
        <f t="shared" si="74"/>
        <v>2.5</v>
      </c>
      <c r="FA6" s="15" t="str">
        <f t="shared" si="75"/>
        <v>2.5</v>
      </c>
      <c r="FB6" s="19">
        <v>2</v>
      </c>
      <c r="FC6" s="68">
        <v>2</v>
      </c>
      <c r="FD6" s="28">
        <v>7.7</v>
      </c>
      <c r="FE6" s="26">
        <v>7</v>
      </c>
      <c r="FF6" s="27"/>
      <c r="FG6" s="27"/>
      <c r="FH6" s="82">
        <f t="shared" si="76"/>
        <v>7</v>
      </c>
      <c r="FI6" s="21">
        <f t="shared" si="77"/>
        <v>7.3</v>
      </c>
      <c r="FJ6" s="21" t="str">
        <f t="shared" si="78"/>
        <v>7.3</v>
      </c>
      <c r="FK6" s="13" t="str">
        <f t="shared" si="79"/>
        <v>B</v>
      </c>
      <c r="FL6" s="18">
        <f t="shared" si="80"/>
        <v>3</v>
      </c>
      <c r="FM6" s="15" t="str">
        <f t="shared" si="81"/>
        <v>3.0</v>
      </c>
      <c r="FN6" s="19">
        <v>2</v>
      </c>
      <c r="FO6" s="68">
        <v>2</v>
      </c>
      <c r="FP6" s="28">
        <v>7.7</v>
      </c>
      <c r="FQ6" s="26">
        <v>5</v>
      </c>
      <c r="FR6" s="27"/>
      <c r="FS6" s="27"/>
      <c r="FT6" s="82">
        <f t="shared" si="82"/>
        <v>5</v>
      </c>
      <c r="FU6" s="21">
        <f t="shared" si="83"/>
        <v>6.1</v>
      </c>
      <c r="FV6" s="21" t="str">
        <f t="shared" si="84"/>
        <v>6.1</v>
      </c>
      <c r="FW6" s="13" t="str">
        <f t="shared" si="85"/>
        <v>C</v>
      </c>
      <c r="FX6" s="18">
        <f t="shared" si="86"/>
        <v>2</v>
      </c>
      <c r="FY6" s="15" t="str">
        <f t="shared" si="87"/>
        <v>2.0</v>
      </c>
      <c r="FZ6" s="19">
        <v>2</v>
      </c>
      <c r="GA6" s="68">
        <v>2</v>
      </c>
      <c r="GB6" s="28">
        <v>8</v>
      </c>
      <c r="GC6" s="26">
        <v>9</v>
      </c>
      <c r="GD6" s="27"/>
      <c r="GE6" s="27"/>
      <c r="GF6" s="82">
        <f t="shared" si="88"/>
        <v>9</v>
      </c>
      <c r="GG6" s="21">
        <f t="shared" si="89"/>
        <v>8.6</v>
      </c>
      <c r="GH6" s="21" t="str">
        <f t="shared" si="90"/>
        <v>8.6</v>
      </c>
      <c r="GI6" s="13" t="str">
        <f t="shared" si="91"/>
        <v>A</v>
      </c>
      <c r="GJ6" s="18">
        <f t="shared" si="92"/>
        <v>4</v>
      </c>
      <c r="GK6" s="15" t="str">
        <f t="shared" si="93"/>
        <v>4.0</v>
      </c>
      <c r="GL6" s="19">
        <v>2</v>
      </c>
      <c r="GM6" s="68">
        <v>2</v>
      </c>
      <c r="GN6" s="28">
        <v>5</v>
      </c>
      <c r="GO6" s="39">
        <v>7</v>
      </c>
      <c r="GP6" s="28"/>
      <c r="GQ6" s="28"/>
      <c r="GR6" s="20">
        <f t="shared" si="125"/>
        <v>7</v>
      </c>
      <c r="GS6" s="21">
        <f t="shared" si="126"/>
        <v>6.2</v>
      </c>
      <c r="GT6" s="21" t="str">
        <f t="shared" si="127"/>
        <v>6.2</v>
      </c>
      <c r="GU6" s="13" t="str">
        <f t="shared" si="128"/>
        <v>C</v>
      </c>
      <c r="GV6" s="18">
        <f t="shared" si="129"/>
        <v>2</v>
      </c>
      <c r="GW6" s="15" t="str">
        <f t="shared" si="130"/>
        <v>2.0</v>
      </c>
      <c r="GX6" s="19">
        <v>1</v>
      </c>
      <c r="GY6" s="68">
        <v>1</v>
      </c>
      <c r="GZ6" s="28">
        <v>5</v>
      </c>
      <c r="HA6" s="39">
        <v>6</v>
      </c>
      <c r="HB6" s="28"/>
      <c r="HC6" s="28"/>
      <c r="HD6" s="20">
        <f t="shared" si="131"/>
        <v>6</v>
      </c>
      <c r="HE6" s="21">
        <f t="shared" si="132"/>
        <v>5.6</v>
      </c>
      <c r="HF6" s="21" t="str">
        <f t="shared" si="133"/>
        <v>5.6</v>
      </c>
      <c r="HG6" s="13" t="str">
        <f t="shared" si="134"/>
        <v>C</v>
      </c>
      <c r="HH6" s="18">
        <f t="shared" si="135"/>
        <v>2</v>
      </c>
      <c r="HI6" s="15" t="str">
        <f t="shared" si="136"/>
        <v>2.0</v>
      </c>
      <c r="HJ6" s="19">
        <v>1</v>
      </c>
      <c r="HK6" s="68">
        <v>1</v>
      </c>
      <c r="HL6" s="28">
        <v>5</v>
      </c>
      <c r="HM6" s="39">
        <v>6</v>
      </c>
      <c r="HN6" s="28"/>
      <c r="HO6" s="28"/>
      <c r="HP6" s="20">
        <f t="shared" si="137"/>
        <v>6</v>
      </c>
      <c r="HQ6" s="21">
        <f t="shared" si="138"/>
        <v>5.6</v>
      </c>
      <c r="HR6" s="21" t="str">
        <f t="shared" si="139"/>
        <v>5.6</v>
      </c>
      <c r="HS6" s="13" t="str">
        <f t="shared" si="140"/>
        <v>C</v>
      </c>
      <c r="HT6" s="18">
        <f t="shared" si="141"/>
        <v>2</v>
      </c>
      <c r="HU6" s="15" t="str">
        <f t="shared" si="142"/>
        <v>2.0</v>
      </c>
      <c r="HV6" s="19">
        <v>4</v>
      </c>
      <c r="HW6" s="68">
        <v>4</v>
      </c>
      <c r="HX6" s="178"/>
      <c r="HY6" s="178"/>
      <c r="HZ6" s="179">
        <f t="shared" si="143"/>
        <v>0</v>
      </c>
      <c r="IA6" s="21" t="str">
        <f t="shared" si="144"/>
        <v>0.0</v>
      </c>
      <c r="IB6" s="13" t="str">
        <f t="shared" si="145"/>
        <v>F</v>
      </c>
      <c r="IC6" s="18">
        <f t="shared" si="146"/>
        <v>0</v>
      </c>
      <c r="ID6" s="15" t="str">
        <f t="shared" si="147"/>
        <v>0.0</v>
      </c>
      <c r="IE6" s="73"/>
      <c r="IF6" s="74"/>
      <c r="IG6" s="180">
        <f t="shared" si="148"/>
        <v>19</v>
      </c>
      <c r="IH6" s="45">
        <f t="shared" si="149"/>
        <v>6.4578947368421051</v>
      </c>
      <c r="II6" s="47">
        <f t="shared" si="150"/>
        <v>2.4736842105263159</v>
      </c>
      <c r="IJ6" s="46" t="str">
        <f t="shared" si="151"/>
        <v>2.47</v>
      </c>
    </row>
    <row r="7" spans="1:244" s="4" customFormat="1" ht="28.5">
      <c r="A7" s="2">
        <v>6</v>
      </c>
      <c r="B7" s="5" t="s">
        <v>151</v>
      </c>
      <c r="C7" s="6" t="s">
        <v>169</v>
      </c>
      <c r="D7" s="7" t="s">
        <v>170</v>
      </c>
      <c r="E7" s="8" t="s">
        <v>102</v>
      </c>
      <c r="G7" s="10" t="s">
        <v>194</v>
      </c>
      <c r="H7" s="36" t="s">
        <v>89</v>
      </c>
      <c r="I7" s="36" t="s">
        <v>199</v>
      </c>
      <c r="J7" s="25">
        <v>9</v>
      </c>
      <c r="K7" s="21" t="str">
        <f t="shared" si="0"/>
        <v>9.0</v>
      </c>
      <c r="L7" s="13" t="str">
        <f t="shared" si="152"/>
        <v>A</v>
      </c>
      <c r="M7" s="14">
        <f t="shared" si="153"/>
        <v>4</v>
      </c>
      <c r="N7" s="15" t="str">
        <f t="shared" si="3"/>
        <v>4.0</v>
      </c>
      <c r="O7" s="19">
        <v>1</v>
      </c>
      <c r="P7" s="12">
        <v>6.7</v>
      </c>
      <c r="Q7" s="21" t="str">
        <f>TEXT(P7,"0.0")</f>
        <v>6.7</v>
      </c>
      <c r="R7" s="13" t="str">
        <f t="shared" si="154"/>
        <v>C+</v>
      </c>
      <c r="S7" s="14">
        <f t="shared" si="155"/>
        <v>2.5</v>
      </c>
      <c r="T7" s="15" t="str">
        <f t="shared" si="7"/>
        <v>2.5</v>
      </c>
      <c r="U7" s="19">
        <v>1</v>
      </c>
      <c r="V7" s="28">
        <v>8</v>
      </c>
      <c r="W7" s="26">
        <v>8</v>
      </c>
      <c r="X7" s="27"/>
      <c r="Y7" s="82"/>
      <c r="Z7" s="82">
        <f t="shared" si="8"/>
        <v>8</v>
      </c>
      <c r="AA7" s="21">
        <f t="shared" si="9"/>
        <v>8</v>
      </c>
      <c r="AB7" s="21" t="str">
        <f t="shared" si="10"/>
        <v>8.0</v>
      </c>
      <c r="AC7" s="13" t="str">
        <f t="shared" si="11"/>
        <v>B+</v>
      </c>
      <c r="AD7" s="18">
        <f t="shared" si="156"/>
        <v>3.5</v>
      </c>
      <c r="AE7" s="15" t="str">
        <f t="shared" si="13"/>
        <v>3.5</v>
      </c>
      <c r="AF7" s="19">
        <v>2</v>
      </c>
      <c r="AG7" s="68">
        <v>2</v>
      </c>
      <c r="AH7" s="28">
        <v>7.7</v>
      </c>
      <c r="AI7" s="26">
        <v>8</v>
      </c>
      <c r="AJ7" s="27"/>
      <c r="AK7" s="82"/>
      <c r="AL7" s="82">
        <f t="shared" si="14"/>
        <v>8</v>
      </c>
      <c r="AM7" s="21">
        <f t="shared" si="15"/>
        <v>7.9</v>
      </c>
      <c r="AN7" s="21" t="str">
        <f t="shared" si="16"/>
        <v>7.9</v>
      </c>
      <c r="AO7" s="13" t="str">
        <f t="shared" si="17"/>
        <v>B</v>
      </c>
      <c r="AP7" s="18">
        <f t="shared" si="18"/>
        <v>3</v>
      </c>
      <c r="AQ7" s="15" t="str">
        <f t="shared" si="19"/>
        <v>3.0</v>
      </c>
      <c r="AR7" s="19">
        <v>1</v>
      </c>
      <c r="AS7" s="68">
        <v>1</v>
      </c>
      <c r="AT7" s="28">
        <v>8</v>
      </c>
      <c r="AU7" s="26">
        <v>6</v>
      </c>
      <c r="AV7" s="27"/>
      <c r="AW7" s="82"/>
      <c r="AX7" s="82">
        <f t="shared" si="20"/>
        <v>6</v>
      </c>
      <c r="AY7" s="21">
        <f t="shared" si="21"/>
        <v>6.8</v>
      </c>
      <c r="AZ7" s="21" t="str">
        <f t="shared" si="22"/>
        <v>6.8</v>
      </c>
      <c r="BA7" s="13" t="str">
        <f t="shared" si="23"/>
        <v>C+</v>
      </c>
      <c r="BB7" s="18">
        <f t="shared" si="24"/>
        <v>2.5</v>
      </c>
      <c r="BC7" s="15" t="str">
        <f t="shared" si="25"/>
        <v>2.5</v>
      </c>
      <c r="BD7" s="19">
        <v>2</v>
      </c>
      <c r="BE7" s="68">
        <v>2</v>
      </c>
      <c r="BF7" s="28">
        <v>7.6</v>
      </c>
      <c r="BG7" s="26">
        <v>9</v>
      </c>
      <c r="BH7" s="27"/>
      <c r="BI7" s="82"/>
      <c r="BJ7" s="82">
        <f t="shared" si="26"/>
        <v>9</v>
      </c>
      <c r="BK7" s="21">
        <f t="shared" si="27"/>
        <v>8.4</v>
      </c>
      <c r="BL7" s="21" t="str">
        <f t="shared" si="28"/>
        <v>8.4</v>
      </c>
      <c r="BM7" s="13" t="str">
        <f t="shared" si="29"/>
        <v>B+</v>
      </c>
      <c r="BN7" s="18">
        <f t="shared" si="30"/>
        <v>3.5</v>
      </c>
      <c r="BO7" s="15" t="str">
        <f t="shared" si="31"/>
        <v>3.5</v>
      </c>
      <c r="BP7" s="19">
        <v>1.5</v>
      </c>
      <c r="BQ7" s="68">
        <v>1.5</v>
      </c>
      <c r="BR7" s="28">
        <v>7.6</v>
      </c>
      <c r="BS7" s="26">
        <v>7</v>
      </c>
      <c r="BT7" s="27"/>
      <c r="BU7" s="82"/>
      <c r="BV7" s="82">
        <f t="shared" si="32"/>
        <v>7</v>
      </c>
      <c r="BW7" s="21">
        <f t="shared" si="33"/>
        <v>7.2</v>
      </c>
      <c r="BX7" s="21" t="str">
        <f t="shared" si="34"/>
        <v>7.2</v>
      </c>
      <c r="BY7" s="13" t="str">
        <f t="shared" si="35"/>
        <v>B</v>
      </c>
      <c r="BZ7" s="18">
        <f t="shared" si="36"/>
        <v>3</v>
      </c>
      <c r="CA7" s="15" t="str">
        <f t="shared" si="37"/>
        <v>3.0</v>
      </c>
      <c r="CB7" s="19">
        <v>1.5</v>
      </c>
      <c r="CC7" s="68">
        <v>1.5</v>
      </c>
      <c r="CD7" s="21">
        <f t="shared" si="38"/>
        <v>7.8000000000000007</v>
      </c>
      <c r="CE7" s="21" t="str">
        <f t="shared" si="39"/>
        <v>7.8</v>
      </c>
      <c r="CF7" s="13" t="str">
        <f t="shared" si="40"/>
        <v>B</v>
      </c>
      <c r="CG7" s="18">
        <f t="shared" si="41"/>
        <v>3</v>
      </c>
      <c r="CH7" s="15" t="str">
        <f t="shared" si="42"/>
        <v>3.0</v>
      </c>
      <c r="CI7" s="19">
        <v>3</v>
      </c>
      <c r="CJ7" s="68">
        <v>3</v>
      </c>
      <c r="CK7" s="28">
        <v>7.3</v>
      </c>
      <c r="CL7" s="26">
        <v>9</v>
      </c>
      <c r="CM7" s="27"/>
      <c r="CN7" s="82"/>
      <c r="CO7" s="27">
        <f t="shared" si="43"/>
        <v>9</v>
      </c>
      <c r="CP7" s="21">
        <f t="shared" si="44"/>
        <v>8.3000000000000007</v>
      </c>
      <c r="CQ7" s="21" t="str">
        <f t="shared" si="45"/>
        <v>8.3</v>
      </c>
      <c r="CR7" s="13" t="str">
        <f t="shared" si="46"/>
        <v>B+</v>
      </c>
      <c r="CS7" s="18">
        <f t="shared" si="47"/>
        <v>3.5</v>
      </c>
      <c r="CT7" s="15" t="str">
        <f t="shared" si="48"/>
        <v>3.5</v>
      </c>
      <c r="CU7" s="19">
        <v>3</v>
      </c>
      <c r="CV7" s="68">
        <v>3</v>
      </c>
      <c r="CW7" s="28">
        <v>8</v>
      </c>
      <c r="CX7" s="26">
        <v>7</v>
      </c>
      <c r="CY7" s="27"/>
      <c r="CZ7" s="82"/>
      <c r="DA7" s="82">
        <f t="shared" si="49"/>
        <v>7</v>
      </c>
      <c r="DB7" s="21">
        <f t="shared" si="50"/>
        <v>7.4</v>
      </c>
      <c r="DC7" s="21" t="str">
        <f t="shared" si="51"/>
        <v>7.4</v>
      </c>
      <c r="DD7" s="13" t="str">
        <f t="shared" si="52"/>
        <v>B</v>
      </c>
      <c r="DE7" s="18">
        <f t="shared" si="53"/>
        <v>3</v>
      </c>
      <c r="DF7" s="15" t="str">
        <f t="shared" si="54"/>
        <v>3.0</v>
      </c>
      <c r="DG7" s="19">
        <v>2</v>
      </c>
      <c r="DH7" s="68">
        <v>2</v>
      </c>
      <c r="DI7" s="69">
        <f t="shared" si="116"/>
        <v>13</v>
      </c>
      <c r="DJ7" s="22">
        <f t="shared" si="117"/>
        <v>7.7384615384615376</v>
      </c>
      <c r="DK7" s="24" t="str">
        <f t="shared" si="55"/>
        <v>7.74</v>
      </c>
      <c r="DL7" s="22">
        <f t="shared" si="56"/>
        <v>3.1730769230769229</v>
      </c>
      <c r="DM7" s="24" t="str">
        <f t="shared" si="57"/>
        <v>3.17</v>
      </c>
      <c r="DN7" s="77" t="str">
        <f t="shared" si="118"/>
        <v>Lên lớp</v>
      </c>
      <c r="DO7" s="77">
        <f t="shared" si="119"/>
        <v>13</v>
      </c>
      <c r="DP7" s="22">
        <f t="shared" si="120"/>
        <v>7.7384615384615376</v>
      </c>
      <c r="DQ7" s="77" t="str">
        <f t="shared" si="58"/>
        <v>7.74</v>
      </c>
      <c r="DR7" s="22">
        <f t="shared" si="121"/>
        <v>3.1730769230769229</v>
      </c>
      <c r="DS7" s="77" t="str">
        <f t="shared" si="122"/>
        <v>3.17</v>
      </c>
      <c r="DT7" s="28">
        <v>8</v>
      </c>
      <c r="DU7" s="26">
        <v>9</v>
      </c>
      <c r="DV7" s="27"/>
      <c r="DW7" s="82"/>
      <c r="DX7" s="82">
        <f t="shared" si="123"/>
        <v>9</v>
      </c>
      <c r="DY7" s="21">
        <f t="shared" si="60"/>
        <v>8.6</v>
      </c>
      <c r="DZ7" s="21" t="str">
        <f t="shared" si="61"/>
        <v>8.6</v>
      </c>
      <c r="EA7" s="13" t="str">
        <f t="shared" si="62"/>
        <v>A</v>
      </c>
      <c r="EB7" s="18">
        <f t="shared" si="63"/>
        <v>4</v>
      </c>
      <c r="EC7" s="15" t="str">
        <f t="shared" si="64"/>
        <v>4.0</v>
      </c>
      <c r="ED7" s="19">
        <v>2</v>
      </c>
      <c r="EE7" s="68">
        <v>2</v>
      </c>
      <c r="EF7" s="28">
        <v>8.6999999999999993</v>
      </c>
      <c r="EG7" s="26">
        <v>7</v>
      </c>
      <c r="EH7" s="27"/>
      <c r="EI7" s="27"/>
      <c r="EJ7" s="82">
        <f t="shared" si="124"/>
        <v>9</v>
      </c>
      <c r="EK7" s="21">
        <f t="shared" si="65"/>
        <v>7.7</v>
      </c>
      <c r="EL7" s="21" t="str">
        <f t="shared" si="66"/>
        <v>7.7</v>
      </c>
      <c r="EM7" s="13" t="str">
        <f t="shared" si="67"/>
        <v>B</v>
      </c>
      <c r="EN7" s="18">
        <f t="shared" si="68"/>
        <v>3</v>
      </c>
      <c r="EO7" s="15" t="str">
        <f t="shared" si="69"/>
        <v>3.0</v>
      </c>
      <c r="EP7" s="19">
        <v>3</v>
      </c>
      <c r="EQ7" s="68">
        <v>3</v>
      </c>
      <c r="ER7" s="28">
        <v>7.7</v>
      </c>
      <c r="ES7" s="26">
        <v>8</v>
      </c>
      <c r="ET7" s="27"/>
      <c r="EU7" s="27"/>
      <c r="EV7" s="82">
        <f t="shared" si="70"/>
        <v>8</v>
      </c>
      <c r="EW7" s="21">
        <f t="shared" si="71"/>
        <v>7.9</v>
      </c>
      <c r="EX7" s="21" t="str">
        <f t="shared" si="72"/>
        <v>7.9</v>
      </c>
      <c r="EY7" s="13" t="str">
        <f t="shared" si="73"/>
        <v>B</v>
      </c>
      <c r="EZ7" s="18">
        <f t="shared" si="74"/>
        <v>3</v>
      </c>
      <c r="FA7" s="15" t="str">
        <f t="shared" si="75"/>
        <v>3.0</v>
      </c>
      <c r="FB7" s="19">
        <v>2</v>
      </c>
      <c r="FC7" s="68">
        <v>2</v>
      </c>
      <c r="FD7" s="28">
        <v>8.6999999999999993</v>
      </c>
      <c r="FE7" s="26">
        <v>8</v>
      </c>
      <c r="FF7" s="27"/>
      <c r="FG7" s="27"/>
      <c r="FH7" s="82">
        <f t="shared" si="76"/>
        <v>8</v>
      </c>
      <c r="FI7" s="21">
        <f t="shared" si="77"/>
        <v>8.3000000000000007</v>
      </c>
      <c r="FJ7" s="21" t="str">
        <f t="shared" si="78"/>
        <v>8.3</v>
      </c>
      <c r="FK7" s="13" t="str">
        <f t="shared" si="79"/>
        <v>B+</v>
      </c>
      <c r="FL7" s="18">
        <f t="shared" si="80"/>
        <v>3.5</v>
      </c>
      <c r="FM7" s="15" t="str">
        <f t="shared" si="81"/>
        <v>3.5</v>
      </c>
      <c r="FN7" s="19">
        <v>2</v>
      </c>
      <c r="FO7" s="68">
        <v>2</v>
      </c>
      <c r="FP7" s="28">
        <v>9</v>
      </c>
      <c r="FQ7" s="26">
        <v>9</v>
      </c>
      <c r="FR7" s="27"/>
      <c r="FS7" s="27"/>
      <c r="FT7" s="82">
        <f t="shared" si="82"/>
        <v>9</v>
      </c>
      <c r="FU7" s="21">
        <f t="shared" si="83"/>
        <v>9</v>
      </c>
      <c r="FV7" s="21" t="str">
        <f t="shared" si="84"/>
        <v>9.0</v>
      </c>
      <c r="FW7" s="13" t="str">
        <f t="shared" si="85"/>
        <v>A</v>
      </c>
      <c r="FX7" s="18">
        <f t="shared" si="86"/>
        <v>4</v>
      </c>
      <c r="FY7" s="15" t="str">
        <f t="shared" si="87"/>
        <v>4.0</v>
      </c>
      <c r="FZ7" s="19">
        <v>2</v>
      </c>
      <c r="GA7" s="68">
        <v>2</v>
      </c>
      <c r="GB7" s="28">
        <v>8.6999999999999993</v>
      </c>
      <c r="GC7" s="26">
        <v>9</v>
      </c>
      <c r="GD7" s="27"/>
      <c r="GE7" s="27"/>
      <c r="GF7" s="82">
        <f t="shared" si="88"/>
        <v>9</v>
      </c>
      <c r="GG7" s="21">
        <f t="shared" si="89"/>
        <v>8.9</v>
      </c>
      <c r="GH7" s="21" t="str">
        <f t="shared" si="90"/>
        <v>8.9</v>
      </c>
      <c r="GI7" s="13" t="str">
        <f t="shared" si="91"/>
        <v>A</v>
      </c>
      <c r="GJ7" s="18">
        <f t="shared" si="92"/>
        <v>4</v>
      </c>
      <c r="GK7" s="15" t="str">
        <f t="shared" si="93"/>
        <v>4.0</v>
      </c>
      <c r="GL7" s="19">
        <v>2</v>
      </c>
      <c r="GM7" s="68">
        <v>2</v>
      </c>
      <c r="GN7" s="28">
        <v>8</v>
      </c>
      <c r="GO7" s="39">
        <v>8</v>
      </c>
      <c r="GP7" s="28"/>
      <c r="GQ7" s="28"/>
      <c r="GR7" s="20">
        <f t="shared" si="125"/>
        <v>8</v>
      </c>
      <c r="GS7" s="21">
        <f t="shared" si="126"/>
        <v>8</v>
      </c>
      <c r="GT7" s="21" t="str">
        <f t="shared" si="127"/>
        <v>8.0</v>
      </c>
      <c r="GU7" s="13" t="str">
        <f t="shared" si="128"/>
        <v>B+</v>
      </c>
      <c r="GV7" s="18">
        <f t="shared" si="129"/>
        <v>3.5</v>
      </c>
      <c r="GW7" s="15" t="str">
        <f t="shared" si="130"/>
        <v>3.5</v>
      </c>
      <c r="GX7" s="19">
        <v>1</v>
      </c>
      <c r="GY7" s="68">
        <v>1</v>
      </c>
      <c r="GZ7" s="28">
        <v>7.7</v>
      </c>
      <c r="HA7" s="39">
        <v>8</v>
      </c>
      <c r="HB7" s="28"/>
      <c r="HC7" s="28"/>
      <c r="HD7" s="20">
        <f t="shared" si="131"/>
        <v>8</v>
      </c>
      <c r="HE7" s="21">
        <f t="shared" si="132"/>
        <v>7.9</v>
      </c>
      <c r="HF7" s="21" t="str">
        <f t="shared" si="133"/>
        <v>7.9</v>
      </c>
      <c r="HG7" s="13" t="str">
        <f t="shared" si="134"/>
        <v>B</v>
      </c>
      <c r="HH7" s="18">
        <f t="shared" si="135"/>
        <v>3</v>
      </c>
      <c r="HI7" s="15" t="str">
        <f t="shared" si="136"/>
        <v>3.0</v>
      </c>
      <c r="HJ7" s="19">
        <v>1</v>
      </c>
      <c r="HK7" s="68">
        <v>1</v>
      </c>
      <c r="HL7" s="28">
        <v>8</v>
      </c>
      <c r="HM7" s="39">
        <v>9</v>
      </c>
      <c r="HN7" s="28"/>
      <c r="HO7" s="28"/>
      <c r="HP7" s="20">
        <f t="shared" si="137"/>
        <v>9</v>
      </c>
      <c r="HQ7" s="21">
        <f t="shared" si="138"/>
        <v>8.6</v>
      </c>
      <c r="HR7" s="21" t="str">
        <f t="shared" si="139"/>
        <v>8.6</v>
      </c>
      <c r="HS7" s="13" t="str">
        <f t="shared" si="140"/>
        <v>A</v>
      </c>
      <c r="HT7" s="18">
        <f t="shared" si="141"/>
        <v>4</v>
      </c>
      <c r="HU7" s="15" t="str">
        <f t="shared" si="142"/>
        <v>4.0</v>
      </c>
      <c r="HV7" s="19">
        <v>4</v>
      </c>
      <c r="HW7" s="68">
        <v>4</v>
      </c>
      <c r="HX7" s="178"/>
      <c r="HY7" s="178"/>
      <c r="HZ7" s="179">
        <f t="shared" si="143"/>
        <v>0</v>
      </c>
      <c r="IA7" s="21" t="str">
        <f t="shared" si="144"/>
        <v>0.0</v>
      </c>
      <c r="IB7" s="13" t="str">
        <f t="shared" si="145"/>
        <v>F</v>
      </c>
      <c r="IC7" s="18">
        <f t="shared" si="146"/>
        <v>0</v>
      </c>
      <c r="ID7" s="15" t="str">
        <f t="shared" si="147"/>
        <v>0.0</v>
      </c>
      <c r="IE7" s="73"/>
      <c r="IF7" s="74"/>
      <c r="IG7" s="180">
        <f t="shared" si="148"/>
        <v>19</v>
      </c>
      <c r="IH7" s="45">
        <f t="shared" si="149"/>
        <v>8.3578947368421037</v>
      </c>
      <c r="II7" s="47">
        <f t="shared" si="150"/>
        <v>3.6052631578947367</v>
      </c>
      <c r="IJ7" s="46" t="str">
        <f t="shared" si="151"/>
        <v>3.61</v>
      </c>
    </row>
    <row r="8" spans="1:244" s="4" customFormat="1" ht="28.5">
      <c r="A8" s="2">
        <v>7</v>
      </c>
      <c r="B8" s="5" t="s">
        <v>151</v>
      </c>
      <c r="C8" s="6" t="s">
        <v>171</v>
      </c>
      <c r="D8" s="7" t="s">
        <v>172</v>
      </c>
      <c r="E8" s="8" t="s">
        <v>102</v>
      </c>
      <c r="G8" s="10" t="s">
        <v>195</v>
      </c>
      <c r="H8" s="36" t="s">
        <v>89</v>
      </c>
      <c r="I8" s="36" t="s">
        <v>199</v>
      </c>
      <c r="J8" s="25">
        <v>9</v>
      </c>
      <c r="K8" s="21" t="str">
        <f t="shared" si="0"/>
        <v>9.0</v>
      </c>
      <c r="L8" s="13" t="str">
        <f t="shared" si="152"/>
        <v>A</v>
      </c>
      <c r="M8" s="14">
        <f t="shared" si="153"/>
        <v>4</v>
      </c>
      <c r="N8" s="15" t="str">
        <f t="shared" si="3"/>
        <v>4.0</v>
      </c>
      <c r="O8" s="19">
        <v>1</v>
      </c>
      <c r="P8" s="12">
        <v>7.3</v>
      </c>
      <c r="Q8" s="21" t="str">
        <f t="shared" si="4"/>
        <v>7.3</v>
      </c>
      <c r="R8" s="13" t="str">
        <f t="shared" si="154"/>
        <v>B</v>
      </c>
      <c r="S8" s="14">
        <f t="shared" si="155"/>
        <v>3</v>
      </c>
      <c r="T8" s="15" t="str">
        <f t="shared" si="7"/>
        <v>3.0</v>
      </c>
      <c r="U8" s="19">
        <v>1</v>
      </c>
      <c r="V8" s="28">
        <v>7.6</v>
      </c>
      <c r="W8" s="26">
        <v>5</v>
      </c>
      <c r="X8" s="27"/>
      <c r="Y8" s="82"/>
      <c r="Z8" s="82">
        <f t="shared" si="8"/>
        <v>5</v>
      </c>
      <c r="AA8" s="21">
        <f t="shared" si="9"/>
        <v>6</v>
      </c>
      <c r="AB8" s="21" t="str">
        <f t="shared" si="10"/>
        <v>6.0</v>
      </c>
      <c r="AC8" s="13" t="str">
        <f t="shared" si="11"/>
        <v>C</v>
      </c>
      <c r="AD8" s="18">
        <f t="shared" si="156"/>
        <v>2</v>
      </c>
      <c r="AE8" s="15" t="str">
        <f t="shared" si="13"/>
        <v>2.0</v>
      </c>
      <c r="AF8" s="19">
        <v>2</v>
      </c>
      <c r="AG8" s="68">
        <v>2</v>
      </c>
      <c r="AH8" s="28">
        <v>6.3</v>
      </c>
      <c r="AI8" s="26">
        <v>7</v>
      </c>
      <c r="AJ8" s="27"/>
      <c r="AK8" s="82"/>
      <c r="AL8" s="82">
        <f t="shared" si="14"/>
        <v>7</v>
      </c>
      <c r="AM8" s="21">
        <f t="shared" si="15"/>
        <v>6.7</v>
      </c>
      <c r="AN8" s="21" t="str">
        <f t="shared" si="16"/>
        <v>6.7</v>
      </c>
      <c r="AO8" s="13" t="str">
        <f t="shared" si="17"/>
        <v>C+</v>
      </c>
      <c r="AP8" s="18">
        <f t="shared" si="18"/>
        <v>2.5</v>
      </c>
      <c r="AQ8" s="15" t="str">
        <f t="shared" si="19"/>
        <v>2.5</v>
      </c>
      <c r="AR8" s="19">
        <v>1</v>
      </c>
      <c r="AS8" s="68">
        <v>1</v>
      </c>
      <c r="AT8" s="28">
        <v>8</v>
      </c>
      <c r="AU8" s="26">
        <v>7</v>
      </c>
      <c r="AV8" s="27"/>
      <c r="AW8" s="82"/>
      <c r="AX8" s="82">
        <f t="shared" si="20"/>
        <v>7</v>
      </c>
      <c r="AY8" s="21">
        <f t="shared" si="21"/>
        <v>7.4</v>
      </c>
      <c r="AZ8" s="21" t="str">
        <f t="shared" si="22"/>
        <v>7.4</v>
      </c>
      <c r="BA8" s="13" t="str">
        <f t="shared" si="23"/>
        <v>B</v>
      </c>
      <c r="BB8" s="18">
        <f t="shared" si="24"/>
        <v>3</v>
      </c>
      <c r="BC8" s="15" t="str">
        <f t="shared" si="25"/>
        <v>3.0</v>
      </c>
      <c r="BD8" s="19">
        <v>2</v>
      </c>
      <c r="BE8" s="68">
        <v>2</v>
      </c>
      <c r="BF8" s="28">
        <v>6.6</v>
      </c>
      <c r="BG8" s="26">
        <v>7</v>
      </c>
      <c r="BH8" s="27"/>
      <c r="BI8" s="82"/>
      <c r="BJ8" s="82">
        <f t="shared" si="26"/>
        <v>7</v>
      </c>
      <c r="BK8" s="21">
        <f t="shared" si="27"/>
        <v>6.8</v>
      </c>
      <c r="BL8" s="21" t="str">
        <f t="shared" si="28"/>
        <v>6.8</v>
      </c>
      <c r="BM8" s="13" t="str">
        <f t="shared" si="29"/>
        <v>C+</v>
      </c>
      <c r="BN8" s="18">
        <f t="shared" si="30"/>
        <v>2.5</v>
      </c>
      <c r="BO8" s="15" t="str">
        <f t="shared" si="31"/>
        <v>2.5</v>
      </c>
      <c r="BP8" s="19">
        <v>1.5</v>
      </c>
      <c r="BQ8" s="68">
        <v>1.5</v>
      </c>
      <c r="BR8" s="28">
        <v>7.2</v>
      </c>
      <c r="BS8" s="26">
        <v>8</v>
      </c>
      <c r="BT8" s="27"/>
      <c r="BU8" s="82"/>
      <c r="BV8" s="82">
        <f t="shared" si="32"/>
        <v>8</v>
      </c>
      <c r="BW8" s="21">
        <f t="shared" si="33"/>
        <v>7.7</v>
      </c>
      <c r="BX8" s="21" t="str">
        <f t="shared" si="34"/>
        <v>7.7</v>
      </c>
      <c r="BY8" s="13" t="str">
        <f t="shared" si="35"/>
        <v>B</v>
      </c>
      <c r="BZ8" s="18">
        <f t="shared" si="36"/>
        <v>3</v>
      </c>
      <c r="CA8" s="15" t="str">
        <f t="shared" si="37"/>
        <v>3.0</v>
      </c>
      <c r="CB8" s="19">
        <v>1.5</v>
      </c>
      <c r="CC8" s="68">
        <v>1.5</v>
      </c>
      <c r="CD8" s="21">
        <f t="shared" si="38"/>
        <v>7.25</v>
      </c>
      <c r="CE8" s="21" t="str">
        <f t="shared" si="39"/>
        <v>7.3</v>
      </c>
      <c r="CF8" s="13" t="str">
        <f t="shared" si="40"/>
        <v>B</v>
      </c>
      <c r="CG8" s="18">
        <f t="shared" si="41"/>
        <v>3</v>
      </c>
      <c r="CH8" s="15" t="str">
        <f t="shared" si="42"/>
        <v>3.0</v>
      </c>
      <c r="CI8" s="19">
        <v>3</v>
      </c>
      <c r="CJ8" s="68">
        <v>3</v>
      </c>
      <c r="CK8" s="28">
        <v>5.7</v>
      </c>
      <c r="CL8" s="26">
        <v>7</v>
      </c>
      <c r="CM8" s="27"/>
      <c r="CN8" s="82"/>
      <c r="CO8" s="27">
        <f t="shared" si="43"/>
        <v>7</v>
      </c>
      <c r="CP8" s="21">
        <f t="shared" si="44"/>
        <v>6.5</v>
      </c>
      <c r="CQ8" s="21" t="str">
        <f t="shared" si="45"/>
        <v>6.5</v>
      </c>
      <c r="CR8" s="13" t="str">
        <f t="shared" si="46"/>
        <v>C+</v>
      </c>
      <c r="CS8" s="18">
        <f t="shared" si="47"/>
        <v>2.5</v>
      </c>
      <c r="CT8" s="15" t="str">
        <f t="shared" si="48"/>
        <v>2.5</v>
      </c>
      <c r="CU8" s="19">
        <v>3</v>
      </c>
      <c r="CV8" s="68">
        <v>3</v>
      </c>
      <c r="CW8" s="28">
        <v>8</v>
      </c>
      <c r="CX8" s="26">
        <v>7</v>
      </c>
      <c r="CY8" s="27"/>
      <c r="CZ8" s="82"/>
      <c r="DA8" s="82">
        <f t="shared" si="49"/>
        <v>7</v>
      </c>
      <c r="DB8" s="21">
        <f t="shared" si="50"/>
        <v>7.4</v>
      </c>
      <c r="DC8" s="21" t="str">
        <f t="shared" si="51"/>
        <v>7.4</v>
      </c>
      <c r="DD8" s="13" t="str">
        <f t="shared" si="52"/>
        <v>B</v>
      </c>
      <c r="DE8" s="18">
        <f t="shared" si="53"/>
        <v>3</v>
      </c>
      <c r="DF8" s="15" t="str">
        <f t="shared" si="54"/>
        <v>3.0</v>
      </c>
      <c r="DG8" s="19">
        <v>2</v>
      </c>
      <c r="DH8" s="68">
        <v>2</v>
      </c>
      <c r="DI8" s="69">
        <f t="shared" si="116"/>
        <v>13</v>
      </c>
      <c r="DJ8" s="22">
        <f t="shared" si="117"/>
        <v>6.888461538461538</v>
      </c>
      <c r="DK8" s="24" t="str">
        <f t="shared" si="55"/>
        <v>6.89</v>
      </c>
      <c r="DL8" s="22">
        <f t="shared" si="56"/>
        <v>2.6346153846153846</v>
      </c>
      <c r="DM8" s="24" t="str">
        <f t="shared" si="57"/>
        <v>2.63</v>
      </c>
      <c r="DN8" s="77" t="str">
        <f t="shared" si="118"/>
        <v>Lên lớp</v>
      </c>
      <c r="DO8" s="77">
        <f t="shared" si="119"/>
        <v>13</v>
      </c>
      <c r="DP8" s="22">
        <f t="shared" si="120"/>
        <v>6.888461538461538</v>
      </c>
      <c r="DQ8" s="77" t="str">
        <f t="shared" si="58"/>
        <v>6.89</v>
      </c>
      <c r="DR8" s="22">
        <f t="shared" si="121"/>
        <v>2.6346153846153846</v>
      </c>
      <c r="DS8" s="77" t="str">
        <f t="shared" si="122"/>
        <v>2.63</v>
      </c>
      <c r="DT8" s="28">
        <v>5</v>
      </c>
      <c r="DU8" s="26">
        <v>5</v>
      </c>
      <c r="DV8" s="27"/>
      <c r="DW8" s="82"/>
      <c r="DX8" s="82">
        <f t="shared" si="123"/>
        <v>5</v>
      </c>
      <c r="DY8" s="21">
        <f t="shared" si="60"/>
        <v>5</v>
      </c>
      <c r="DZ8" s="21" t="str">
        <f t="shared" si="61"/>
        <v>5.0</v>
      </c>
      <c r="EA8" s="13" t="str">
        <f t="shared" si="62"/>
        <v>D+</v>
      </c>
      <c r="EB8" s="18">
        <f t="shared" si="63"/>
        <v>1.5</v>
      </c>
      <c r="EC8" s="15" t="str">
        <f t="shared" si="64"/>
        <v>1.5</v>
      </c>
      <c r="ED8" s="19">
        <v>2</v>
      </c>
      <c r="EE8" s="68">
        <v>2</v>
      </c>
      <c r="EF8" s="28">
        <v>7.3</v>
      </c>
      <c r="EG8" s="26">
        <v>5</v>
      </c>
      <c r="EH8" s="27"/>
      <c r="EI8" s="27"/>
      <c r="EJ8" s="82">
        <f t="shared" si="124"/>
        <v>5</v>
      </c>
      <c r="EK8" s="21">
        <f t="shared" si="65"/>
        <v>5.9</v>
      </c>
      <c r="EL8" s="21" t="str">
        <f t="shared" si="66"/>
        <v>5.9</v>
      </c>
      <c r="EM8" s="13" t="str">
        <f t="shared" si="67"/>
        <v>C</v>
      </c>
      <c r="EN8" s="18">
        <f t="shared" si="68"/>
        <v>2</v>
      </c>
      <c r="EO8" s="15" t="str">
        <f t="shared" si="69"/>
        <v>2.0</v>
      </c>
      <c r="EP8" s="19">
        <v>3</v>
      </c>
      <c r="EQ8" s="68">
        <v>3</v>
      </c>
      <c r="ER8" s="28">
        <v>6.7</v>
      </c>
      <c r="ES8" s="26">
        <v>7</v>
      </c>
      <c r="ET8" s="27"/>
      <c r="EU8" s="27"/>
      <c r="EV8" s="82">
        <f t="shared" si="70"/>
        <v>7</v>
      </c>
      <c r="EW8" s="21">
        <f t="shared" si="71"/>
        <v>6.9</v>
      </c>
      <c r="EX8" s="21" t="str">
        <f t="shared" si="72"/>
        <v>6.9</v>
      </c>
      <c r="EY8" s="13" t="str">
        <f t="shared" si="73"/>
        <v>C+</v>
      </c>
      <c r="EZ8" s="18">
        <f t="shared" si="74"/>
        <v>2.5</v>
      </c>
      <c r="FA8" s="15" t="str">
        <f t="shared" si="75"/>
        <v>2.5</v>
      </c>
      <c r="FB8" s="19">
        <v>2</v>
      </c>
      <c r="FC8" s="68">
        <v>2</v>
      </c>
      <c r="FD8" s="28">
        <v>7.7</v>
      </c>
      <c r="FE8" s="26">
        <v>5</v>
      </c>
      <c r="FF8" s="27"/>
      <c r="FG8" s="27"/>
      <c r="FH8" s="82">
        <f t="shared" si="76"/>
        <v>5</v>
      </c>
      <c r="FI8" s="21">
        <f t="shared" si="77"/>
        <v>6.1</v>
      </c>
      <c r="FJ8" s="21" t="str">
        <f t="shared" si="78"/>
        <v>6.1</v>
      </c>
      <c r="FK8" s="13" t="str">
        <f t="shared" si="79"/>
        <v>C</v>
      </c>
      <c r="FL8" s="18">
        <f t="shared" si="80"/>
        <v>2</v>
      </c>
      <c r="FM8" s="15" t="str">
        <f t="shared" si="81"/>
        <v>2.0</v>
      </c>
      <c r="FN8" s="19">
        <v>2</v>
      </c>
      <c r="FO8" s="68">
        <v>2</v>
      </c>
      <c r="FP8" s="28">
        <v>7.3</v>
      </c>
      <c r="FQ8" s="26">
        <v>8</v>
      </c>
      <c r="FR8" s="27"/>
      <c r="FS8" s="27"/>
      <c r="FT8" s="82">
        <f t="shared" si="82"/>
        <v>8</v>
      </c>
      <c r="FU8" s="21">
        <f t="shared" si="83"/>
        <v>7.7</v>
      </c>
      <c r="FV8" s="21" t="str">
        <f t="shared" si="84"/>
        <v>7.7</v>
      </c>
      <c r="FW8" s="13" t="str">
        <f t="shared" si="85"/>
        <v>B</v>
      </c>
      <c r="FX8" s="18">
        <f t="shared" si="86"/>
        <v>3</v>
      </c>
      <c r="FY8" s="15" t="str">
        <f t="shared" si="87"/>
        <v>3.0</v>
      </c>
      <c r="FZ8" s="19">
        <v>2</v>
      </c>
      <c r="GA8" s="68">
        <v>2</v>
      </c>
      <c r="GB8" s="28">
        <v>8.6999999999999993</v>
      </c>
      <c r="GC8" s="26">
        <v>7</v>
      </c>
      <c r="GD8" s="27"/>
      <c r="GE8" s="27"/>
      <c r="GF8" s="82">
        <f t="shared" si="88"/>
        <v>7</v>
      </c>
      <c r="GG8" s="21">
        <f t="shared" si="89"/>
        <v>7.7</v>
      </c>
      <c r="GH8" s="21" t="str">
        <f t="shared" si="90"/>
        <v>7.7</v>
      </c>
      <c r="GI8" s="13" t="str">
        <f t="shared" si="91"/>
        <v>B</v>
      </c>
      <c r="GJ8" s="18">
        <f t="shared" si="92"/>
        <v>3</v>
      </c>
      <c r="GK8" s="15" t="str">
        <f t="shared" si="93"/>
        <v>3.0</v>
      </c>
      <c r="GL8" s="19">
        <v>2</v>
      </c>
      <c r="GM8" s="68">
        <v>2</v>
      </c>
      <c r="GN8" s="28">
        <v>5.7</v>
      </c>
      <c r="GO8" s="39">
        <v>5</v>
      </c>
      <c r="GP8" s="28"/>
      <c r="GQ8" s="28"/>
      <c r="GR8" s="20">
        <f t="shared" si="125"/>
        <v>5</v>
      </c>
      <c r="GS8" s="21">
        <f t="shared" si="126"/>
        <v>5.3</v>
      </c>
      <c r="GT8" s="21" t="str">
        <f t="shared" si="127"/>
        <v>5.3</v>
      </c>
      <c r="GU8" s="13" t="str">
        <f t="shared" si="128"/>
        <v>D+</v>
      </c>
      <c r="GV8" s="18">
        <f t="shared" si="129"/>
        <v>1.5</v>
      </c>
      <c r="GW8" s="15" t="str">
        <f t="shared" si="130"/>
        <v>1.5</v>
      </c>
      <c r="GX8" s="19">
        <v>1</v>
      </c>
      <c r="GY8" s="68">
        <v>1</v>
      </c>
      <c r="GZ8" s="28">
        <v>6</v>
      </c>
      <c r="HA8" s="39">
        <v>5</v>
      </c>
      <c r="HB8" s="28"/>
      <c r="HC8" s="28"/>
      <c r="HD8" s="20">
        <f t="shared" si="131"/>
        <v>5</v>
      </c>
      <c r="HE8" s="21">
        <f t="shared" si="132"/>
        <v>5.4</v>
      </c>
      <c r="HF8" s="21" t="str">
        <f t="shared" si="133"/>
        <v>5.4</v>
      </c>
      <c r="HG8" s="13" t="str">
        <f t="shared" si="134"/>
        <v>D+</v>
      </c>
      <c r="HH8" s="18">
        <f t="shared" si="135"/>
        <v>1.5</v>
      </c>
      <c r="HI8" s="15" t="str">
        <f t="shared" si="136"/>
        <v>1.5</v>
      </c>
      <c r="HJ8" s="19">
        <v>1</v>
      </c>
      <c r="HK8" s="68">
        <v>1</v>
      </c>
      <c r="HL8" s="28">
        <v>5.7</v>
      </c>
      <c r="HM8" s="39">
        <v>5</v>
      </c>
      <c r="HN8" s="28"/>
      <c r="HO8" s="28"/>
      <c r="HP8" s="20">
        <f t="shared" si="137"/>
        <v>5</v>
      </c>
      <c r="HQ8" s="21">
        <f t="shared" si="138"/>
        <v>5.3</v>
      </c>
      <c r="HR8" s="21" t="str">
        <f t="shared" si="139"/>
        <v>5.3</v>
      </c>
      <c r="HS8" s="13" t="str">
        <f t="shared" si="140"/>
        <v>D+</v>
      </c>
      <c r="HT8" s="18">
        <f t="shared" si="141"/>
        <v>1.5</v>
      </c>
      <c r="HU8" s="15" t="str">
        <f t="shared" si="142"/>
        <v>1.5</v>
      </c>
      <c r="HV8" s="19">
        <v>4</v>
      </c>
      <c r="HW8" s="68">
        <v>4</v>
      </c>
      <c r="HX8" s="178"/>
      <c r="HY8" s="178"/>
      <c r="HZ8" s="179">
        <f t="shared" si="143"/>
        <v>0</v>
      </c>
      <c r="IA8" s="21" t="str">
        <f t="shared" si="144"/>
        <v>0.0</v>
      </c>
      <c r="IB8" s="13" t="str">
        <f t="shared" si="145"/>
        <v>F</v>
      </c>
      <c r="IC8" s="18">
        <f t="shared" si="146"/>
        <v>0</v>
      </c>
      <c r="ID8" s="15" t="str">
        <f t="shared" si="147"/>
        <v>0.0</v>
      </c>
      <c r="IE8" s="73"/>
      <c r="IF8" s="74"/>
      <c r="IG8" s="180">
        <f t="shared" si="148"/>
        <v>19</v>
      </c>
      <c r="IH8" s="45">
        <f t="shared" si="149"/>
        <v>6.1263157894736846</v>
      </c>
      <c r="II8" s="47">
        <f t="shared" si="150"/>
        <v>2.0526315789473686</v>
      </c>
      <c r="IJ8" s="46" t="str">
        <f t="shared" si="151"/>
        <v>2.05</v>
      </c>
    </row>
    <row r="9" spans="1:244" s="4" customFormat="1" ht="28.5">
      <c r="A9" s="2">
        <v>8</v>
      </c>
      <c r="B9" s="5" t="s">
        <v>151</v>
      </c>
      <c r="C9" s="6" t="s">
        <v>173</v>
      </c>
      <c r="D9" s="7" t="s">
        <v>174</v>
      </c>
      <c r="E9" s="8" t="s">
        <v>52</v>
      </c>
      <c r="G9" s="10" t="s">
        <v>196</v>
      </c>
      <c r="H9" s="36" t="s">
        <v>89</v>
      </c>
      <c r="I9" s="36" t="s">
        <v>199</v>
      </c>
      <c r="J9" s="25">
        <v>8.6</v>
      </c>
      <c r="K9" s="21" t="str">
        <f t="shared" si="0"/>
        <v>8.6</v>
      </c>
      <c r="L9" s="13" t="str">
        <f t="shared" si="152"/>
        <v>A</v>
      </c>
      <c r="M9" s="14">
        <f t="shared" si="153"/>
        <v>4</v>
      </c>
      <c r="N9" s="15" t="str">
        <f t="shared" si="3"/>
        <v>4.0</v>
      </c>
      <c r="O9" s="19">
        <v>1</v>
      </c>
      <c r="P9" s="12">
        <v>5.7</v>
      </c>
      <c r="Q9" s="21" t="str">
        <f t="shared" si="4"/>
        <v>5.7</v>
      </c>
      <c r="R9" s="13" t="str">
        <f t="shared" si="154"/>
        <v>C</v>
      </c>
      <c r="S9" s="14">
        <f t="shared" si="155"/>
        <v>2</v>
      </c>
      <c r="T9" s="15" t="str">
        <f t="shared" si="7"/>
        <v>2.0</v>
      </c>
      <c r="U9" s="19">
        <v>1</v>
      </c>
      <c r="V9" s="28">
        <v>8</v>
      </c>
      <c r="W9" s="26">
        <v>9</v>
      </c>
      <c r="X9" s="27"/>
      <c r="Y9" s="82"/>
      <c r="Z9" s="82">
        <f t="shared" si="8"/>
        <v>9</v>
      </c>
      <c r="AA9" s="21">
        <f t="shared" si="9"/>
        <v>8.6</v>
      </c>
      <c r="AB9" s="21" t="str">
        <f t="shared" si="10"/>
        <v>8.6</v>
      </c>
      <c r="AC9" s="13" t="str">
        <f t="shared" si="11"/>
        <v>A</v>
      </c>
      <c r="AD9" s="18">
        <f t="shared" si="156"/>
        <v>4</v>
      </c>
      <c r="AE9" s="15" t="str">
        <f t="shared" si="13"/>
        <v>4.0</v>
      </c>
      <c r="AF9" s="19">
        <v>2</v>
      </c>
      <c r="AG9" s="68">
        <v>2</v>
      </c>
      <c r="AH9" s="28">
        <v>7</v>
      </c>
      <c r="AI9" s="26">
        <v>7</v>
      </c>
      <c r="AJ9" s="27"/>
      <c r="AK9" s="82"/>
      <c r="AL9" s="82">
        <f t="shared" si="14"/>
        <v>7</v>
      </c>
      <c r="AM9" s="21">
        <f t="shared" si="15"/>
        <v>7</v>
      </c>
      <c r="AN9" s="21" t="str">
        <f t="shared" si="16"/>
        <v>7.0</v>
      </c>
      <c r="AO9" s="13" t="str">
        <f t="shared" si="17"/>
        <v>B</v>
      </c>
      <c r="AP9" s="18">
        <f t="shared" si="18"/>
        <v>3</v>
      </c>
      <c r="AQ9" s="15" t="str">
        <f t="shared" si="19"/>
        <v>3.0</v>
      </c>
      <c r="AR9" s="19">
        <v>1</v>
      </c>
      <c r="AS9" s="68">
        <v>1</v>
      </c>
      <c r="AT9" s="28">
        <v>8</v>
      </c>
      <c r="AU9" s="26">
        <v>6</v>
      </c>
      <c r="AV9" s="27"/>
      <c r="AW9" s="82"/>
      <c r="AX9" s="82">
        <f t="shared" si="20"/>
        <v>6</v>
      </c>
      <c r="AY9" s="21">
        <f t="shared" si="21"/>
        <v>6.8</v>
      </c>
      <c r="AZ9" s="21" t="str">
        <f t="shared" si="22"/>
        <v>6.8</v>
      </c>
      <c r="BA9" s="13" t="str">
        <f t="shared" si="23"/>
        <v>C+</v>
      </c>
      <c r="BB9" s="18">
        <f t="shared" si="24"/>
        <v>2.5</v>
      </c>
      <c r="BC9" s="15" t="str">
        <f t="shared" si="25"/>
        <v>2.5</v>
      </c>
      <c r="BD9" s="19">
        <v>2</v>
      </c>
      <c r="BE9" s="68">
        <v>2</v>
      </c>
      <c r="BF9" s="28">
        <v>7.2</v>
      </c>
      <c r="BG9" s="26">
        <v>9</v>
      </c>
      <c r="BH9" s="27"/>
      <c r="BI9" s="82"/>
      <c r="BJ9" s="82">
        <f t="shared" si="26"/>
        <v>9</v>
      </c>
      <c r="BK9" s="21">
        <f t="shared" si="27"/>
        <v>8.3000000000000007</v>
      </c>
      <c r="BL9" s="21" t="str">
        <f t="shared" si="28"/>
        <v>8.3</v>
      </c>
      <c r="BM9" s="13" t="str">
        <f t="shared" si="29"/>
        <v>B+</v>
      </c>
      <c r="BN9" s="18">
        <f t="shared" si="30"/>
        <v>3.5</v>
      </c>
      <c r="BO9" s="15" t="str">
        <f t="shared" si="31"/>
        <v>3.5</v>
      </c>
      <c r="BP9" s="19">
        <v>1.5</v>
      </c>
      <c r="BQ9" s="68">
        <v>1.5</v>
      </c>
      <c r="BR9" s="28">
        <v>6.8</v>
      </c>
      <c r="BS9" s="26">
        <v>8</v>
      </c>
      <c r="BT9" s="27"/>
      <c r="BU9" s="82"/>
      <c r="BV9" s="82">
        <f t="shared" si="32"/>
        <v>8</v>
      </c>
      <c r="BW9" s="21">
        <f t="shared" si="33"/>
        <v>7.5</v>
      </c>
      <c r="BX9" s="21" t="str">
        <f t="shared" si="34"/>
        <v>7.5</v>
      </c>
      <c r="BY9" s="13" t="str">
        <f t="shared" si="35"/>
        <v>B</v>
      </c>
      <c r="BZ9" s="18">
        <f t="shared" si="36"/>
        <v>3</v>
      </c>
      <c r="CA9" s="15" t="str">
        <f t="shared" si="37"/>
        <v>3.0</v>
      </c>
      <c r="CB9" s="19">
        <v>1.5</v>
      </c>
      <c r="CC9" s="68">
        <v>1.5</v>
      </c>
      <c r="CD9" s="21">
        <f t="shared" si="38"/>
        <v>7.9</v>
      </c>
      <c r="CE9" s="21" t="str">
        <f t="shared" si="39"/>
        <v>7.9</v>
      </c>
      <c r="CF9" s="13" t="str">
        <f t="shared" si="40"/>
        <v>B</v>
      </c>
      <c r="CG9" s="18">
        <f t="shared" si="41"/>
        <v>3</v>
      </c>
      <c r="CH9" s="15" t="str">
        <f t="shared" si="42"/>
        <v>3.0</v>
      </c>
      <c r="CI9" s="19">
        <v>3</v>
      </c>
      <c r="CJ9" s="68">
        <v>3</v>
      </c>
      <c r="CK9" s="28">
        <v>6.1</v>
      </c>
      <c r="CL9" s="26">
        <v>7</v>
      </c>
      <c r="CM9" s="27"/>
      <c r="CN9" s="82"/>
      <c r="CO9" s="27">
        <f t="shared" si="43"/>
        <v>7</v>
      </c>
      <c r="CP9" s="21">
        <f t="shared" si="44"/>
        <v>6.6</v>
      </c>
      <c r="CQ9" s="21" t="str">
        <f t="shared" si="45"/>
        <v>6.6</v>
      </c>
      <c r="CR9" s="13" t="str">
        <f t="shared" si="46"/>
        <v>C+</v>
      </c>
      <c r="CS9" s="18">
        <f t="shared" si="47"/>
        <v>2.5</v>
      </c>
      <c r="CT9" s="15" t="str">
        <f t="shared" si="48"/>
        <v>2.5</v>
      </c>
      <c r="CU9" s="19">
        <v>3</v>
      </c>
      <c r="CV9" s="68">
        <v>3</v>
      </c>
      <c r="CW9" s="28">
        <v>8</v>
      </c>
      <c r="CX9" s="26">
        <v>7</v>
      </c>
      <c r="CY9" s="27"/>
      <c r="CZ9" s="82"/>
      <c r="DA9" s="82">
        <f t="shared" si="49"/>
        <v>7</v>
      </c>
      <c r="DB9" s="21">
        <f t="shared" si="50"/>
        <v>7.4</v>
      </c>
      <c r="DC9" s="21" t="str">
        <f t="shared" si="51"/>
        <v>7.4</v>
      </c>
      <c r="DD9" s="13" t="str">
        <f t="shared" si="52"/>
        <v>B</v>
      </c>
      <c r="DE9" s="18">
        <f t="shared" si="53"/>
        <v>3</v>
      </c>
      <c r="DF9" s="15" t="str">
        <f t="shared" si="54"/>
        <v>3.0</v>
      </c>
      <c r="DG9" s="19">
        <v>2</v>
      </c>
      <c r="DH9" s="68">
        <v>2</v>
      </c>
      <c r="DI9" s="69">
        <f t="shared" si="116"/>
        <v>13</v>
      </c>
      <c r="DJ9" s="22">
        <f t="shared" si="117"/>
        <v>7.3923076923076918</v>
      </c>
      <c r="DK9" s="24" t="str">
        <f t="shared" si="55"/>
        <v>7.39</v>
      </c>
      <c r="DL9" s="22">
        <f t="shared" si="56"/>
        <v>3.0192307692307692</v>
      </c>
      <c r="DM9" s="24" t="str">
        <f t="shared" si="57"/>
        <v>3.02</v>
      </c>
      <c r="DN9" s="77" t="str">
        <f t="shared" si="118"/>
        <v>Lên lớp</v>
      </c>
      <c r="DO9" s="77">
        <f t="shared" si="119"/>
        <v>13</v>
      </c>
      <c r="DP9" s="22">
        <f t="shared" si="120"/>
        <v>7.3923076923076918</v>
      </c>
      <c r="DQ9" s="77" t="str">
        <f t="shared" si="58"/>
        <v>7.39</v>
      </c>
      <c r="DR9" s="22">
        <f t="shared" si="121"/>
        <v>3.0192307692307692</v>
      </c>
      <c r="DS9" s="77" t="str">
        <f t="shared" si="122"/>
        <v>3.02</v>
      </c>
      <c r="DT9" s="28">
        <v>5.3</v>
      </c>
      <c r="DU9" s="26">
        <v>6</v>
      </c>
      <c r="DV9" s="27"/>
      <c r="DW9" s="82"/>
      <c r="DX9" s="82">
        <f t="shared" si="123"/>
        <v>6</v>
      </c>
      <c r="DY9" s="21">
        <f t="shared" si="60"/>
        <v>5.7</v>
      </c>
      <c r="DZ9" s="21" t="str">
        <f t="shared" si="61"/>
        <v>5.7</v>
      </c>
      <c r="EA9" s="13" t="str">
        <f t="shared" si="62"/>
        <v>C</v>
      </c>
      <c r="EB9" s="18">
        <f t="shared" si="63"/>
        <v>2</v>
      </c>
      <c r="EC9" s="15" t="str">
        <f t="shared" si="64"/>
        <v>2.0</v>
      </c>
      <c r="ED9" s="19">
        <v>2</v>
      </c>
      <c r="EE9" s="68">
        <v>2</v>
      </c>
      <c r="EF9" s="28">
        <v>7.2</v>
      </c>
      <c r="EG9" s="26">
        <v>6</v>
      </c>
      <c r="EH9" s="27"/>
      <c r="EI9" s="27"/>
      <c r="EJ9" s="82">
        <f t="shared" si="124"/>
        <v>6</v>
      </c>
      <c r="EK9" s="21">
        <f t="shared" si="65"/>
        <v>6.5</v>
      </c>
      <c r="EL9" s="21" t="str">
        <f t="shared" si="66"/>
        <v>6.5</v>
      </c>
      <c r="EM9" s="13" t="str">
        <f t="shared" si="67"/>
        <v>C+</v>
      </c>
      <c r="EN9" s="18">
        <f t="shared" si="68"/>
        <v>2.5</v>
      </c>
      <c r="EO9" s="15" t="str">
        <f t="shared" si="69"/>
        <v>2.5</v>
      </c>
      <c r="EP9" s="19">
        <v>3</v>
      </c>
      <c r="EQ9" s="68">
        <v>3</v>
      </c>
      <c r="ER9" s="28">
        <v>7</v>
      </c>
      <c r="ES9" s="26">
        <v>6</v>
      </c>
      <c r="ET9" s="27"/>
      <c r="EU9" s="27"/>
      <c r="EV9" s="82">
        <f t="shared" si="70"/>
        <v>6</v>
      </c>
      <c r="EW9" s="21">
        <f t="shared" si="71"/>
        <v>6.4</v>
      </c>
      <c r="EX9" s="21" t="str">
        <f t="shared" si="72"/>
        <v>6.4</v>
      </c>
      <c r="EY9" s="13" t="str">
        <f t="shared" si="73"/>
        <v>C</v>
      </c>
      <c r="EZ9" s="18">
        <f t="shared" si="74"/>
        <v>2</v>
      </c>
      <c r="FA9" s="15" t="str">
        <f t="shared" si="75"/>
        <v>2.0</v>
      </c>
      <c r="FB9" s="19">
        <v>2</v>
      </c>
      <c r="FC9" s="68">
        <v>2</v>
      </c>
      <c r="FD9" s="28">
        <v>7.7</v>
      </c>
      <c r="FE9" s="26">
        <v>7</v>
      </c>
      <c r="FF9" s="27"/>
      <c r="FG9" s="27"/>
      <c r="FH9" s="82">
        <f t="shared" si="76"/>
        <v>7</v>
      </c>
      <c r="FI9" s="21">
        <f t="shared" si="77"/>
        <v>7.3</v>
      </c>
      <c r="FJ9" s="21" t="str">
        <f t="shared" si="78"/>
        <v>7.3</v>
      </c>
      <c r="FK9" s="13" t="str">
        <f t="shared" si="79"/>
        <v>B</v>
      </c>
      <c r="FL9" s="18">
        <f t="shared" si="80"/>
        <v>3</v>
      </c>
      <c r="FM9" s="15" t="str">
        <f t="shared" si="81"/>
        <v>3.0</v>
      </c>
      <c r="FN9" s="19">
        <v>2</v>
      </c>
      <c r="FO9" s="68">
        <v>2</v>
      </c>
      <c r="FP9" s="28">
        <v>8</v>
      </c>
      <c r="FQ9" s="26">
        <v>8</v>
      </c>
      <c r="FR9" s="27"/>
      <c r="FS9" s="27"/>
      <c r="FT9" s="82">
        <f t="shared" si="82"/>
        <v>8</v>
      </c>
      <c r="FU9" s="21">
        <f t="shared" si="83"/>
        <v>8</v>
      </c>
      <c r="FV9" s="21" t="str">
        <f t="shared" si="84"/>
        <v>8.0</v>
      </c>
      <c r="FW9" s="13" t="str">
        <f t="shared" si="85"/>
        <v>B+</v>
      </c>
      <c r="FX9" s="18">
        <f t="shared" si="86"/>
        <v>3.5</v>
      </c>
      <c r="FY9" s="15" t="str">
        <f t="shared" si="87"/>
        <v>3.5</v>
      </c>
      <c r="FZ9" s="19">
        <v>2</v>
      </c>
      <c r="GA9" s="68">
        <v>2</v>
      </c>
      <c r="GB9" s="28">
        <v>8</v>
      </c>
      <c r="GC9" s="26">
        <v>8</v>
      </c>
      <c r="GD9" s="27"/>
      <c r="GE9" s="27"/>
      <c r="GF9" s="82">
        <f t="shared" si="88"/>
        <v>8</v>
      </c>
      <c r="GG9" s="21">
        <f t="shared" si="89"/>
        <v>8</v>
      </c>
      <c r="GH9" s="21" t="str">
        <f t="shared" si="90"/>
        <v>8.0</v>
      </c>
      <c r="GI9" s="13" t="str">
        <f t="shared" si="91"/>
        <v>B+</v>
      </c>
      <c r="GJ9" s="18">
        <f t="shared" si="92"/>
        <v>3.5</v>
      </c>
      <c r="GK9" s="15" t="str">
        <f t="shared" si="93"/>
        <v>3.5</v>
      </c>
      <c r="GL9" s="19">
        <v>2</v>
      </c>
      <c r="GM9" s="68">
        <v>2</v>
      </c>
      <c r="GN9" s="28">
        <v>6</v>
      </c>
      <c r="GO9" s="39">
        <v>7</v>
      </c>
      <c r="GP9" s="28"/>
      <c r="GQ9" s="28"/>
      <c r="GR9" s="20">
        <f t="shared" si="125"/>
        <v>7</v>
      </c>
      <c r="GS9" s="21">
        <f t="shared" si="126"/>
        <v>6.6</v>
      </c>
      <c r="GT9" s="21" t="str">
        <f t="shared" si="127"/>
        <v>6.6</v>
      </c>
      <c r="GU9" s="13" t="str">
        <f t="shared" si="128"/>
        <v>C+</v>
      </c>
      <c r="GV9" s="18">
        <f t="shared" si="129"/>
        <v>2.5</v>
      </c>
      <c r="GW9" s="15" t="str">
        <f t="shared" si="130"/>
        <v>2.5</v>
      </c>
      <c r="GX9" s="19">
        <v>1</v>
      </c>
      <c r="GY9" s="68">
        <v>1</v>
      </c>
      <c r="GZ9" s="28">
        <v>6.7</v>
      </c>
      <c r="HA9" s="39">
        <v>7</v>
      </c>
      <c r="HB9" s="28"/>
      <c r="HC9" s="28"/>
      <c r="HD9" s="20">
        <f t="shared" si="131"/>
        <v>7</v>
      </c>
      <c r="HE9" s="21">
        <f t="shared" si="132"/>
        <v>6.9</v>
      </c>
      <c r="HF9" s="21" t="str">
        <f t="shared" si="133"/>
        <v>6.9</v>
      </c>
      <c r="HG9" s="13" t="str">
        <f t="shared" si="134"/>
        <v>C+</v>
      </c>
      <c r="HH9" s="18">
        <f t="shared" si="135"/>
        <v>2.5</v>
      </c>
      <c r="HI9" s="15" t="str">
        <f t="shared" si="136"/>
        <v>2.5</v>
      </c>
      <c r="HJ9" s="19">
        <v>1</v>
      </c>
      <c r="HK9" s="68">
        <v>1</v>
      </c>
      <c r="HL9" s="28">
        <v>7</v>
      </c>
      <c r="HM9" s="39">
        <v>7</v>
      </c>
      <c r="HN9" s="28"/>
      <c r="HO9" s="28"/>
      <c r="HP9" s="20">
        <f t="shared" si="137"/>
        <v>7</v>
      </c>
      <c r="HQ9" s="21">
        <f t="shared" si="138"/>
        <v>7</v>
      </c>
      <c r="HR9" s="21" t="str">
        <f t="shared" si="139"/>
        <v>7.0</v>
      </c>
      <c r="HS9" s="13" t="str">
        <f t="shared" si="140"/>
        <v>B</v>
      </c>
      <c r="HT9" s="18">
        <f t="shared" si="141"/>
        <v>3</v>
      </c>
      <c r="HU9" s="15" t="str">
        <f t="shared" si="142"/>
        <v>3.0</v>
      </c>
      <c r="HV9" s="19">
        <v>4</v>
      </c>
      <c r="HW9" s="68">
        <v>4</v>
      </c>
      <c r="HX9" s="178"/>
      <c r="HY9" s="178"/>
      <c r="HZ9" s="179">
        <f t="shared" si="143"/>
        <v>0</v>
      </c>
      <c r="IA9" s="21" t="str">
        <f t="shared" si="144"/>
        <v>0.0</v>
      </c>
      <c r="IB9" s="13" t="str">
        <f t="shared" si="145"/>
        <v>F</v>
      </c>
      <c r="IC9" s="18">
        <f t="shared" si="146"/>
        <v>0</v>
      </c>
      <c r="ID9" s="15" t="str">
        <f t="shared" si="147"/>
        <v>0.0</v>
      </c>
      <c r="IE9" s="73"/>
      <c r="IF9" s="74"/>
      <c r="IG9" s="180">
        <f t="shared" si="148"/>
        <v>19</v>
      </c>
      <c r="IH9" s="45">
        <f t="shared" si="149"/>
        <v>6.9368421052631568</v>
      </c>
      <c r="II9" s="47">
        <f t="shared" si="150"/>
        <v>2.763157894736842</v>
      </c>
      <c r="IJ9" s="46" t="str">
        <f t="shared" si="151"/>
        <v>2.76</v>
      </c>
    </row>
    <row r="10" spans="1:244" s="4" customFormat="1" ht="28.5">
      <c r="A10" s="2">
        <v>9</v>
      </c>
      <c r="B10" s="5" t="s">
        <v>151</v>
      </c>
      <c r="C10" s="6" t="s">
        <v>175</v>
      </c>
      <c r="D10" s="7" t="s">
        <v>176</v>
      </c>
      <c r="E10" s="8" t="s">
        <v>177</v>
      </c>
      <c r="G10" s="10" t="s">
        <v>197</v>
      </c>
      <c r="H10" s="36" t="s">
        <v>89</v>
      </c>
      <c r="I10" s="36" t="s">
        <v>203</v>
      </c>
      <c r="J10" s="25">
        <v>8.6</v>
      </c>
      <c r="K10" s="21" t="str">
        <f t="shared" si="0"/>
        <v>8.6</v>
      </c>
      <c r="L10" s="13" t="str">
        <f t="shared" si="152"/>
        <v>A</v>
      </c>
      <c r="M10" s="14">
        <f t="shared" si="153"/>
        <v>4</v>
      </c>
      <c r="N10" s="15" t="str">
        <f t="shared" si="3"/>
        <v>4.0</v>
      </c>
      <c r="O10" s="19">
        <v>1</v>
      </c>
      <c r="P10" s="12">
        <v>6</v>
      </c>
      <c r="Q10" s="21" t="str">
        <f t="shared" si="4"/>
        <v>6.0</v>
      </c>
      <c r="R10" s="13" t="str">
        <f t="shared" si="154"/>
        <v>C</v>
      </c>
      <c r="S10" s="14">
        <f t="shared" si="155"/>
        <v>2</v>
      </c>
      <c r="T10" s="15" t="str">
        <f t="shared" si="7"/>
        <v>2.0</v>
      </c>
      <c r="U10" s="19">
        <v>1</v>
      </c>
      <c r="V10" s="28">
        <v>8</v>
      </c>
      <c r="W10" s="26">
        <v>9</v>
      </c>
      <c r="X10" s="27"/>
      <c r="Y10" s="82"/>
      <c r="Z10" s="82">
        <f t="shared" si="8"/>
        <v>9</v>
      </c>
      <c r="AA10" s="21">
        <f t="shared" si="9"/>
        <v>8.6</v>
      </c>
      <c r="AB10" s="21" t="str">
        <f t="shared" si="10"/>
        <v>8.6</v>
      </c>
      <c r="AC10" s="13" t="str">
        <f t="shared" si="11"/>
        <v>A</v>
      </c>
      <c r="AD10" s="18">
        <f t="shared" si="156"/>
        <v>4</v>
      </c>
      <c r="AE10" s="15" t="str">
        <f t="shared" si="13"/>
        <v>4.0</v>
      </c>
      <c r="AF10" s="19">
        <v>2</v>
      </c>
      <c r="AG10" s="68">
        <v>2</v>
      </c>
      <c r="AH10" s="95">
        <v>5.7</v>
      </c>
      <c r="AI10" s="96"/>
      <c r="AJ10" s="97">
        <v>6</v>
      </c>
      <c r="AK10" s="97"/>
      <c r="AL10" s="82">
        <f t="shared" si="14"/>
        <v>6</v>
      </c>
      <c r="AM10" s="21">
        <f t="shared" si="15"/>
        <v>5.9</v>
      </c>
      <c r="AN10" s="21" t="str">
        <f t="shared" si="16"/>
        <v>5.9</v>
      </c>
      <c r="AO10" s="13" t="str">
        <f t="shared" si="17"/>
        <v>C</v>
      </c>
      <c r="AP10" s="18">
        <f t="shared" si="18"/>
        <v>2</v>
      </c>
      <c r="AQ10" s="15" t="str">
        <f t="shared" si="19"/>
        <v>2.0</v>
      </c>
      <c r="AR10" s="19">
        <v>1</v>
      </c>
      <c r="AS10" s="68">
        <v>1</v>
      </c>
      <c r="AT10" s="28">
        <v>6</v>
      </c>
      <c r="AU10" s="26">
        <v>7</v>
      </c>
      <c r="AV10" s="27"/>
      <c r="AW10" s="82"/>
      <c r="AX10" s="82">
        <f t="shared" si="20"/>
        <v>7</v>
      </c>
      <c r="AY10" s="21">
        <f t="shared" si="21"/>
        <v>6.6</v>
      </c>
      <c r="AZ10" s="21" t="str">
        <f t="shared" si="22"/>
        <v>6.6</v>
      </c>
      <c r="BA10" s="13" t="str">
        <f t="shared" si="23"/>
        <v>C+</v>
      </c>
      <c r="BB10" s="18">
        <f t="shared" si="24"/>
        <v>2.5</v>
      </c>
      <c r="BC10" s="15" t="str">
        <f t="shared" si="25"/>
        <v>2.5</v>
      </c>
      <c r="BD10" s="19">
        <v>2</v>
      </c>
      <c r="BE10" s="68">
        <v>2</v>
      </c>
      <c r="BF10" s="28">
        <v>6.8</v>
      </c>
      <c r="BG10" s="26">
        <v>9</v>
      </c>
      <c r="BH10" s="27"/>
      <c r="BI10" s="82"/>
      <c r="BJ10" s="82">
        <f t="shared" si="26"/>
        <v>9</v>
      </c>
      <c r="BK10" s="21">
        <f t="shared" si="27"/>
        <v>8.1</v>
      </c>
      <c r="BL10" s="21" t="str">
        <f t="shared" si="28"/>
        <v>8.1</v>
      </c>
      <c r="BM10" s="13" t="str">
        <f t="shared" si="29"/>
        <v>B+</v>
      </c>
      <c r="BN10" s="18">
        <f t="shared" si="30"/>
        <v>3.5</v>
      </c>
      <c r="BO10" s="15" t="str">
        <f t="shared" si="31"/>
        <v>3.5</v>
      </c>
      <c r="BP10" s="19">
        <v>1.5</v>
      </c>
      <c r="BQ10" s="68">
        <v>1.5</v>
      </c>
      <c r="BR10" s="28">
        <v>7.2</v>
      </c>
      <c r="BS10" s="26">
        <v>7</v>
      </c>
      <c r="BT10" s="27"/>
      <c r="BU10" s="82"/>
      <c r="BV10" s="82">
        <f t="shared" si="32"/>
        <v>7</v>
      </c>
      <c r="BW10" s="21">
        <f t="shared" si="33"/>
        <v>7.1</v>
      </c>
      <c r="BX10" s="21" t="str">
        <f t="shared" si="34"/>
        <v>7.1</v>
      </c>
      <c r="BY10" s="13" t="str">
        <f t="shared" si="35"/>
        <v>B</v>
      </c>
      <c r="BZ10" s="18">
        <f t="shared" si="36"/>
        <v>3</v>
      </c>
      <c r="CA10" s="15" t="str">
        <f t="shared" si="37"/>
        <v>3.0</v>
      </c>
      <c r="CB10" s="19">
        <v>1.5</v>
      </c>
      <c r="CC10" s="68">
        <v>1.5</v>
      </c>
      <c r="CD10" s="21">
        <f t="shared" si="38"/>
        <v>7.6</v>
      </c>
      <c r="CE10" s="21" t="str">
        <f t="shared" si="39"/>
        <v>7.6</v>
      </c>
      <c r="CF10" s="13" t="str">
        <f t="shared" si="40"/>
        <v>B</v>
      </c>
      <c r="CG10" s="18">
        <f t="shared" si="41"/>
        <v>3</v>
      </c>
      <c r="CH10" s="15" t="str">
        <f t="shared" si="42"/>
        <v>3.0</v>
      </c>
      <c r="CI10" s="19">
        <v>3</v>
      </c>
      <c r="CJ10" s="68">
        <v>3</v>
      </c>
      <c r="CK10" s="28">
        <v>5.4</v>
      </c>
      <c r="CL10" s="26">
        <v>5</v>
      </c>
      <c r="CM10" s="27"/>
      <c r="CN10" s="82"/>
      <c r="CO10" s="27">
        <f t="shared" si="43"/>
        <v>5</v>
      </c>
      <c r="CP10" s="21">
        <f t="shared" si="44"/>
        <v>5.2</v>
      </c>
      <c r="CQ10" s="21" t="str">
        <f t="shared" si="45"/>
        <v>5.2</v>
      </c>
      <c r="CR10" s="13" t="str">
        <f t="shared" si="46"/>
        <v>D+</v>
      </c>
      <c r="CS10" s="18">
        <f t="shared" si="47"/>
        <v>1.5</v>
      </c>
      <c r="CT10" s="15" t="str">
        <f t="shared" si="48"/>
        <v>1.5</v>
      </c>
      <c r="CU10" s="19">
        <v>3</v>
      </c>
      <c r="CV10" s="68">
        <v>3</v>
      </c>
      <c r="CW10" s="28">
        <v>6</v>
      </c>
      <c r="CX10" s="26">
        <v>6</v>
      </c>
      <c r="CY10" s="27"/>
      <c r="CZ10" s="82"/>
      <c r="DA10" s="82">
        <f t="shared" si="49"/>
        <v>6</v>
      </c>
      <c r="DB10" s="21">
        <f t="shared" si="50"/>
        <v>6</v>
      </c>
      <c r="DC10" s="21" t="str">
        <f t="shared" si="51"/>
        <v>6.0</v>
      </c>
      <c r="DD10" s="13" t="str">
        <f t="shared" si="52"/>
        <v>C</v>
      </c>
      <c r="DE10" s="18">
        <f t="shared" si="53"/>
        <v>2</v>
      </c>
      <c r="DF10" s="15" t="str">
        <f t="shared" si="54"/>
        <v>2.0</v>
      </c>
      <c r="DG10" s="19">
        <v>2</v>
      </c>
      <c r="DH10" s="68">
        <v>2</v>
      </c>
      <c r="DI10" s="69">
        <f t="shared" si="116"/>
        <v>13</v>
      </c>
      <c r="DJ10" s="22">
        <f t="shared" si="117"/>
        <v>6.6692307692307686</v>
      </c>
      <c r="DK10" s="24" t="str">
        <f t="shared" si="55"/>
        <v>6.67</v>
      </c>
      <c r="DL10" s="22">
        <f t="shared" si="56"/>
        <v>2.5576923076923075</v>
      </c>
      <c r="DM10" s="24" t="str">
        <f t="shared" si="57"/>
        <v>2.56</v>
      </c>
      <c r="DN10" s="77" t="str">
        <f t="shared" si="118"/>
        <v>Lên lớp</v>
      </c>
      <c r="DO10" s="77">
        <f t="shared" si="119"/>
        <v>13</v>
      </c>
      <c r="DP10" s="22">
        <f t="shared" si="120"/>
        <v>6.6692307692307686</v>
      </c>
      <c r="DQ10" s="77" t="str">
        <f t="shared" si="58"/>
        <v>6.67</v>
      </c>
      <c r="DR10" s="22">
        <f t="shared" si="121"/>
        <v>2.5576923076923075</v>
      </c>
      <c r="DS10" s="77" t="str">
        <f t="shared" si="122"/>
        <v>2.56</v>
      </c>
      <c r="DT10" s="28">
        <v>5.3</v>
      </c>
      <c r="DU10" s="26">
        <v>6</v>
      </c>
      <c r="DV10" s="27"/>
      <c r="DW10" s="82"/>
      <c r="DX10" s="82">
        <f t="shared" si="123"/>
        <v>6</v>
      </c>
      <c r="DY10" s="21">
        <f t="shared" si="60"/>
        <v>5.7</v>
      </c>
      <c r="DZ10" s="21" t="str">
        <f t="shared" si="61"/>
        <v>5.7</v>
      </c>
      <c r="EA10" s="13" t="str">
        <f t="shared" si="62"/>
        <v>C</v>
      </c>
      <c r="EB10" s="18">
        <f t="shared" si="63"/>
        <v>2</v>
      </c>
      <c r="EC10" s="15" t="str">
        <f t="shared" si="64"/>
        <v>2.0</v>
      </c>
      <c r="ED10" s="19">
        <v>2</v>
      </c>
      <c r="EE10" s="68">
        <v>2</v>
      </c>
      <c r="EF10" s="28">
        <v>7.7</v>
      </c>
      <c r="EG10" s="26">
        <v>5</v>
      </c>
      <c r="EH10" s="27"/>
      <c r="EI10" s="27"/>
      <c r="EJ10" s="82">
        <f t="shared" si="124"/>
        <v>6</v>
      </c>
      <c r="EK10" s="21">
        <f t="shared" si="65"/>
        <v>6.1</v>
      </c>
      <c r="EL10" s="21" t="str">
        <f t="shared" si="66"/>
        <v>6.1</v>
      </c>
      <c r="EM10" s="13" t="str">
        <f t="shared" si="67"/>
        <v>C</v>
      </c>
      <c r="EN10" s="18">
        <f t="shared" si="68"/>
        <v>2</v>
      </c>
      <c r="EO10" s="15" t="str">
        <f t="shared" si="69"/>
        <v>2.0</v>
      </c>
      <c r="EP10" s="19">
        <v>3</v>
      </c>
      <c r="EQ10" s="68">
        <v>3</v>
      </c>
      <c r="ER10" s="28">
        <v>7</v>
      </c>
      <c r="ES10" s="26">
        <v>6</v>
      </c>
      <c r="ET10" s="27"/>
      <c r="EU10" s="27"/>
      <c r="EV10" s="82">
        <f t="shared" si="70"/>
        <v>6</v>
      </c>
      <c r="EW10" s="21">
        <f t="shared" si="71"/>
        <v>6.4</v>
      </c>
      <c r="EX10" s="21" t="str">
        <f t="shared" si="72"/>
        <v>6.4</v>
      </c>
      <c r="EY10" s="13" t="str">
        <f t="shared" si="73"/>
        <v>C</v>
      </c>
      <c r="EZ10" s="18">
        <f t="shared" si="74"/>
        <v>2</v>
      </c>
      <c r="FA10" s="15" t="str">
        <f t="shared" si="75"/>
        <v>2.0</v>
      </c>
      <c r="FB10" s="19">
        <v>2</v>
      </c>
      <c r="FC10" s="68">
        <v>2</v>
      </c>
      <c r="FD10" s="28">
        <v>8.3000000000000007</v>
      </c>
      <c r="FE10" s="26">
        <v>7</v>
      </c>
      <c r="FF10" s="27"/>
      <c r="FG10" s="27"/>
      <c r="FH10" s="82">
        <f t="shared" si="76"/>
        <v>7</v>
      </c>
      <c r="FI10" s="21">
        <f t="shared" si="77"/>
        <v>7.5</v>
      </c>
      <c r="FJ10" s="21" t="str">
        <f t="shared" si="78"/>
        <v>7.5</v>
      </c>
      <c r="FK10" s="13" t="str">
        <f t="shared" si="79"/>
        <v>B</v>
      </c>
      <c r="FL10" s="18">
        <f t="shared" si="80"/>
        <v>3</v>
      </c>
      <c r="FM10" s="15" t="str">
        <f t="shared" si="81"/>
        <v>3.0</v>
      </c>
      <c r="FN10" s="19">
        <v>2</v>
      </c>
      <c r="FO10" s="68">
        <v>2</v>
      </c>
      <c r="FP10" s="28">
        <v>7.7</v>
      </c>
      <c r="FQ10" s="26">
        <v>9</v>
      </c>
      <c r="FR10" s="27"/>
      <c r="FS10" s="27"/>
      <c r="FT10" s="82">
        <f t="shared" si="82"/>
        <v>9</v>
      </c>
      <c r="FU10" s="21">
        <f t="shared" si="83"/>
        <v>8.5</v>
      </c>
      <c r="FV10" s="21" t="str">
        <f t="shared" si="84"/>
        <v>8.5</v>
      </c>
      <c r="FW10" s="13" t="str">
        <f t="shared" si="85"/>
        <v>A</v>
      </c>
      <c r="FX10" s="18">
        <f t="shared" si="86"/>
        <v>4</v>
      </c>
      <c r="FY10" s="15" t="str">
        <f t="shared" si="87"/>
        <v>4.0</v>
      </c>
      <c r="FZ10" s="19">
        <v>2</v>
      </c>
      <c r="GA10" s="68">
        <v>2</v>
      </c>
      <c r="GB10" s="28">
        <v>8</v>
      </c>
      <c r="GC10" s="26">
        <v>9</v>
      </c>
      <c r="GD10" s="27"/>
      <c r="GE10" s="27"/>
      <c r="GF10" s="82">
        <f t="shared" si="88"/>
        <v>9</v>
      </c>
      <c r="GG10" s="21">
        <f t="shared" si="89"/>
        <v>8.6</v>
      </c>
      <c r="GH10" s="21" t="str">
        <f t="shared" si="90"/>
        <v>8.6</v>
      </c>
      <c r="GI10" s="13" t="str">
        <f t="shared" si="91"/>
        <v>A</v>
      </c>
      <c r="GJ10" s="18">
        <f t="shared" si="92"/>
        <v>4</v>
      </c>
      <c r="GK10" s="15" t="str">
        <f t="shared" si="93"/>
        <v>4.0</v>
      </c>
      <c r="GL10" s="19">
        <v>2</v>
      </c>
      <c r="GM10" s="68">
        <v>2</v>
      </c>
      <c r="GN10" s="28">
        <v>5.7</v>
      </c>
      <c r="GO10" s="39">
        <v>6</v>
      </c>
      <c r="GP10" s="28"/>
      <c r="GQ10" s="28"/>
      <c r="GR10" s="20">
        <f t="shared" si="125"/>
        <v>6</v>
      </c>
      <c r="GS10" s="21">
        <f t="shared" si="126"/>
        <v>5.9</v>
      </c>
      <c r="GT10" s="21" t="str">
        <f t="shared" si="127"/>
        <v>5.9</v>
      </c>
      <c r="GU10" s="13" t="str">
        <f t="shared" si="128"/>
        <v>C</v>
      </c>
      <c r="GV10" s="18">
        <f t="shared" si="129"/>
        <v>2</v>
      </c>
      <c r="GW10" s="15" t="str">
        <f t="shared" si="130"/>
        <v>2.0</v>
      </c>
      <c r="GX10" s="19">
        <v>1</v>
      </c>
      <c r="GY10" s="68">
        <v>1</v>
      </c>
      <c r="GZ10" s="28">
        <v>6</v>
      </c>
      <c r="HA10" s="39">
        <v>7</v>
      </c>
      <c r="HB10" s="28"/>
      <c r="HC10" s="28"/>
      <c r="HD10" s="20">
        <f t="shared" si="131"/>
        <v>7</v>
      </c>
      <c r="HE10" s="21">
        <f t="shared" si="132"/>
        <v>6.6</v>
      </c>
      <c r="HF10" s="21" t="str">
        <f t="shared" si="133"/>
        <v>6.6</v>
      </c>
      <c r="HG10" s="13" t="str">
        <f t="shared" si="134"/>
        <v>C+</v>
      </c>
      <c r="HH10" s="18">
        <f t="shared" si="135"/>
        <v>2.5</v>
      </c>
      <c r="HI10" s="15" t="str">
        <f t="shared" si="136"/>
        <v>2.5</v>
      </c>
      <c r="HJ10" s="19">
        <v>1</v>
      </c>
      <c r="HK10" s="68">
        <v>1</v>
      </c>
      <c r="HL10" s="28">
        <v>6</v>
      </c>
      <c r="HM10" s="39">
        <v>5</v>
      </c>
      <c r="HN10" s="28"/>
      <c r="HO10" s="28"/>
      <c r="HP10" s="20">
        <f t="shared" si="137"/>
        <v>5</v>
      </c>
      <c r="HQ10" s="21">
        <f t="shared" si="138"/>
        <v>5.4</v>
      </c>
      <c r="HR10" s="21" t="str">
        <f t="shared" si="139"/>
        <v>5.4</v>
      </c>
      <c r="HS10" s="13" t="str">
        <f t="shared" si="140"/>
        <v>D+</v>
      </c>
      <c r="HT10" s="18">
        <f t="shared" si="141"/>
        <v>1.5</v>
      </c>
      <c r="HU10" s="15" t="str">
        <f t="shared" si="142"/>
        <v>1.5</v>
      </c>
      <c r="HV10" s="19">
        <v>4</v>
      </c>
      <c r="HW10" s="68">
        <v>4</v>
      </c>
      <c r="HX10" s="178"/>
      <c r="HY10" s="178"/>
      <c r="HZ10" s="179">
        <f t="shared" si="143"/>
        <v>0</v>
      </c>
      <c r="IA10" s="21" t="str">
        <f t="shared" si="144"/>
        <v>0.0</v>
      </c>
      <c r="IB10" s="13" t="str">
        <f t="shared" si="145"/>
        <v>F</v>
      </c>
      <c r="IC10" s="18">
        <f t="shared" si="146"/>
        <v>0</v>
      </c>
      <c r="ID10" s="15" t="str">
        <f t="shared" si="147"/>
        <v>0.0</v>
      </c>
      <c r="IE10" s="73"/>
      <c r="IF10" s="74"/>
      <c r="IG10" s="180">
        <f t="shared" si="148"/>
        <v>19</v>
      </c>
      <c r="IH10" s="45">
        <f t="shared" si="149"/>
        <v>6.6210526315789471</v>
      </c>
      <c r="II10" s="47">
        <f t="shared" si="150"/>
        <v>2.4473684210526314</v>
      </c>
      <c r="IJ10" s="46" t="str">
        <f t="shared" si="151"/>
        <v>2.45</v>
      </c>
    </row>
    <row r="11" spans="1:244" s="4" customFormat="1" ht="28.5">
      <c r="A11" s="2"/>
      <c r="B11" s="5"/>
      <c r="C11" s="6"/>
      <c r="D11" s="7"/>
      <c r="E11" s="8"/>
      <c r="G11" s="10"/>
      <c r="H11" s="36"/>
      <c r="I11" s="36"/>
      <c r="J11" s="25"/>
      <c r="K11" s="21" t="str">
        <f t="shared" si="0"/>
        <v>0.0</v>
      </c>
      <c r="L11" s="13" t="str">
        <f t="shared" si="152"/>
        <v>F</v>
      </c>
      <c r="M11" s="14">
        <f t="shared" si="153"/>
        <v>0</v>
      </c>
      <c r="N11" s="15" t="str">
        <f t="shared" si="3"/>
        <v>0.0</v>
      </c>
      <c r="O11" s="19">
        <v>1</v>
      </c>
      <c r="P11" s="12"/>
      <c r="Q11" s="21" t="str">
        <f t="shared" si="4"/>
        <v>0.0</v>
      </c>
      <c r="R11" s="13" t="str">
        <f t="shared" si="154"/>
        <v>F</v>
      </c>
      <c r="S11" s="14">
        <f t="shared" si="155"/>
        <v>0</v>
      </c>
      <c r="T11" s="15" t="str">
        <f t="shared" si="7"/>
        <v>0.0</v>
      </c>
      <c r="U11" s="19">
        <v>1</v>
      </c>
      <c r="V11" s="28"/>
      <c r="W11" s="26"/>
      <c r="X11" s="27"/>
      <c r="Y11" s="82"/>
      <c r="Z11" s="82">
        <f t="shared" si="8"/>
        <v>0</v>
      </c>
      <c r="AA11" s="21">
        <f t="shared" si="9"/>
        <v>0</v>
      </c>
      <c r="AB11" s="21" t="str">
        <f t="shared" si="10"/>
        <v>0.0</v>
      </c>
      <c r="AC11" s="13" t="str">
        <f t="shared" si="11"/>
        <v>F</v>
      </c>
      <c r="AD11" s="18">
        <f t="shared" si="156"/>
        <v>0</v>
      </c>
      <c r="AE11" s="15" t="str">
        <f t="shared" si="13"/>
        <v>0.0</v>
      </c>
      <c r="AF11" s="19">
        <v>2</v>
      </c>
      <c r="AG11" s="68"/>
      <c r="AH11" s="28"/>
      <c r="AI11" s="26"/>
      <c r="AJ11" s="27"/>
      <c r="AK11" s="82"/>
      <c r="AL11" s="82">
        <f t="shared" si="14"/>
        <v>0</v>
      </c>
      <c r="AM11" s="21">
        <f t="shared" si="15"/>
        <v>0</v>
      </c>
      <c r="AN11" s="21" t="str">
        <f t="shared" si="16"/>
        <v>0.0</v>
      </c>
      <c r="AO11" s="13" t="str">
        <f t="shared" si="17"/>
        <v>F</v>
      </c>
      <c r="AP11" s="18">
        <f t="shared" si="18"/>
        <v>0</v>
      </c>
      <c r="AQ11" s="15" t="str">
        <f t="shared" si="19"/>
        <v>0.0</v>
      </c>
      <c r="AR11" s="19">
        <v>1</v>
      </c>
      <c r="AS11" s="68"/>
      <c r="AT11" s="28"/>
      <c r="AU11" s="26"/>
      <c r="AV11" s="27"/>
      <c r="AW11" s="82"/>
      <c r="AX11" s="82">
        <f t="shared" si="20"/>
        <v>0</v>
      </c>
      <c r="AY11" s="21">
        <f t="shared" si="21"/>
        <v>0</v>
      </c>
      <c r="AZ11" s="21" t="str">
        <f t="shared" si="22"/>
        <v>0.0</v>
      </c>
      <c r="BA11" s="13" t="str">
        <f t="shared" si="23"/>
        <v>F</v>
      </c>
      <c r="BB11" s="18">
        <f t="shared" si="24"/>
        <v>0</v>
      </c>
      <c r="BC11" s="15" t="str">
        <f t="shared" si="25"/>
        <v>0.0</v>
      </c>
      <c r="BD11" s="19">
        <v>2</v>
      </c>
      <c r="BE11" s="68"/>
      <c r="BF11" s="28"/>
      <c r="BG11" s="26"/>
      <c r="BH11" s="27"/>
      <c r="BI11" s="82"/>
      <c r="BJ11" s="82">
        <f t="shared" si="26"/>
        <v>0</v>
      </c>
      <c r="BK11" s="21">
        <f t="shared" si="27"/>
        <v>0</v>
      </c>
      <c r="BL11" s="21" t="str">
        <f t="shared" si="28"/>
        <v>0.0</v>
      </c>
      <c r="BM11" s="13" t="str">
        <f t="shared" si="29"/>
        <v>F</v>
      </c>
      <c r="BN11" s="18">
        <f t="shared" si="30"/>
        <v>0</v>
      </c>
      <c r="BO11" s="15" t="str">
        <f t="shared" si="31"/>
        <v>0.0</v>
      </c>
      <c r="BP11" s="19">
        <v>1.5</v>
      </c>
      <c r="BQ11" s="68"/>
      <c r="BR11" s="28"/>
      <c r="BS11" s="26"/>
      <c r="BT11" s="27"/>
      <c r="BU11" s="82"/>
      <c r="BV11" s="82">
        <f t="shared" si="32"/>
        <v>0</v>
      </c>
      <c r="BW11" s="21">
        <f t="shared" si="33"/>
        <v>0</v>
      </c>
      <c r="BX11" s="21" t="str">
        <f t="shared" si="34"/>
        <v>0.0</v>
      </c>
      <c r="BY11" s="13" t="str">
        <f t="shared" si="35"/>
        <v>F</v>
      </c>
      <c r="BZ11" s="18">
        <f t="shared" si="36"/>
        <v>0</v>
      </c>
      <c r="CA11" s="15" t="str">
        <f t="shared" si="37"/>
        <v>0.0</v>
      </c>
      <c r="CB11" s="19">
        <v>1.5</v>
      </c>
      <c r="CC11" s="68"/>
      <c r="CD11" s="21">
        <f t="shared" si="38"/>
        <v>0</v>
      </c>
      <c r="CE11" s="21" t="str">
        <f t="shared" si="39"/>
        <v>0.0</v>
      </c>
      <c r="CF11" s="13" t="str">
        <f t="shared" si="40"/>
        <v>F</v>
      </c>
      <c r="CG11" s="18">
        <f t="shared" si="41"/>
        <v>0</v>
      </c>
      <c r="CH11" s="15" t="str">
        <f t="shared" si="42"/>
        <v>0.0</v>
      </c>
      <c r="CI11" s="19">
        <v>3</v>
      </c>
      <c r="CJ11" s="68">
        <v>3</v>
      </c>
      <c r="CK11" s="28"/>
      <c r="CL11" s="26"/>
      <c r="CM11" s="27"/>
      <c r="CN11" s="82"/>
      <c r="CO11" s="27">
        <f t="shared" si="43"/>
        <v>0</v>
      </c>
      <c r="CP11" s="21">
        <f t="shared" si="44"/>
        <v>0</v>
      </c>
      <c r="CQ11" s="21" t="str">
        <f t="shared" si="45"/>
        <v>0.0</v>
      </c>
      <c r="CR11" s="13" t="str">
        <f t="shared" si="46"/>
        <v>F</v>
      </c>
      <c r="CS11" s="18">
        <f t="shared" si="47"/>
        <v>0</v>
      </c>
      <c r="CT11" s="15" t="str">
        <f t="shared" si="48"/>
        <v>0.0</v>
      </c>
      <c r="CU11" s="19">
        <v>3</v>
      </c>
      <c r="CV11" s="68"/>
      <c r="CW11" s="28"/>
      <c r="CX11" s="26"/>
      <c r="CY11" s="27"/>
      <c r="CZ11" s="82"/>
      <c r="DA11" s="82">
        <f t="shared" si="49"/>
        <v>0</v>
      </c>
      <c r="DB11" s="21">
        <f t="shared" si="50"/>
        <v>0</v>
      </c>
      <c r="DC11" s="21" t="str">
        <f t="shared" si="51"/>
        <v>0.0</v>
      </c>
      <c r="DD11" s="13" t="str">
        <f t="shared" si="52"/>
        <v>F</v>
      </c>
      <c r="DE11" s="18">
        <f t="shared" si="53"/>
        <v>0</v>
      </c>
      <c r="DF11" s="15" t="str">
        <f t="shared" si="54"/>
        <v>0.0</v>
      </c>
      <c r="DG11" s="19">
        <v>2</v>
      </c>
      <c r="DH11" s="68"/>
      <c r="DI11" s="69">
        <f>AR11+AF11+BD11+CU11+DG11+CI11</f>
        <v>13</v>
      </c>
      <c r="DJ11" s="22">
        <f t="shared" si="117"/>
        <v>0</v>
      </c>
      <c r="DK11" s="24" t="str">
        <f t="shared" si="55"/>
        <v>0.00</v>
      </c>
      <c r="DL11" s="22">
        <f t="shared" si="56"/>
        <v>0</v>
      </c>
      <c r="DM11" s="24" t="str">
        <f t="shared" si="57"/>
        <v>0.00</v>
      </c>
      <c r="DN11" s="77" t="str">
        <f t="shared" si="118"/>
        <v>Cảnh báo KQHT</v>
      </c>
      <c r="DO11" s="77">
        <f t="shared" si="119"/>
        <v>0</v>
      </c>
      <c r="DP11" s="22" t="e">
        <f t="shared" si="120"/>
        <v>#DIV/0!</v>
      </c>
      <c r="DQ11" s="77" t="e">
        <f t="shared" si="58"/>
        <v>#DIV/0!</v>
      </c>
      <c r="DR11" s="22" t="e">
        <f t="shared" si="121"/>
        <v>#DIV/0!</v>
      </c>
      <c r="DS11" s="77" t="e">
        <f t="shared" si="122"/>
        <v>#DIV/0!</v>
      </c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157"/>
      <c r="GP11" s="157"/>
      <c r="GQ11" s="157"/>
      <c r="GR11" s="165"/>
      <c r="GZ11" s="165"/>
      <c r="HA11" s="165"/>
      <c r="HB11" s="165"/>
      <c r="HC11" s="165"/>
      <c r="HD11" s="165"/>
    </row>
    <row r="12" spans="1:244" s="4" customFormat="1" ht="28.5">
      <c r="A12" s="2"/>
      <c r="B12" s="5"/>
      <c r="C12" s="6"/>
      <c r="D12" s="7"/>
      <c r="E12" s="8"/>
      <c r="G12" s="10"/>
      <c r="H12" s="36"/>
      <c r="I12" s="36"/>
      <c r="J12" s="25"/>
      <c r="K12" s="21" t="str">
        <f t="shared" si="0"/>
        <v>0.0</v>
      </c>
      <c r="L12" s="13" t="str">
        <f t="shared" si="152"/>
        <v>F</v>
      </c>
      <c r="M12" s="14">
        <f t="shared" si="153"/>
        <v>0</v>
      </c>
      <c r="N12" s="15" t="str">
        <f t="shared" si="3"/>
        <v>0.0</v>
      </c>
      <c r="O12" s="19">
        <v>1</v>
      </c>
      <c r="P12" s="12"/>
      <c r="Q12" s="21" t="str">
        <f t="shared" si="4"/>
        <v>0.0</v>
      </c>
      <c r="R12" s="13" t="str">
        <f t="shared" si="154"/>
        <v>F</v>
      </c>
      <c r="S12" s="14">
        <f t="shared" si="155"/>
        <v>0</v>
      </c>
      <c r="T12" s="15" t="str">
        <f t="shared" si="7"/>
        <v>0.0</v>
      </c>
      <c r="U12" s="19">
        <v>1</v>
      </c>
      <c r="V12" s="28"/>
      <c r="W12" s="26"/>
      <c r="X12" s="27"/>
      <c r="Y12" s="82"/>
      <c r="Z12" s="82">
        <f t="shared" si="8"/>
        <v>0</v>
      </c>
      <c r="AA12" s="21">
        <f t="shared" si="9"/>
        <v>0</v>
      </c>
      <c r="AB12" s="21" t="str">
        <f t="shared" si="10"/>
        <v>0.0</v>
      </c>
      <c r="AC12" s="13" t="str">
        <f t="shared" si="11"/>
        <v>F</v>
      </c>
      <c r="AD12" s="18">
        <f t="shared" si="156"/>
        <v>0</v>
      </c>
      <c r="AE12" s="15" t="str">
        <f t="shared" si="13"/>
        <v>0.0</v>
      </c>
      <c r="AF12" s="19">
        <v>2</v>
      </c>
      <c r="AG12" s="68"/>
      <c r="AH12" s="28"/>
      <c r="AI12" s="26"/>
      <c r="AJ12" s="27"/>
      <c r="AK12" s="82"/>
      <c r="AL12" s="82">
        <f t="shared" si="14"/>
        <v>0</v>
      </c>
      <c r="AM12" s="21">
        <f t="shared" si="15"/>
        <v>0</v>
      </c>
      <c r="AN12" s="21" t="str">
        <f t="shared" si="16"/>
        <v>0.0</v>
      </c>
      <c r="AO12" s="13" t="str">
        <f t="shared" si="17"/>
        <v>F</v>
      </c>
      <c r="AP12" s="18">
        <f t="shared" si="18"/>
        <v>0</v>
      </c>
      <c r="AQ12" s="15" t="str">
        <f t="shared" si="19"/>
        <v>0.0</v>
      </c>
      <c r="AR12" s="19">
        <v>1</v>
      </c>
      <c r="AS12" s="68"/>
      <c r="AT12" s="28"/>
      <c r="AU12" s="26"/>
      <c r="AV12" s="27"/>
      <c r="AW12" s="82"/>
      <c r="AX12" s="82">
        <f t="shared" si="20"/>
        <v>0</v>
      </c>
      <c r="AY12" s="21">
        <f t="shared" si="21"/>
        <v>0</v>
      </c>
      <c r="AZ12" s="21" t="str">
        <f t="shared" si="22"/>
        <v>0.0</v>
      </c>
      <c r="BA12" s="13" t="str">
        <f t="shared" si="23"/>
        <v>F</v>
      </c>
      <c r="BB12" s="18">
        <f t="shared" si="24"/>
        <v>0</v>
      </c>
      <c r="BC12" s="15" t="str">
        <f t="shared" si="25"/>
        <v>0.0</v>
      </c>
      <c r="BD12" s="19">
        <v>2</v>
      </c>
      <c r="BE12" s="68"/>
      <c r="BF12" s="28"/>
      <c r="BG12" s="26"/>
      <c r="BH12" s="27"/>
      <c r="BI12" s="82"/>
      <c r="BJ12" s="82">
        <f t="shared" si="26"/>
        <v>0</v>
      </c>
      <c r="BK12" s="21">
        <f t="shared" si="27"/>
        <v>0</v>
      </c>
      <c r="BL12" s="21" t="str">
        <f t="shared" si="28"/>
        <v>0.0</v>
      </c>
      <c r="BM12" s="13" t="str">
        <f t="shared" si="29"/>
        <v>F</v>
      </c>
      <c r="BN12" s="18">
        <f t="shared" si="30"/>
        <v>0</v>
      </c>
      <c r="BO12" s="15" t="str">
        <f t="shared" si="31"/>
        <v>0.0</v>
      </c>
      <c r="BP12" s="19">
        <v>1.5</v>
      </c>
      <c r="BQ12" s="68"/>
      <c r="BR12" s="28"/>
      <c r="BS12" s="26"/>
      <c r="BT12" s="27"/>
      <c r="BU12" s="82"/>
      <c r="BV12" s="82">
        <f t="shared" si="32"/>
        <v>0</v>
      </c>
      <c r="BW12" s="21">
        <f t="shared" si="33"/>
        <v>0</v>
      </c>
      <c r="BX12" s="21" t="str">
        <f t="shared" si="34"/>
        <v>0.0</v>
      </c>
      <c r="BY12" s="13" t="str">
        <f t="shared" si="35"/>
        <v>F</v>
      </c>
      <c r="BZ12" s="18">
        <f t="shared" si="36"/>
        <v>0</v>
      </c>
      <c r="CA12" s="15" t="str">
        <f t="shared" si="37"/>
        <v>0.0</v>
      </c>
      <c r="CB12" s="19">
        <v>1.5</v>
      </c>
      <c r="CC12" s="68"/>
      <c r="CD12" s="21">
        <f t="shared" si="38"/>
        <v>0</v>
      </c>
      <c r="CE12" s="21" t="str">
        <f t="shared" si="39"/>
        <v>0.0</v>
      </c>
      <c r="CF12" s="13" t="str">
        <f t="shared" si="40"/>
        <v>F</v>
      </c>
      <c r="CG12" s="18">
        <f t="shared" si="41"/>
        <v>0</v>
      </c>
      <c r="CH12" s="15" t="str">
        <f t="shared" si="42"/>
        <v>0.0</v>
      </c>
      <c r="CI12" s="19">
        <v>3</v>
      </c>
      <c r="CJ12" s="68">
        <v>3</v>
      </c>
      <c r="CK12" s="28"/>
      <c r="CL12" s="26"/>
      <c r="CM12" s="27"/>
      <c r="CN12" s="82"/>
      <c r="CO12" s="27">
        <f t="shared" si="43"/>
        <v>0</v>
      </c>
      <c r="CP12" s="21">
        <f t="shared" si="44"/>
        <v>0</v>
      </c>
      <c r="CQ12" s="21" t="str">
        <f t="shared" si="45"/>
        <v>0.0</v>
      </c>
      <c r="CR12" s="13" t="str">
        <f t="shared" si="46"/>
        <v>F</v>
      </c>
      <c r="CS12" s="18">
        <f t="shared" si="47"/>
        <v>0</v>
      </c>
      <c r="CT12" s="15" t="str">
        <f t="shared" si="48"/>
        <v>0.0</v>
      </c>
      <c r="CU12" s="19">
        <v>3</v>
      </c>
      <c r="CV12" s="68"/>
      <c r="CW12" s="28"/>
      <c r="CX12" s="26"/>
      <c r="CY12" s="27"/>
      <c r="CZ12" s="82"/>
      <c r="DA12" s="82">
        <f t="shared" si="49"/>
        <v>0</v>
      </c>
      <c r="DB12" s="21">
        <f t="shared" si="50"/>
        <v>0</v>
      </c>
      <c r="DC12" s="21" t="str">
        <f t="shared" si="51"/>
        <v>0.0</v>
      </c>
      <c r="DD12" s="13" t="str">
        <f t="shared" si="52"/>
        <v>F</v>
      </c>
      <c r="DE12" s="18">
        <f t="shared" si="53"/>
        <v>0</v>
      </c>
      <c r="DF12" s="15" t="str">
        <f t="shared" si="54"/>
        <v>0.0</v>
      </c>
      <c r="DG12" s="19">
        <v>2</v>
      </c>
      <c r="DH12" s="68"/>
      <c r="DI12" s="69">
        <f t="shared" si="116"/>
        <v>13</v>
      </c>
      <c r="DJ12" s="22">
        <f t="shared" si="117"/>
        <v>0</v>
      </c>
      <c r="DK12" s="24" t="str">
        <f t="shared" si="55"/>
        <v>0.00</v>
      </c>
      <c r="DL12" s="22">
        <f t="shared" si="56"/>
        <v>0</v>
      </c>
      <c r="DM12" s="24" t="str">
        <f t="shared" si="57"/>
        <v>0.00</v>
      </c>
      <c r="DN12" s="77" t="str">
        <f t="shared" si="118"/>
        <v>Cảnh báo KQHT</v>
      </c>
      <c r="DO12" s="77">
        <f t="shared" si="119"/>
        <v>0</v>
      </c>
      <c r="DP12" s="22" t="e">
        <f t="shared" si="120"/>
        <v>#DIV/0!</v>
      </c>
      <c r="DQ12" s="77" t="e">
        <f t="shared" si="58"/>
        <v>#DIV/0!</v>
      </c>
      <c r="DR12" s="22" t="e">
        <f t="shared" si="121"/>
        <v>#DIV/0!</v>
      </c>
      <c r="DS12" s="77" t="e">
        <f t="shared" si="122"/>
        <v>#DIV/0!</v>
      </c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157"/>
      <c r="GP12" s="157"/>
      <c r="GQ12" s="157"/>
      <c r="GR12" s="165"/>
      <c r="GZ12" s="165"/>
      <c r="HA12" s="165"/>
      <c r="HB12" s="165"/>
      <c r="HC12" s="165"/>
      <c r="HD12" s="165"/>
    </row>
    <row r="13" spans="1:244" s="4" customFormat="1" ht="28.5">
      <c r="A13" s="2"/>
      <c r="B13" s="5"/>
      <c r="C13" s="6"/>
      <c r="D13" s="7"/>
      <c r="E13" s="8"/>
      <c r="G13" s="10"/>
      <c r="H13" s="36"/>
      <c r="I13" s="36"/>
      <c r="J13" s="25"/>
      <c r="K13" s="21" t="str">
        <f t="shared" si="0"/>
        <v>0.0</v>
      </c>
      <c r="L13" s="13" t="str">
        <f t="shared" si="152"/>
        <v>F</v>
      </c>
      <c r="M13" s="14">
        <f t="shared" si="153"/>
        <v>0</v>
      </c>
      <c r="N13" s="15" t="str">
        <f t="shared" si="3"/>
        <v>0.0</v>
      </c>
      <c r="O13" s="19">
        <v>1</v>
      </c>
      <c r="P13" s="12"/>
      <c r="Q13" s="21" t="str">
        <f t="shared" si="4"/>
        <v>0.0</v>
      </c>
      <c r="R13" s="13" t="str">
        <f t="shared" si="154"/>
        <v>F</v>
      </c>
      <c r="S13" s="14">
        <f t="shared" si="155"/>
        <v>0</v>
      </c>
      <c r="T13" s="15" t="str">
        <f t="shared" si="7"/>
        <v>0.0</v>
      </c>
      <c r="U13" s="19">
        <v>1</v>
      </c>
      <c r="V13" s="28"/>
      <c r="W13" s="26"/>
      <c r="X13" s="27"/>
      <c r="Y13" s="82"/>
      <c r="Z13" s="82">
        <f t="shared" si="8"/>
        <v>0</v>
      </c>
      <c r="AA13" s="21">
        <f t="shared" si="9"/>
        <v>0</v>
      </c>
      <c r="AB13" s="21" t="str">
        <f t="shared" si="10"/>
        <v>0.0</v>
      </c>
      <c r="AC13" s="13" t="str">
        <f t="shared" si="11"/>
        <v>F</v>
      </c>
      <c r="AD13" s="18">
        <f t="shared" si="156"/>
        <v>0</v>
      </c>
      <c r="AE13" s="15" t="str">
        <f t="shared" si="13"/>
        <v>0.0</v>
      </c>
      <c r="AF13" s="19">
        <v>2</v>
      </c>
      <c r="AG13" s="68"/>
      <c r="AH13" s="28"/>
      <c r="AI13" s="26"/>
      <c r="AJ13" s="27"/>
      <c r="AK13" s="82"/>
      <c r="AL13" s="82">
        <f t="shared" si="14"/>
        <v>0</v>
      </c>
      <c r="AM13" s="21">
        <f t="shared" si="15"/>
        <v>0</v>
      </c>
      <c r="AN13" s="21" t="str">
        <f t="shared" si="16"/>
        <v>0.0</v>
      </c>
      <c r="AO13" s="13" t="str">
        <f t="shared" si="17"/>
        <v>F</v>
      </c>
      <c r="AP13" s="18">
        <f t="shared" si="18"/>
        <v>0</v>
      </c>
      <c r="AQ13" s="15" t="str">
        <f t="shared" si="19"/>
        <v>0.0</v>
      </c>
      <c r="AR13" s="19">
        <v>1</v>
      </c>
      <c r="AS13" s="68"/>
      <c r="AT13" s="28"/>
      <c r="AU13" s="26"/>
      <c r="AV13" s="27"/>
      <c r="AW13" s="82"/>
      <c r="AX13" s="82">
        <f t="shared" si="20"/>
        <v>0</v>
      </c>
      <c r="AY13" s="21">
        <f t="shared" si="21"/>
        <v>0</v>
      </c>
      <c r="AZ13" s="21" t="str">
        <f t="shared" si="22"/>
        <v>0.0</v>
      </c>
      <c r="BA13" s="13" t="str">
        <f t="shared" si="23"/>
        <v>F</v>
      </c>
      <c r="BB13" s="18">
        <f t="shared" si="24"/>
        <v>0</v>
      </c>
      <c r="BC13" s="15" t="str">
        <f t="shared" si="25"/>
        <v>0.0</v>
      </c>
      <c r="BD13" s="19">
        <v>2</v>
      </c>
      <c r="BE13" s="68"/>
      <c r="BF13" s="28"/>
      <c r="BG13" s="26"/>
      <c r="BH13" s="27"/>
      <c r="BI13" s="82"/>
      <c r="BJ13" s="82">
        <f t="shared" si="26"/>
        <v>0</v>
      </c>
      <c r="BK13" s="21">
        <f t="shared" si="27"/>
        <v>0</v>
      </c>
      <c r="BL13" s="21" t="str">
        <f t="shared" si="28"/>
        <v>0.0</v>
      </c>
      <c r="BM13" s="13" t="str">
        <f t="shared" si="29"/>
        <v>F</v>
      </c>
      <c r="BN13" s="18">
        <f t="shared" si="30"/>
        <v>0</v>
      </c>
      <c r="BO13" s="15" t="str">
        <f t="shared" si="31"/>
        <v>0.0</v>
      </c>
      <c r="BP13" s="19">
        <v>1.5</v>
      </c>
      <c r="BQ13" s="68"/>
      <c r="BR13" s="28"/>
      <c r="BS13" s="26"/>
      <c r="BT13" s="27"/>
      <c r="BU13" s="82"/>
      <c r="BV13" s="82">
        <f t="shared" si="32"/>
        <v>0</v>
      </c>
      <c r="BW13" s="21">
        <f t="shared" si="33"/>
        <v>0</v>
      </c>
      <c r="BX13" s="21" t="str">
        <f t="shared" si="34"/>
        <v>0.0</v>
      </c>
      <c r="BY13" s="13" t="str">
        <f t="shared" si="35"/>
        <v>F</v>
      </c>
      <c r="BZ13" s="18">
        <f t="shared" si="36"/>
        <v>0</v>
      </c>
      <c r="CA13" s="15" t="str">
        <f t="shared" si="37"/>
        <v>0.0</v>
      </c>
      <c r="CB13" s="19">
        <v>1.5</v>
      </c>
      <c r="CC13" s="68"/>
      <c r="CD13" s="21">
        <f t="shared" si="38"/>
        <v>0</v>
      </c>
      <c r="CE13" s="21" t="str">
        <f t="shared" si="39"/>
        <v>0.0</v>
      </c>
      <c r="CF13" s="13" t="str">
        <f t="shared" si="40"/>
        <v>F</v>
      </c>
      <c r="CG13" s="18">
        <f t="shared" si="41"/>
        <v>0</v>
      </c>
      <c r="CH13" s="15" t="str">
        <f t="shared" si="42"/>
        <v>0.0</v>
      </c>
      <c r="CI13" s="19">
        <v>3</v>
      </c>
      <c r="CJ13" s="68">
        <v>3</v>
      </c>
      <c r="CK13" s="28"/>
      <c r="CL13" s="26"/>
      <c r="CM13" s="27"/>
      <c r="CN13" s="82"/>
      <c r="CO13" s="27">
        <f t="shared" si="43"/>
        <v>0</v>
      </c>
      <c r="CP13" s="21">
        <f t="shared" si="44"/>
        <v>0</v>
      </c>
      <c r="CQ13" s="21" t="str">
        <f t="shared" si="45"/>
        <v>0.0</v>
      </c>
      <c r="CR13" s="13" t="str">
        <f t="shared" si="46"/>
        <v>F</v>
      </c>
      <c r="CS13" s="18">
        <f t="shared" si="47"/>
        <v>0</v>
      </c>
      <c r="CT13" s="15" t="str">
        <f t="shared" si="48"/>
        <v>0.0</v>
      </c>
      <c r="CU13" s="19">
        <v>3</v>
      </c>
      <c r="CV13" s="68"/>
      <c r="CW13" s="28"/>
      <c r="CX13" s="26"/>
      <c r="CY13" s="27"/>
      <c r="CZ13" s="82"/>
      <c r="DA13" s="82">
        <f t="shared" si="49"/>
        <v>0</v>
      </c>
      <c r="DB13" s="21">
        <f t="shared" si="50"/>
        <v>0</v>
      </c>
      <c r="DC13" s="21" t="str">
        <f t="shared" si="51"/>
        <v>0.0</v>
      </c>
      <c r="DD13" s="13" t="str">
        <f t="shared" si="52"/>
        <v>F</v>
      </c>
      <c r="DE13" s="18">
        <f t="shared" si="53"/>
        <v>0</v>
      </c>
      <c r="DF13" s="15" t="str">
        <f t="shared" si="54"/>
        <v>0.0</v>
      </c>
      <c r="DG13" s="19">
        <v>2</v>
      </c>
      <c r="DH13" s="68"/>
      <c r="DI13" s="69">
        <f t="shared" si="116"/>
        <v>13</v>
      </c>
      <c r="DJ13" s="22">
        <f t="shared" si="117"/>
        <v>0</v>
      </c>
      <c r="DK13" s="24" t="str">
        <f t="shared" si="55"/>
        <v>0.00</v>
      </c>
      <c r="DL13" s="22">
        <f t="shared" si="56"/>
        <v>0</v>
      </c>
      <c r="DM13" s="24" t="str">
        <f t="shared" si="57"/>
        <v>0.00</v>
      </c>
      <c r="DN13" s="77" t="str">
        <f t="shared" si="118"/>
        <v>Cảnh báo KQHT</v>
      </c>
      <c r="DO13" s="77">
        <f t="shared" si="119"/>
        <v>0</v>
      </c>
      <c r="DP13" s="22" t="e">
        <f t="shared" si="120"/>
        <v>#DIV/0!</v>
      </c>
      <c r="DQ13" s="77" t="e">
        <f t="shared" si="58"/>
        <v>#DIV/0!</v>
      </c>
      <c r="DR13" s="22" t="e">
        <f t="shared" si="121"/>
        <v>#DIV/0!</v>
      </c>
      <c r="DS13" s="77" t="e">
        <f t="shared" si="122"/>
        <v>#DIV/0!</v>
      </c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157"/>
      <c r="GP13" s="157"/>
      <c r="GQ13" s="157"/>
      <c r="GR13" s="165"/>
      <c r="GZ13" s="165"/>
      <c r="HA13" s="165"/>
      <c r="HB13" s="165"/>
      <c r="HC13" s="165"/>
      <c r="HD13" s="165"/>
    </row>
    <row r="14" spans="1:244" s="4" customFormat="1" ht="28.5">
      <c r="A14" s="2"/>
      <c r="B14" s="5"/>
      <c r="C14" s="6"/>
      <c r="D14" s="7"/>
      <c r="E14" s="8"/>
      <c r="G14" s="10"/>
      <c r="H14" s="36"/>
      <c r="I14" s="36"/>
      <c r="J14" s="25"/>
      <c r="K14" s="21" t="str">
        <f t="shared" si="0"/>
        <v>0.0</v>
      </c>
      <c r="L14" s="13" t="str">
        <f t="shared" si="152"/>
        <v>F</v>
      </c>
      <c r="M14" s="14">
        <f t="shared" si="153"/>
        <v>0</v>
      </c>
      <c r="N14" s="15" t="str">
        <f t="shared" si="3"/>
        <v>0.0</v>
      </c>
      <c r="O14" s="19">
        <v>1</v>
      </c>
      <c r="P14" s="12"/>
      <c r="Q14" s="21" t="str">
        <f t="shared" si="4"/>
        <v>0.0</v>
      </c>
      <c r="R14" s="13" t="str">
        <f t="shared" si="154"/>
        <v>F</v>
      </c>
      <c r="S14" s="14">
        <f t="shared" si="155"/>
        <v>0</v>
      </c>
      <c r="T14" s="15" t="str">
        <f t="shared" si="7"/>
        <v>0.0</v>
      </c>
      <c r="U14" s="19">
        <v>1</v>
      </c>
      <c r="V14" s="28"/>
      <c r="W14" s="26"/>
      <c r="X14" s="27"/>
      <c r="Y14" s="82"/>
      <c r="Z14" s="82">
        <f t="shared" si="8"/>
        <v>0</v>
      </c>
      <c r="AA14" s="21">
        <f t="shared" si="9"/>
        <v>0</v>
      </c>
      <c r="AB14" s="21" t="str">
        <f t="shared" si="10"/>
        <v>0.0</v>
      </c>
      <c r="AC14" s="13" t="str">
        <f t="shared" si="11"/>
        <v>F</v>
      </c>
      <c r="AD14" s="18">
        <f t="shared" si="156"/>
        <v>0</v>
      </c>
      <c r="AE14" s="15" t="str">
        <f t="shared" si="13"/>
        <v>0.0</v>
      </c>
      <c r="AF14" s="19">
        <v>2</v>
      </c>
      <c r="AG14" s="68"/>
      <c r="AH14" s="28"/>
      <c r="AI14" s="26"/>
      <c r="AJ14" s="27"/>
      <c r="AK14" s="82"/>
      <c r="AL14" s="82">
        <f t="shared" si="14"/>
        <v>0</v>
      </c>
      <c r="AM14" s="21">
        <f t="shared" si="15"/>
        <v>0</v>
      </c>
      <c r="AN14" s="21" t="str">
        <f t="shared" si="16"/>
        <v>0.0</v>
      </c>
      <c r="AO14" s="13" t="str">
        <f t="shared" si="17"/>
        <v>F</v>
      </c>
      <c r="AP14" s="18">
        <f t="shared" si="18"/>
        <v>0</v>
      </c>
      <c r="AQ14" s="15" t="str">
        <f t="shared" si="19"/>
        <v>0.0</v>
      </c>
      <c r="AR14" s="19">
        <v>1</v>
      </c>
      <c r="AS14" s="68"/>
      <c r="AT14" s="28"/>
      <c r="AU14" s="26"/>
      <c r="AV14" s="27"/>
      <c r="AW14" s="82"/>
      <c r="AX14" s="82">
        <f t="shared" si="20"/>
        <v>0</v>
      </c>
      <c r="AY14" s="21">
        <f t="shared" si="21"/>
        <v>0</v>
      </c>
      <c r="AZ14" s="21" t="str">
        <f t="shared" si="22"/>
        <v>0.0</v>
      </c>
      <c r="BA14" s="13" t="str">
        <f t="shared" si="23"/>
        <v>F</v>
      </c>
      <c r="BB14" s="18">
        <f t="shared" si="24"/>
        <v>0</v>
      </c>
      <c r="BC14" s="15" t="str">
        <f t="shared" si="25"/>
        <v>0.0</v>
      </c>
      <c r="BD14" s="19">
        <v>2</v>
      </c>
      <c r="BE14" s="68"/>
      <c r="BF14" s="28"/>
      <c r="BG14" s="26"/>
      <c r="BH14" s="27"/>
      <c r="BI14" s="82"/>
      <c r="BJ14" s="82">
        <f t="shared" si="26"/>
        <v>0</v>
      </c>
      <c r="BK14" s="21">
        <f t="shared" si="27"/>
        <v>0</v>
      </c>
      <c r="BL14" s="21" t="str">
        <f t="shared" si="28"/>
        <v>0.0</v>
      </c>
      <c r="BM14" s="13" t="str">
        <f t="shared" si="29"/>
        <v>F</v>
      </c>
      <c r="BN14" s="18">
        <f t="shared" si="30"/>
        <v>0</v>
      </c>
      <c r="BO14" s="15" t="str">
        <f t="shared" si="31"/>
        <v>0.0</v>
      </c>
      <c r="BP14" s="19">
        <v>1.5</v>
      </c>
      <c r="BQ14" s="68"/>
      <c r="BR14" s="28"/>
      <c r="BS14" s="26"/>
      <c r="BT14" s="27"/>
      <c r="BU14" s="82"/>
      <c r="BV14" s="82">
        <f t="shared" si="32"/>
        <v>0</v>
      </c>
      <c r="BW14" s="21">
        <f t="shared" si="33"/>
        <v>0</v>
      </c>
      <c r="BX14" s="21" t="str">
        <f t="shared" si="34"/>
        <v>0.0</v>
      </c>
      <c r="BY14" s="13" t="str">
        <f t="shared" si="35"/>
        <v>F</v>
      </c>
      <c r="BZ14" s="18">
        <f t="shared" si="36"/>
        <v>0</v>
      </c>
      <c r="CA14" s="15" t="str">
        <f t="shared" si="37"/>
        <v>0.0</v>
      </c>
      <c r="CB14" s="19">
        <v>1.5</v>
      </c>
      <c r="CC14" s="68"/>
      <c r="CD14" s="21">
        <f t="shared" si="38"/>
        <v>0</v>
      </c>
      <c r="CE14" s="21" t="str">
        <f t="shared" si="39"/>
        <v>0.0</v>
      </c>
      <c r="CF14" s="13" t="str">
        <f t="shared" si="40"/>
        <v>F</v>
      </c>
      <c r="CG14" s="18">
        <f t="shared" si="41"/>
        <v>0</v>
      </c>
      <c r="CH14" s="15" t="str">
        <f t="shared" si="42"/>
        <v>0.0</v>
      </c>
      <c r="CI14" s="19">
        <v>3</v>
      </c>
      <c r="CJ14" s="68">
        <v>3</v>
      </c>
      <c r="CK14" s="28"/>
      <c r="CL14" s="26"/>
      <c r="CM14" s="27"/>
      <c r="CN14" s="82"/>
      <c r="CO14" s="27">
        <f t="shared" si="43"/>
        <v>0</v>
      </c>
      <c r="CP14" s="21">
        <f t="shared" si="44"/>
        <v>0</v>
      </c>
      <c r="CQ14" s="21" t="str">
        <f t="shared" si="45"/>
        <v>0.0</v>
      </c>
      <c r="CR14" s="13" t="str">
        <f t="shared" si="46"/>
        <v>F</v>
      </c>
      <c r="CS14" s="18">
        <f t="shared" si="47"/>
        <v>0</v>
      </c>
      <c r="CT14" s="15" t="str">
        <f t="shared" si="48"/>
        <v>0.0</v>
      </c>
      <c r="CU14" s="19">
        <v>3</v>
      </c>
      <c r="CV14" s="68"/>
      <c r="CW14" s="28"/>
      <c r="CX14" s="26"/>
      <c r="CY14" s="27"/>
      <c r="CZ14" s="82"/>
      <c r="DA14" s="82">
        <f t="shared" si="49"/>
        <v>0</v>
      </c>
      <c r="DB14" s="21">
        <f t="shared" si="50"/>
        <v>0</v>
      </c>
      <c r="DC14" s="21" t="str">
        <f t="shared" si="51"/>
        <v>0.0</v>
      </c>
      <c r="DD14" s="13" t="str">
        <f t="shared" si="52"/>
        <v>F</v>
      </c>
      <c r="DE14" s="18">
        <f t="shared" si="53"/>
        <v>0</v>
      </c>
      <c r="DF14" s="15" t="str">
        <f t="shared" si="54"/>
        <v>0.0</v>
      </c>
      <c r="DG14" s="19">
        <v>2</v>
      </c>
      <c r="DH14" s="68"/>
      <c r="DI14" s="69">
        <f t="shared" si="116"/>
        <v>13</v>
      </c>
      <c r="DJ14" s="22">
        <f t="shared" si="117"/>
        <v>0</v>
      </c>
      <c r="DK14" s="24" t="str">
        <f t="shared" si="55"/>
        <v>0.00</v>
      </c>
      <c r="DL14" s="22">
        <f t="shared" si="56"/>
        <v>0</v>
      </c>
      <c r="DM14" s="24" t="str">
        <f t="shared" si="57"/>
        <v>0.00</v>
      </c>
      <c r="DN14" s="77" t="str">
        <f t="shared" si="118"/>
        <v>Cảnh báo KQHT</v>
      </c>
      <c r="DO14" s="77">
        <f t="shared" si="119"/>
        <v>0</v>
      </c>
      <c r="DP14" s="22" t="e">
        <f t="shared" si="120"/>
        <v>#DIV/0!</v>
      </c>
      <c r="DQ14" s="77" t="e">
        <f t="shared" si="58"/>
        <v>#DIV/0!</v>
      </c>
      <c r="DR14" s="22" t="e">
        <f t="shared" si="121"/>
        <v>#DIV/0!</v>
      </c>
      <c r="DS14" s="77" t="e">
        <f t="shared" si="122"/>
        <v>#DIV/0!</v>
      </c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157"/>
      <c r="GP14" s="157"/>
      <c r="GQ14" s="157"/>
      <c r="GR14" s="165"/>
      <c r="GZ14" s="165"/>
      <c r="HA14" s="165"/>
      <c r="HB14" s="165"/>
      <c r="HC14" s="165"/>
      <c r="HD14" s="165"/>
    </row>
    <row r="15" spans="1:244" s="4" customFormat="1" ht="28.5">
      <c r="A15" s="2"/>
      <c r="B15" s="5"/>
      <c r="C15" s="6"/>
      <c r="D15" s="7"/>
      <c r="E15" s="8"/>
      <c r="G15" s="10"/>
      <c r="H15" s="36"/>
      <c r="I15" s="36"/>
      <c r="J15" s="25"/>
      <c r="K15" s="21" t="str">
        <f t="shared" si="0"/>
        <v>0.0</v>
      </c>
      <c r="L15" s="13" t="str">
        <f t="shared" si="152"/>
        <v>F</v>
      </c>
      <c r="M15" s="14">
        <f t="shared" si="153"/>
        <v>0</v>
      </c>
      <c r="N15" s="15" t="str">
        <f t="shared" si="3"/>
        <v>0.0</v>
      </c>
      <c r="O15" s="19">
        <v>1</v>
      </c>
      <c r="P15" s="12"/>
      <c r="Q15" s="21" t="str">
        <f t="shared" si="4"/>
        <v>0.0</v>
      </c>
      <c r="R15" s="13" t="str">
        <f t="shared" si="154"/>
        <v>F</v>
      </c>
      <c r="S15" s="14">
        <f t="shared" si="155"/>
        <v>0</v>
      </c>
      <c r="T15" s="15" t="str">
        <f t="shared" si="7"/>
        <v>0.0</v>
      </c>
      <c r="U15" s="19">
        <v>1</v>
      </c>
      <c r="V15" s="28"/>
      <c r="W15" s="26"/>
      <c r="X15" s="27"/>
      <c r="Y15" s="82"/>
      <c r="Z15" s="82">
        <f t="shared" si="8"/>
        <v>0</v>
      </c>
      <c r="AA15" s="21">
        <f t="shared" si="9"/>
        <v>0</v>
      </c>
      <c r="AB15" s="21" t="str">
        <f t="shared" si="10"/>
        <v>0.0</v>
      </c>
      <c r="AC15" s="13" t="str">
        <f t="shared" si="11"/>
        <v>F</v>
      </c>
      <c r="AD15" s="18">
        <f t="shared" si="156"/>
        <v>0</v>
      </c>
      <c r="AE15" s="15" t="str">
        <f t="shared" si="13"/>
        <v>0.0</v>
      </c>
      <c r="AF15" s="19">
        <v>2</v>
      </c>
      <c r="AG15" s="68"/>
      <c r="AH15" s="28"/>
      <c r="AI15" s="26"/>
      <c r="AJ15" s="27"/>
      <c r="AK15" s="82"/>
      <c r="AL15" s="82">
        <f t="shared" si="14"/>
        <v>0</v>
      </c>
      <c r="AM15" s="21">
        <f t="shared" si="15"/>
        <v>0</v>
      </c>
      <c r="AN15" s="21" t="str">
        <f t="shared" si="16"/>
        <v>0.0</v>
      </c>
      <c r="AO15" s="13" t="str">
        <f t="shared" si="17"/>
        <v>F</v>
      </c>
      <c r="AP15" s="18">
        <f t="shared" si="18"/>
        <v>0</v>
      </c>
      <c r="AQ15" s="15" t="str">
        <f t="shared" si="19"/>
        <v>0.0</v>
      </c>
      <c r="AR15" s="19">
        <v>1</v>
      </c>
      <c r="AS15" s="68"/>
      <c r="AT15" s="28"/>
      <c r="AU15" s="26"/>
      <c r="AV15" s="27"/>
      <c r="AW15" s="82"/>
      <c r="AX15" s="82">
        <f t="shared" si="20"/>
        <v>0</v>
      </c>
      <c r="AY15" s="21">
        <f t="shared" si="21"/>
        <v>0</v>
      </c>
      <c r="AZ15" s="21" t="str">
        <f t="shared" si="22"/>
        <v>0.0</v>
      </c>
      <c r="BA15" s="13" t="str">
        <f t="shared" si="23"/>
        <v>F</v>
      </c>
      <c r="BB15" s="18">
        <f t="shared" si="24"/>
        <v>0</v>
      </c>
      <c r="BC15" s="15" t="str">
        <f t="shared" si="25"/>
        <v>0.0</v>
      </c>
      <c r="BD15" s="19">
        <v>2</v>
      </c>
      <c r="BE15" s="68"/>
      <c r="BF15" s="28"/>
      <c r="BG15" s="26"/>
      <c r="BH15" s="27"/>
      <c r="BI15" s="82"/>
      <c r="BJ15" s="82">
        <f t="shared" si="26"/>
        <v>0</v>
      </c>
      <c r="BK15" s="21">
        <f t="shared" si="27"/>
        <v>0</v>
      </c>
      <c r="BL15" s="21" t="str">
        <f t="shared" si="28"/>
        <v>0.0</v>
      </c>
      <c r="BM15" s="13" t="str">
        <f t="shared" si="29"/>
        <v>F</v>
      </c>
      <c r="BN15" s="18">
        <f t="shared" si="30"/>
        <v>0</v>
      </c>
      <c r="BO15" s="15" t="str">
        <f t="shared" si="31"/>
        <v>0.0</v>
      </c>
      <c r="BP15" s="19">
        <v>1.5</v>
      </c>
      <c r="BQ15" s="68"/>
      <c r="BR15" s="28"/>
      <c r="BS15" s="26"/>
      <c r="BT15" s="27"/>
      <c r="BU15" s="82"/>
      <c r="BV15" s="82">
        <f t="shared" si="32"/>
        <v>0</v>
      </c>
      <c r="BW15" s="21">
        <f t="shared" si="33"/>
        <v>0</v>
      </c>
      <c r="BX15" s="21" t="str">
        <f t="shared" si="34"/>
        <v>0.0</v>
      </c>
      <c r="BY15" s="13" t="str">
        <f t="shared" si="35"/>
        <v>F</v>
      </c>
      <c r="BZ15" s="18">
        <f t="shared" si="36"/>
        <v>0</v>
      </c>
      <c r="CA15" s="15" t="str">
        <f t="shared" si="37"/>
        <v>0.0</v>
      </c>
      <c r="CB15" s="19">
        <v>1.5</v>
      </c>
      <c r="CC15" s="68"/>
      <c r="CD15" s="21">
        <f t="shared" si="38"/>
        <v>0</v>
      </c>
      <c r="CE15" s="21" t="str">
        <f t="shared" si="39"/>
        <v>0.0</v>
      </c>
      <c r="CF15" s="13" t="str">
        <f t="shared" si="40"/>
        <v>F</v>
      </c>
      <c r="CG15" s="18">
        <f t="shared" si="41"/>
        <v>0</v>
      </c>
      <c r="CH15" s="15" t="str">
        <f t="shared" si="42"/>
        <v>0.0</v>
      </c>
      <c r="CI15" s="19">
        <v>3</v>
      </c>
      <c r="CJ15" s="68">
        <v>3</v>
      </c>
      <c r="CK15" s="28"/>
      <c r="CL15" s="26"/>
      <c r="CM15" s="27"/>
      <c r="CN15" s="82"/>
      <c r="CO15" s="27">
        <f t="shared" si="43"/>
        <v>0</v>
      </c>
      <c r="CP15" s="21">
        <f t="shared" si="44"/>
        <v>0</v>
      </c>
      <c r="CQ15" s="21" t="str">
        <f t="shared" si="45"/>
        <v>0.0</v>
      </c>
      <c r="CR15" s="13" t="str">
        <f t="shared" si="46"/>
        <v>F</v>
      </c>
      <c r="CS15" s="18">
        <f t="shared" si="47"/>
        <v>0</v>
      </c>
      <c r="CT15" s="15" t="str">
        <f t="shared" si="48"/>
        <v>0.0</v>
      </c>
      <c r="CU15" s="19">
        <v>3</v>
      </c>
      <c r="CV15" s="68"/>
      <c r="CW15" s="28"/>
      <c r="CX15" s="26"/>
      <c r="CY15" s="27"/>
      <c r="CZ15" s="82"/>
      <c r="DA15" s="82">
        <f t="shared" si="49"/>
        <v>0</v>
      </c>
      <c r="DB15" s="21">
        <f t="shared" si="50"/>
        <v>0</v>
      </c>
      <c r="DC15" s="21" t="str">
        <f t="shared" si="51"/>
        <v>0.0</v>
      </c>
      <c r="DD15" s="13" t="str">
        <f t="shared" si="52"/>
        <v>F</v>
      </c>
      <c r="DE15" s="18">
        <f t="shared" si="53"/>
        <v>0</v>
      </c>
      <c r="DF15" s="15" t="str">
        <f t="shared" si="54"/>
        <v>0.0</v>
      </c>
      <c r="DG15" s="19">
        <v>2</v>
      </c>
      <c r="DH15" s="68"/>
      <c r="DI15" s="69">
        <f t="shared" si="116"/>
        <v>13</v>
      </c>
      <c r="DJ15" s="22">
        <f t="shared" si="117"/>
        <v>0</v>
      </c>
      <c r="DK15" s="24" t="str">
        <f t="shared" si="55"/>
        <v>0.00</v>
      </c>
      <c r="DL15" s="22">
        <f t="shared" si="56"/>
        <v>0</v>
      </c>
      <c r="DM15" s="24" t="str">
        <f t="shared" si="57"/>
        <v>0.00</v>
      </c>
      <c r="DN15" s="77" t="str">
        <f t="shared" si="118"/>
        <v>Cảnh báo KQHT</v>
      </c>
      <c r="DO15" s="77">
        <f t="shared" si="119"/>
        <v>0</v>
      </c>
      <c r="DP15" s="22" t="e">
        <f t="shared" si="120"/>
        <v>#DIV/0!</v>
      </c>
      <c r="DQ15" s="77" t="e">
        <f t="shared" si="58"/>
        <v>#DIV/0!</v>
      </c>
      <c r="DR15" s="22" t="e">
        <f t="shared" si="121"/>
        <v>#DIV/0!</v>
      </c>
      <c r="DS15" s="77" t="e">
        <f t="shared" si="122"/>
        <v>#DIV/0!</v>
      </c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157"/>
      <c r="GP15" s="157"/>
      <c r="GQ15" s="157"/>
      <c r="GR15" s="165"/>
      <c r="GZ15" s="165"/>
      <c r="HA15" s="165"/>
      <c r="HB15" s="165"/>
      <c r="HC15" s="165"/>
      <c r="HD15" s="165"/>
    </row>
    <row r="16" spans="1:244" s="4" customFormat="1" ht="28.5">
      <c r="A16" s="2"/>
      <c r="B16" s="5"/>
      <c r="C16" s="6"/>
      <c r="D16" s="7"/>
      <c r="E16" s="8"/>
      <c r="G16" s="10"/>
      <c r="H16" s="36"/>
      <c r="I16" s="36"/>
      <c r="J16" s="25"/>
      <c r="K16" s="21" t="str">
        <f t="shared" si="0"/>
        <v>0.0</v>
      </c>
      <c r="L16" s="13" t="str">
        <f t="shared" si="152"/>
        <v>F</v>
      </c>
      <c r="M16" s="14">
        <f t="shared" si="153"/>
        <v>0</v>
      </c>
      <c r="N16" s="15" t="str">
        <f t="shared" si="3"/>
        <v>0.0</v>
      </c>
      <c r="O16" s="19">
        <v>1</v>
      </c>
      <c r="P16" s="12"/>
      <c r="Q16" s="21" t="str">
        <f t="shared" si="4"/>
        <v>0.0</v>
      </c>
      <c r="R16" s="13" t="str">
        <f t="shared" si="154"/>
        <v>F</v>
      </c>
      <c r="S16" s="14">
        <f t="shared" si="155"/>
        <v>0</v>
      </c>
      <c r="T16" s="15" t="str">
        <f t="shared" si="7"/>
        <v>0.0</v>
      </c>
      <c r="U16" s="19">
        <v>1</v>
      </c>
      <c r="V16" s="28"/>
      <c r="W16" s="26"/>
      <c r="X16" s="27"/>
      <c r="Y16" s="82"/>
      <c r="Z16" s="82">
        <f t="shared" si="8"/>
        <v>0</v>
      </c>
      <c r="AA16" s="21">
        <f t="shared" si="9"/>
        <v>0</v>
      </c>
      <c r="AB16" s="21" t="str">
        <f t="shared" si="10"/>
        <v>0.0</v>
      </c>
      <c r="AC16" s="13" t="str">
        <f t="shared" si="11"/>
        <v>F</v>
      </c>
      <c r="AD16" s="18">
        <f t="shared" si="156"/>
        <v>0</v>
      </c>
      <c r="AE16" s="15" t="str">
        <f t="shared" si="13"/>
        <v>0.0</v>
      </c>
      <c r="AF16" s="19">
        <v>2</v>
      </c>
      <c r="AG16" s="68"/>
      <c r="AH16" s="28"/>
      <c r="AI16" s="26"/>
      <c r="AJ16" s="27"/>
      <c r="AK16" s="82"/>
      <c r="AL16" s="82">
        <f t="shared" si="14"/>
        <v>0</v>
      </c>
      <c r="AM16" s="21">
        <f t="shared" si="15"/>
        <v>0</v>
      </c>
      <c r="AN16" s="21" t="str">
        <f t="shared" si="16"/>
        <v>0.0</v>
      </c>
      <c r="AO16" s="13" t="str">
        <f t="shared" si="17"/>
        <v>F</v>
      </c>
      <c r="AP16" s="18">
        <f t="shared" si="18"/>
        <v>0</v>
      </c>
      <c r="AQ16" s="15" t="str">
        <f t="shared" si="19"/>
        <v>0.0</v>
      </c>
      <c r="AR16" s="19">
        <v>1</v>
      </c>
      <c r="AS16" s="68"/>
      <c r="AT16" s="28"/>
      <c r="AU16" s="26"/>
      <c r="AV16" s="27"/>
      <c r="AW16" s="82"/>
      <c r="AX16" s="82">
        <f t="shared" si="20"/>
        <v>0</v>
      </c>
      <c r="AY16" s="21">
        <f t="shared" si="21"/>
        <v>0</v>
      </c>
      <c r="AZ16" s="21" t="str">
        <f t="shared" si="22"/>
        <v>0.0</v>
      </c>
      <c r="BA16" s="13" t="str">
        <f t="shared" si="23"/>
        <v>F</v>
      </c>
      <c r="BB16" s="18">
        <f t="shared" si="24"/>
        <v>0</v>
      </c>
      <c r="BC16" s="15" t="str">
        <f t="shared" si="25"/>
        <v>0.0</v>
      </c>
      <c r="BD16" s="19">
        <v>2</v>
      </c>
      <c r="BE16" s="68"/>
      <c r="BF16" s="28"/>
      <c r="BG16" s="26"/>
      <c r="BH16" s="27"/>
      <c r="BI16" s="82"/>
      <c r="BJ16" s="82">
        <f t="shared" si="26"/>
        <v>0</v>
      </c>
      <c r="BK16" s="21">
        <f t="shared" si="27"/>
        <v>0</v>
      </c>
      <c r="BL16" s="21" t="str">
        <f t="shared" si="28"/>
        <v>0.0</v>
      </c>
      <c r="BM16" s="13" t="str">
        <f t="shared" si="29"/>
        <v>F</v>
      </c>
      <c r="BN16" s="18">
        <f t="shared" si="30"/>
        <v>0</v>
      </c>
      <c r="BO16" s="15" t="str">
        <f t="shared" si="31"/>
        <v>0.0</v>
      </c>
      <c r="BP16" s="19">
        <v>1.5</v>
      </c>
      <c r="BQ16" s="68"/>
      <c r="BR16" s="28"/>
      <c r="BS16" s="26"/>
      <c r="BT16" s="27"/>
      <c r="BU16" s="82"/>
      <c r="BV16" s="82">
        <f t="shared" si="32"/>
        <v>0</v>
      </c>
      <c r="BW16" s="21">
        <f t="shared" si="33"/>
        <v>0</v>
      </c>
      <c r="BX16" s="21" t="str">
        <f t="shared" si="34"/>
        <v>0.0</v>
      </c>
      <c r="BY16" s="13" t="str">
        <f t="shared" si="35"/>
        <v>F</v>
      </c>
      <c r="BZ16" s="18">
        <f t="shared" si="36"/>
        <v>0</v>
      </c>
      <c r="CA16" s="15" t="str">
        <f t="shared" si="37"/>
        <v>0.0</v>
      </c>
      <c r="CB16" s="19">
        <v>1.5</v>
      </c>
      <c r="CC16" s="68"/>
      <c r="CD16" s="21">
        <f t="shared" si="38"/>
        <v>0</v>
      </c>
      <c r="CE16" s="21" t="str">
        <f t="shared" si="39"/>
        <v>0.0</v>
      </c>
      <c r="CF16" s="13" t="str">
        <f t="shared" si="40"/>
        <v>F</v>
      </c>
      <c r="CG16" s="18">
        <f t="shared" si="41"/>
        <v>0</v>
      </c>
      <c r="CH16" s="15" t="str">
        <f t="shared" si="42"/>
        <v>0.0</v>
      </c>
      <c r="CI16" s="19">
        <v>3</v>
      </c>
      <c r="CJ16" s="68">
        <v>3</v>
      </c>
      <c r="CK16" s="28"/>
      <c r="CL16" s="26"/>
      <c r="CM16" s="27"/>
      <c r="CN16" s="82"/>
      <c r="CO16" s="27">
        <f t="shared" si="43"/>
        <v>0</v>
      </c>
      <c r="CP16" s="21">
        <f t="shared" si="44"/>
        <v>0</v>
      </c>
      <c r="CQ16" s="21" t="str">
        <f t="shared" si="45"/>
        <v>0.0</v>
      </c>
      <c r="CR16" s="13" t="str">
        <f t="shared" si="46"/>
        <v>F</v>
      </c>
      <c r="CS16" s="18">
        <f t="shared" si="47"/>
        <v>0</v>
      </c>
      <c r="CT16" s="15" t="str">
        <f t="shared" si="48"/>
        <v>0.0</v>
      </c>
      <c r="CU16" s="19">
        <v>3</v>
      </c>
      <c r="CV16" s="68"/>
      <c r="CW16" s="28"/>
      <c r="CX16" s="26"/>
      <c r="CY16" s="27"/>
      <c r="CZ16" s="82"/>
      <c r="DA16" s="82">
        <f t="shared" si="49"/>
        <v>0</v>
      </c>
      <c r="DB16" s="21">
        <f t="shared" si="50"/>
        <v>0</v>
      </c>
      <c r="DC16" s="21" t="str">
        <f t="shared" si="51"/>
        <v>0.0</v>
      </c>
      <c r="DD16" s="13" t="str">
        <f t="shared" si="52"/>
        <v>F</v>
      </c>
      <c r="DE16" s="18">
        <f t="shared" si="53"/>
        <v>0</v>
      </c>
      <c r="DF16" s="15" t="str">
        <f t="shared" si="54"/>
        <v>0.0</v>
      </c>
      <c r="DG16" s="19">
        <v>2</v>
      </c>
      <c r="DH16" s="68"/>
      <c r="DI16" s="69">
        <f t="shared" si="116"/>
        <v>13</v>
      </c>
      <c r="DJ16" s="22">
        <f t="shared" si="117"/>
        <v>0</v>
      </c>
      <c r="DK16" s="24" t="str">
        <f t="shared" si="55"/>
        <v>0.00</v>
      </c>
      <c r="DL16" s="22">
        <f t="shared" si="56"/>
        <v>0</v>
      </c>
      <c r="DM16" s="24" t="str">
        <f t="shared" si="57"/>
        <v>0.00</v>
      </c>
      <c r="DN16" s="77" t="str">
        <f t="shared" si="118"/>
        <v>Cảnh báo KQHT</v>
      </c>
      <c r="DO16" s="77">
        <f t="shared" si="119"/>
        <v>0</v>
      </c>
      <c r="DP16" s="22" t="e">
        <f t="shared" si="120"/>
        <v>#DIV/0!</v>
      </c>
      <c r="DQ16" s="77" t="e">
        <f t="shared" si="58"/>
        <v>#DIV/0!</v>
      </c>
      <c r="DR16" s="22" t="e">
        <f t="shared" si="121"/>
        <v>#DIV/0!</v>
      </c>
      <c r="DS16" s="77" t="e">
        <f t="shared" si="122"/>
        <v>#DIV/0!</v>
      </c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157"/>
      <c r="GP16" s="157"/>
      <c r="GQ16" s="157"/>
      <c r="GR16" s="165"/>
      <c r="GZ16" s="165"/>
      <c r="HA16" s="165"/>
      <c r="HB16" s="165"/>
      <c r="HC16" s="165"/>
      <c r="HD16" s="165"/>
    </row>
    <row r="17" spans="1:212" s="4" customFormat="1" ht="28.5">
      <c r="A17" s="2"/>
      <c r="B17" s="5"/>
      <c r="C17" s="6"/>
      <c r="D17" s="7"/>
      <c r="E17" s="8"/>
      <c r="G17" s="10"/>
      <c r="H17" s="36"/>
      <c r="I17" s="36"/>
      <c r="J17" s="25"/>
      <c r="K17" s="21" t="str">
        <f t="shared" si="0"/>
        <v>0.0</v>
      </c>
      <c r="L17" s="13" t="str">
        <f t="shared" si="152"/>
        <v>F</v>
      </c>
      <c r="M17" s="14">
        <f t="shared" si="153"/>
        <v>0</v>
      </c>
      <c r="N17" s="15" t="str">
        <f t="shared" si="3"/>
        <v>0.0</v>
      </c>
      <c r="O17" s="19">
        <v>1</v>
      </c>
      <c r="P17" s="12"/>
      <c r="Q17" s="21" t="str">
        <f t="shared" si="4"/>
        <v>0.0</v>
      </c>
      <c r="R17" s="13" t="str">
        <f t="shared" si="154"/>
        <v>F</v>
      </c>
      <c r="S17" s="14">
        <f t="shared" si="155"/>
        <v>0</v>
      </c>
      <c r="T17" s="15" t="str">
        <f t="shared" si="7"/>
        <v>0.0</v>
      </c>
      <c r="U17" s="19">
        <v>1</v>
      </c>
      <c r="V17" s="28"/>
      <c r="W17" s="26"/>
      <c r="X17" s="27"/>
      <c r="Y17" s="82"/>
      <c r="Z17" s="82">
        <f t="shared" si="8"/>
        <v>0</v>
      </c>
      <c r="AA17" s="21">
        <f t="shared" si="9"/>
        <v>0</v>
      </c>
      <c r="AB17" s="21" t="str">
        <f t="shared" si="10"/>
        <v>0.0</v>
      </c>
      <c r="AC17" s="13" t="str">
        <f t="shared" si="11"/>
        <v>F</v>
      </c>
      <c r="AD17" s="18">
        <f t="shared" si="156"/>
        <v>0</v>
      </c>
      <c r="AE17" s="15" t="str">
        <f t="shared" si="13"/>
        <v>0.0</v>
      </c>
      <c r="AF17" s="19">
        <v>2</v>
      </c>
      <c r="AG17" s="68"/>
      <c r="AH17" s="28"/>
      <c r="AI17" s="26"/>
      <c r="AJ17" s="27"/>
      <c r="AK17" s="82"/>
      <c r="AL17" s="82">
        <f t="shared" si="14"/>
        <v>0</v>
      </c>
      <c r="AM17" s="21">
        <f t="shared" si="15"/>
        <v>0</v>
      </c>
      <c r="AN17" s="21" t="str">
        <f t="shared" si="16"/>
        <v>0.0</v>
      </c>
      <c r="AO17" s="13" t="str">
        <f t="shared" si="17"/>
        <v>F</v>
      </c>
      <c r="AP17" s="18">
        <f t="shared" si="18"/>
        <v>0</v>
      </c>
      <c r="AQ17" s="15" t="str">
        <f t="shared" si="19"/>
        <v>0.0</v>
      </c>
      <c r="AR17" s="19">
        <v>1</v>
      </c>
      <c r="AS17" s="68"/>
      <c r="AT17" s="28"/>
      <c r="AU17" s="26"/>
      <c r="AV17" s="27"/>
      <c r="AW17" s="82"/>
      <c r="AX17" s="82">
        <f t="shared" si="20"/>
        <v>0</v>
      </c>
      <c r="AY17" s="21">
        <f t="shared" si="21"/>
        <v>0</v>
      </c>
      <c r="AZ17" s="21" t="str">
        <f t="shared" si="22"/>
        <v>0.0</v>
      </c>
      <c r="BA17" s="13" t="str">
        <f t="shared" si="23"/>
        <v>F</v>
      </c>
      <c r="BB17" s="18">
        <f t="shared" si="24"/>
        <v>0</v>
      </c>
      <c r="BC17" s="15" t="str">
        <f t="shared" si="25"/>
        <v>0.0</v>
      </c>
      <c r="BD17" s="19">
        <v>2</v>
      </c>
      <c r="BE17" s="68"/>
      <c r="BF17" s="28"/>
      <c r="BG17" s="26"/>
      <c r="BH17" s="27"/>
      <c r="BI17" s="82"/>
      <c r="BJ17" s="82">
        <f t="shared" si="26"/>
        <v>0</v>
      </c>
      <c r="BK17" s="21">
        <f t="shared" si="27"/>
        <v>0</v>
      </c>
      <c r="BL17" s="21" t="str">
        <f t="shared" si="28"/>
        <v>0.0</v>
      </c>
      <c r="BM17" s="13" t="str">
        <f t="shared" si="29"/>
        <v>F</v>
      </c>
      <c r="BN17" s="18">
        <f t="shared" si="30"/>
        <v>0</v>
      </c>
      <c r="BO17" s="15" t="str">
        <f t="shared" si="31"/>
        <v>0.0</v>
      </c>
      <c r="BP17" s="19">
        <v>1.5</v>
      </c>
      <c r="BQ17" s="68"/>
      <c r="BR17" s="28"/>
      <c r="BS17" s="26"/>
      <c r="BT17" s="27"/>
      <c r="BU17" s="82"/>
      <c r="BV17" s="82">
        <f t="shared" si="32"/>
        <v>0</v>
      </c>
      <c r="BW17" s="21">
        <f t="shared" si="33"/>
        <v>0</v>
      </c>
      <c r="BX17" s="21" t="str">
        <f t="shared" si="34"/>
        <v>0.0</v>
      </c>
      <c r="BY17" s="13" t="str">
        <f t="shared" si="35"/>
        <v>F</v>
      </c>
      <c r="BZ17" s="18">
        <f t="shared" si="36"/>
        <v>0</v>
      </c>
      <c r="CA17" s="15" t="str">
        <f t="shared" si="37"/>
        <v>0.0</v>
      </c>
      <c r="CB17" s="19">
        <v>1.5</v>
      </c>
      <c r="CC17" s="68"/>
      <c r="CD17" s="21">
        <f t="shared" si="38"/>
        <v>0</v>
      </c>
      <c r="CE17" s="21" t="str">
        <f t="shared" si="39"/>
        <v>0.0</v>
      </c>
      <c r="CF17" s="13" t="str">
        <f t="shared" si="40"/>
        <v>F</v>
      </c>
      <c r="CG17" s="18">
        <f t="shared" si="41"/>
        <v>0</v>
      </c>
      <c r="CH17" s="15" t="str">
        <f t="shared" si="42"/>
        <v>0.0</v>
      </c>
      <c r="CI17" s="19">
        <v>3</v>
      </c>
      <c r="CJ17" s="68">
        <v>3</v>
      </c>
      <c r="CK17" s="28"/>
      <c r="CL17" s="26"/>
      <c r="CM17" s="27"/>
      <c r="CN17" s="82"/>
      <c r="CO17" s="27">
        <f t="shared" si="43"/>
        <v>0</v>
      </c>
      <c r="CP17" s="21">
        <f t="shared" si="44"/>
        <v>0</v>
      </c>
      <c r="CQ17" s="21" t="str">
        <f t="shared" si="45"/>
        <v>0.0</v>
      </c>
      <c r="CR17" s="13" t="str">
        <f t="shared" si="46"/>
        <v>F</v>
      </c>
      <c r="CS17" s="18">
        <f t="shared" si="47"/>
        <v>0</v>
      </c>
      <c r="CT17" s="15" t="str">
        <f t="shared" si="48"/>
        <v>0.0</v>
      </c>
      <c r="CU17" s="19">
        <v>3</v>
      </c>
      <c r="CV17" s="68"/>
      <c r="CW17" s="28"/>
      <c r="CX17" s="26"/>
      <c r="CY17" s="27"/>
      <c r="CZ17" s="82"/>
      <c r="DA17" s="82">
        <f t="shared" si="49"/>
        <v>0</v>
      </c>
      <c r="DB17" s="21">
        <f t="shared" si="50"/>
        <v>0</v>
      </c>
      <c r="DC17" s="21" t="str">
        <f t="shared" si="51"/>
        <v>0.0</v>
      </c>
      <c r="DD17" s="13" t="str">
        <f t="shared" si="52"/>
        <v>F</v>
      </c>
      <c r="DE17" s="18">
        <f t="shared" si="53"/>
        <v>0</v>
      </c>
      <c r="DF17" s="15" t="str">
        <f t="shared" si="54"/>
        <v>0.0</v>
      </c>
      <c r="DG17" s="19">
        <v>2</v>
      </c>
      <c r="DH17" s="68"/>
      <c r="DI17" s="69">
        <f t="shared" si="116"/>
        <v>13</v>
      </c>
      <c r="DJ17" s="22">
        <f t="shared" si="117"/>
        <v>0</v>
      </c>
      <c r="DK17" s="24" t="str">
        <f t="shared" si="55"/>
        <v>0.00</v>
      </c>
      <c r="DL17" s="22">
        <f t="shared" si="56"/>
        <v>0</v>
      </c>
      <c r="DM17" s="24" t="str">
        <f t="shared" si="57"/>
        <v>0.00</v>
      </c>
      <c r="DN17" s="77" t="str">
        <f t="shared" si="118"/>
        <v>Cảnh báo KQHT</v>
      </c>
      <c r="DO17" s="77">
        <f t="shared" si="119"/>
        <v>0</v>
      </c>
      <c r="DP17" s="22" t="e">
        <f t="shared" si="120"/>
        <v>#DIV/0!</v>
      </c>
      <c r="DQ17" s="77" t="e">
        <f t="shared" si="58"/>
        <v>#DIV/0!</v>
      </c>
      <c r="DR17" s="22" t="e">
        <f t="shared" si="121"/>
        <v>#DIV/0!</v>
      </c>
      <c r="DS17" s="77" t="e">
        <f t="shared" si="122"/>
        <v>#DIV/0!</v>
      </c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157"/>
      <c r="GP17" s="157"/>
      <c r="GQ17" s="157"/>
      <c r="GR17" s="165"/>
      <c r="GZ17" s="165"/>
      <c r="HA17" s="165"/>
      <c r="HB17" s="165"/>
      <c r="HC17" s="165"/>
      <c r="HD17" s="165"/>
    </row>
    <row r="18" spans="1:212" s="34" customFormat="1" ht="28.5">
      <c r="A18" s="2"/>
      <c r="B18" s="5"/>
      <c r="C18" s="6"/>
      <c r="D18" s="7"/>
      <c r="E18" s="8"/>
      <c r="G18" s="10"/>
      <c r="H18" s="49"/>
      <c r="I18" s="50"/>
      <c r="J18" s="25"/>
      <c r="K18" s="29" t="str">
        <f t="shared" si="0"/>
        <v>0.0</v>
      </c>
      <c r="L18" s="31" t="str">
        <f t="shared" si="152"/>
        <v>F</v>
      </c>
      <c r="M18" s="43">
        <f t="shared" si="153"/>
        <v>0</v>
      </c>
      <c r="N18" s="35" t="str">
        <f t="shared" si="3"/>
        <v>0.0</v>
      </c>
      <c r="O18" s="19">
        <v>1</v>
      </c>
      <c r="P18" s="25"/>
      <c r="Q18" s="21" t="str">
        <f t="shared" si="4"/>
        <v>0.0</v>
      </c>
      <c r="R18" s="31" t="str">
        <f t="shared" si="154"/>
        <v>F</v>
      </c>
      <c r="S18" s="43">
        <f t="shared" si="155"/>
        <v>0</v>
      </c>
      <c r="T18" s="35" t="str">
        <f t="shared" si="7"/>
        <v>0.0</v>
      </c>
      <c r="U18" s="19">
        <v>1</v>
      </c>
      <c r="V18" s="28"/>
      <c r="W18" s="26"/>
      <c r="X18" s="27"/>
      <c r="Y18" s="27"/>
      <c r="Z18" s="82">
        <f t="shared" si="8"/>
        <v>0</v>
      </c>
      <c r="AA18" s="21">
        <f t="shared" si="9"/>
        <v>0</v>
      </c>
      <c r="AB18" s="21" t="str">
        <f t="shared" si="10"/>
        <v>0.0</v>
      </c>
      <c r="AC18" s="31" t="str">
        <f t="shared" si="11"/>
        <v>F</v>
      </c>
      <c r="AD18" s="29">
        <f t="shared" si="156"/>
        <v>0</v>
      </c>
      <c r="AE18" s="35" t="str">
        <f t="shared" si="13"/>
        <v>0.0</v>
      </c>
      <c r="AF18" s="19">
        <v>2</v>
      </c>
      <c r="AG18" s="68"/>
      <c r="AH18" s="28"/>
      <c r="AI18" s="26"/>
      <c r="AJ18" s="27"/>
      <c r="AK18" s="82"/>
      <c r="AL18" s="82">
        <f t="shared" si="14"/>
        <v>0</v>
      </c>
      <c r="AM18" s="21">
        <f t="shared" si="15"/>
        <v>0</v>
      </c>
      <c r="AN18" s="21" t="str">
        <f t="shared" si="16"/>
        <v>0.0</v>
      </c>
      <c r="AO18" s="13" t="str">
        <f t="shared" si="17"/>
        <v>F</v>
      </c>
      <c r="AP18" s="18">
        <f t="shared" si="18"/>
        <v>0</v>
      </c>
      <c r="AQ18" s="15" t="str">
        <f t="shared" si="19"/>
        <v>0.0</v>
      </c>
      <c r="AR18" s="19">
        <v>1</v>
      </c>
      <c r="AS18" s="68"/>
      <c r="AT18" s="28"/>
      <c r="AU18" s="26"/>
      <c r="AV18" s="27"/>
      <c r="AW18" s="82"/>
      <c r="AX18" s="82">
        <f t="shared" si="20"/>
        <v>0</v>
      </c>
      <c r="AY18" s="21">
        <f t="shared" si="21"/>
        <v>0</v>
      </c>
      <c r="AZ18" s="21" t="str">
        <f t="shared" si="22"/>
        <v>0.0</v>
      </c>
      <c r="BA18" s="13" t="str">
        <f t="shared" si="23"/>
        <v>F</v>
      </c>
      <c r="BB18" s="18">
        <f t="shared" si="24"/>
        <v>0</v>
      </c>
      <c r="BC18" s="15" t="str">
        <f t="shared" si="25"/>
        <v>0.0</v>
      </c>
      <c r="BD18" s="19">
        <v>2</v>
      </c>
      <c r="BE18" s="68"/>
      <c r="BF18" s="28"/>
      <c r="BG18" s="26"/>
      <c r="BH18" s="27"/>
      <c r="BI18" s="82"/>
      <c r="BJ18" s="82">
        <f t="shared" si="26"/>
        <v>0</v>
      </c>
      <c r="BK18" s="21">
        <f t="shared" si="27"/>
        <v>0</v>
      </c>
      <c r="BL18" s="21" t="str">
        <f t="shared" si="28"/>
        <v>0.0</v>
      </c>
      <c r="BM18" s="13" t="str">
        <f t="shared" si="29"/>
        <v>F</v>
      </c>
      <c r="BN18" s="18">
        <f t="shared" si="30"/>
        <v>0</v>
      </c>
      <c r="BO18" s="15" t="str">
        <f t="shared" si="31"/>
        <v>0.0</v>
      </c>
      <c r="BP18" s="19">
        <v>1.5</v>
      </c>
      <c r="BQ18" s="68"/>
      <c r="BR18" s="28"/>
      <c r="BS18" s="26"/>
      <c r="BT18" s="27"/>
      <c r="BU18" s="82"/>
      <c r="BV18" s="82">
        <f t="shared" si="32"/>
        <v>0</v>
      </c>
      <c r="BW18" s="21">
        <f t="shared" si="33"/>
        <v>0</v>
      </c>
      <c r="BX18" s="21" t="str">
        <f t="shared" si="34"/>
        <v>0.0</v>
      </c>
      <c r="BY18" s="13" t="str">
        <f t="shared" si="35"/>
        <v>F</v>
      </c>
      <c r="BZ18" s="18">
        <f t="shared" si="36"/>
        <v>0</v>
      </c>
      <c r="CA18" s="15" t="str">
        <f t="shared" si="37"/>
        <v>0.0</v>
      </c>
      <c r="CB18" s="19">
        <v>1.5</v>
      </c>
      <c r="CC18" s="68"/>
      <c r="CD18" s="21">
        <f t="shared" si="38"/>
        <v>0</v>
      </c>
      <c r="CE18" s="21" t="str">
        <f t="shared" si="39"/>
        <v>0.0</v>
      </c>
      <c r="CF18" s="13" t="str">
        <f t="shared" si="40"/>
        <v>F</v>
      </c>
      <c r="CG18" s="18">
        <f t="shared" si="41"/>
        <v>0</v>
      </c>
      <c r="CH18" s="15" t="str">
        <f t="shared" si="42"/>
        <v>0.0</v>
      </c>
      <c r="CI18" s="19">
        <v>3</v>
      </c>
      <c r="CJ18" s="68">
        <v>3</v>
      </c>
      <c r="CK18" s="28"/>
      <c r="CL18" s="26"/>
      <c r="CM18" s="27"/>
      <c r="CN18" s="82"/>
      <c r="CO18" s="27">
        <f t="shared" si="43"/>
        <v>0</v>
      </c>
      <c r="CP18" s="21">
        <f t="shared" si="44"/>
        <v>0</v>
      </c>
      <c r="CQ18" s="21" t="str">
        <f t="shared" si="45"/>
        <v>0.0</v>
      </c>
      <c r="CR18" s="13" t="str">
        <f t="shared" si="46"/>
        <v>F</v>
      </c>
      <c r="CS18" s="18">
        <f t="shared" si="47"/>
        <v>0</v>
      </c>
      <c r="CT18" s="15" t="str">
        <f t="shared" si="48"/>
        <v>0.0</v>
      </c>
      <c r="CU18" s="19">
        <v>3</v>
      </c>
      <c r="CV18" s="68"/>
      <c r="CW18" s="28"/>
      <c r="CX18" s="26"/>
      <c r="CY18" s="27"/>
      <c r="CZ18" s="82"/>
      <c r="DA18" s="82">
        <f t="shared" si="49"/>
        <v>0</v>
      </c>
      <c r="DB18" s="21">
        <f t="shared" si="50"/>
        <v>0</v>
      </c>
      <c r="DC18" s="21" t="str">
        <f t="shared" si="51"/>
        <v>0.0</v>
      </c>
      <c r="DD18" s="13" t="str">
        <f t="shared" si="52"/>
        <v>F</v>
      </c>
      <c r="DE18" s="18">
        <f t="shared" si="53"/>
        <v>0</v>
      </c>
      <c r="DF18" s="15" t="str">
        <f t="shared" si="54"/>
        <v>0.0</v>
      </c>
      <c r="DG18" s="19">
        <v>2</v>
      </c>
      <c r="DH18" s="68"/>
      <c r="DI18" s="69">
        <f t="shared" si="116"/>
        <v>13</v>
      </c>
      <c r="DJ18" s="22">
        <f t="shared" si="117"/>
        <v>0</v>
      </c>
      <c r="DK18" s="24" t="str">
        <f t="shared" si="55"/>
        <v>0.00</v>
      </c>
      <c r="DL18" s="22">
        <f t="shared" si="56"/>
        <v>0</v>
      </c>
      <c r="DM18" s="24" t="str">
        <f t="shared" si="57"/>
        <v>0.00</v>
      </c>
      <c r="DN18" s="77" t="str">
        <f t="shared" si="118"/>
        <v>Cảnh báo KQHT</v>
      </c>
      <c r="DO18" s="77">
        <f t="shared" si="119"/>
        <v>0</v>
      </c>
      <c r="DP18" s="22" t="e">
        <f t="shared" si="120"/>
        <v>#DIV/0!</v>
      </c>
      <c r="DQ18" s="77" t="e">
        <f t="shared" si="58"/>
        <v>#DIV/0!</v>
      </c>
      <c r="DR18" s="22" t="e">
        <f t="shared" si="121"/>
        <v>#DIV/0!</v>
      </c>
      <c r="DS18" s="77" t="e">
        <f t="shared" si="122"/>
        <v>#DIV/0!</v>
      </c>
      <c r="GO18" s="157"/>
      <c r="GP18" s="157"/>
      <c r="GQ18" s="157"/>
      <c r="GR18" s="157"/>
      <c r="GZ18" s="157"/>
      <c r="HA18" s="157"/>
      <c r="HB18" s="157"/>
      <c r="HC18" s="157"/>
      <c r="HD18" s="157"/>
    </row>
    <row r="19" spans="1:212" s="4" customFormat="1" ht="28.5">
      <c r="A19" s="190" t="s">
        <v>819</v>
      </c>
      <c r="B19" s="191"/>
      <c r="C19" s="191"/>
      <c r="D19" s="191"/>
      <c r="E19" s="8"/>
      <c r="G19" s="10"/>
      <c r="H19" s="36"/>
      <c r="I19" s="41"/>
      <c r="J19" s="25"/>
      <c r="K19" s="21" t="str">
        <f t="shared" si="0"/>
        <v>0.0</v>
      </c>
      <c r="L19" s="13" t="str">
        <f t="shared" si="152"/>
        <v>F</v>
      </c>
      <c r="M19" s="14">
        <f t="shared" si="153"/>
        <v>0</v>
      </c>
      <c r="N19" s="15" t="str">
        <f t="shared" si="3"/>
        <v>0.0</v>
      </c>
      <c r="O19" s="19">
        <v>1</v>
      </c>
      <c r="P19" s="12"/>
      <c r="Q19" s="21" t="str">
        <f t="shared" si="4"/>
        <v>0.0</v>
      </c>
      <c r="R19" s="13" t="str">
        <f t="shared" si="154"/>
        <v>F</v>
      </c>
      <c r="S19" s="14">
        <f t="shared" si="155"/>
        <v>0</v>
      </c>
      <c r="T19" s="15" t="str">
        <f t="shared" si="7"/>
        <v>0.0</v>
      </c>
      <c r="U19" s="19">
        <v>1</v>
      </c>
      <c r="V19" s="28"/>
      <c r="W19" s="26"/>
      <c r="X19" s="27"/>
      <c r="Y19" s="82"/>
      <c r="Z19" s="82">
        <f t="shared" si="8"/>
        <v>0</v>
      </c>
      <c r="AA19" s="21">
        <f t="shared" si="9"/>
        <v>0</v>
      </c>
      <c r="AB19" s="21" t="str">
        <f t="shared" si="10"/>
        <v>0.0</v>
      </c>
      <c r="AC19" s="13" t="str">
        <f t="shared" si="11"/>
        <v>F</v>
      </c>
      <c r="AD19" s="18">
        <f t="shared" si="156"/>
        <v>0</v>
      </c>
      <c r="AE19" s="15" t="str">
        <f t="shared" si="13"/>
        <v>0.0</v>
      </c>
      <c r="AF19" s="19">
        <v>2</v>
      </c>
      <c r="AG19" s="68"/>
      <c r="AH19" s="28"/>
      <c r="AI19" s="26"/>
      <c r="AJ19" s="27"/>
      <c r="AK19" s="82"/>
      <c r="AL19" s="82">
        <f t="shared" si="14"/>
        <v>0</v>
      </c>
      <c r="AM19" s="21">
        <f t="shared" si="15"/>
        <v>0</v>
      </c>
      <c r="AN19" s="21" t="str">
        <f t="shared" si="16"/>
        <v>0.0</v>
      </c>
      <c r="AO19" s="13" t="str">
        <f t="shared" si="17"/>
        <v>F</v>
      </c>
      <c r="AP19" s="18">
        <f t="shared" si="18"/>
        <v>0</v>
      </c>
      <c r="AQ19" s="15" t="str">
        <f t="shared" si="19"/>
        <v>0.0</v>
      </c>
      <c r="AR19" s="19">
        <v>1</v>
      </c>
      <c r="AS19" s="68"/>
      <c r="AT19" s="28"/>
      <c r="AU19" s="26"/>
      <c r="AV19" s="27"/>
      <c r="AW19" s="82"/>
      <c r="AX19" s="82">
        <f t="shared" si="20"/>
        <v>0</v>
      </c>
      <c r="AY19" s="21">
        <f t="shared" si="21"/>
        <v>0</v>
      </c>
      <c r="AZ19" s="21" t="str">
        <f t="shared" si="22"/>
        <v>0.0</v>
      </c>
      <c r="BA19" s="13" t="str">
        <f t="shared" si="23"/>
        <v>F</v>
      </c>
      <c r="BB19" s="18">
        <f t="shared" si="24"/>
        <v>0</v>
      </c>
      <c r="BC19" s="15" t="str">
        <f t="shared" si="25"/>
        <v>0.0</v>
      </c>
      <c r="BD19" s="19">
        <v>2</v>
      </c>
      <c r="BE19" s="68"/>
      <c r="BF19" s="28"/>
      <c r="BG19" s="26"/>
      <c r="BH19" s="27"/>
      <c r="BI19" s="82"/>
      <c r="BJ19" s="82">
        <f t="shared" si="26"/>
        <v>0</v>
      </c>
      <c r="BK19" s="21">
        <f t="shared" si="27"/>
        <v>0</v>
      </c>
      <c r="BL19" s="21" t="str">
        <f t="shared" si="28"/>
        <v>0.0</v>
      </c>
      <c r="BM19" s="13" t="str">
        <f t="shared" si="29"/>
        <v>F</v>
      </c>
      <c r="BN19" s="18">
        <f t="shared" si="30"/>
        <v>0</v>
      </c>
      <c r="BO19" s="15" t="str">
        <f t="shared" si="31"/>
        <v>0.0</v>
      </c>
      <c r="BP19" s="19">
        <v>1.5</v>
      </c>
      <c r="BQ19" s="68"/>
      <c r="BR19" s="28"/>
      <c r="BS19" s="26"/>
      <c r="BT19" s="27"/>
      <c r="BU19" s="82"/>
      <c r="BV19" s="82">
        <f t="shared" si="32"/>
        <v>0</v>
      </c>
      <c r="BW19" s="21">
        <f t="shared" si="33"/>
        <v>0</v>
      </c>
      <c r="BX19" s="21" t="str">
        <f t="shared" si="34"/>
        <v>0.0</v>
      </c>
      <c r="BY19" s="13" t="str">
        <f t="shared" si="35"/>
        <v>F</v>
      </c>
      <c r="BZ19" s="18">
        <f t="shared" si="36"/>
        <v>0</v>
      </c>
      <c r="CA19" s="15" t="str">
        <f t="shared" si="37"/>
        <v>0.0</v>
      </c>
      <c r="CB19" s="19">
        <v>1.5</v>
      </c>
      <c r="CC19" s="68"/>
      <c r="CD19" s="21">
        <f t="shared" si="38"/>
        <v>0</v>
      </c>
      <c r="CE19" s="21" t="str">
        <f t="shared" si="39"/>
        <v>0.0</v>
      </c>
      <c r="CF19" s="13" t="str">
        <f t="shared" si="40"/>
        <v>F</v>
      </c>
      <c r="CG19" s="18">
        <f t="shared" si="41"/>
        <v>0</v>
      </c>
      <c r="CH19" s="15" t="str">
        <f t="shared" si="42"/>
        <v>0.0</v>
      </c>
      <c r="CI19" s="19">
        <v>3</v>
      </c>
      <c r="CJ19" s="68">
        <v>3</v>
      </c>
      <c r="CK19" s="28"/>
      <c r="CL19" s="26"/>
      <c r="CM19" s="27"/>
      <c r="CN19" s="82"/>
      <c r="CO19" s="27">
        <f t="shared" si="43"/>
        <v>0</v>
      </c>
      <c r="CP19" s="21">
        <f t="shared" si="44"/>
        <v>0</v>
      </c>
      <c r="CQ19" s="21" t="str">
        <f t="shared" si="45"/>
        <v>0.0</v>
      </c>
      <c r="CR19" s="13" t="str">
        <f t="shared" si="46"/>
        <v>F</v>
      </c>
      <c r="CS19" s="18">
        <f t="shared" si="47"/>
        <v>0</v>
      </c>
      <c r="CT19" s="15" t="str">
        <f t="shared" si="48"/>
        <v>0.0</v>
      </c>
      <c r="CU19" s="19">
        <v>3</v>
      </c>
      <c r="CV19" s="68"/>
      <c r="CW19" s="28"/>
      <c r="CX19" s="26"/>
      <c r="CY19" s="27"/>
      <c r="CZ19" s="82"/>
      <c r="DA19" s="82">
        <f t="shared" si="49"/>
        <v>0</v>
      </c>
      <c r="DB19" s="21">
        <f t="shared" si="50"/>
        <v>0</v>
      </c>
      <c r="DC19" s="21" t="str">
        <f t="shared" si="51"/>
        <v>0.0</v>
      </c>
      <c r="DD19" s="13" t="str">
        <f t="shared" si="52"/>
        <v>F</v>
      </c>
      <c r="DE19" s="18">
        <f t="shared" si="53"/>
        <v>0</v>
      </c>
      <c r="DF19" s="15" t="str">
        <f t="shared" si="54"/>
        <v>0.0</v>
      </c>
      <c r="DG19" s="19">
        <v>2</v>
      </c>
      <c r="DH19" s="68"/>
      <c r="DI19" s="69">
        <f t="shared" si="116"/>
        <v>13</v>
      </c>
      <c r="DJ19" s="22">
        <f t="shared" si="117"/>
        <v>0</v>
      </c>
      <c r="DK19" s="24" t="str">
        <f t="shared" si="55"/>
        <v>0.00</v>
      </c>
      <c r="DL19" s="22">
        <f t="shared" si="56"/>
        <v>0</v>
      </c>
      <c r="DM19" s="24" t="str">
        <f t="shared" si="57"/>
        <v>0.00</v>
      </c>
      <c r="DN19" s="77" t="str">
        <f t="shared" si="118"/>
        <v>Cảnh báo KQHT</v>
      </c>
      <c r="DO19" s="77">
        <f t="shared" si="119"/>
        <v>0</v>
      </c>
      <c r="DP19" s="22" t="e">
        <f t="shared" si="120"/>
        <v>#DIV/0!</v>
      </c>
      <c r="DQ19" s="77" t="e">
        <f t="shared" si="58"/>
        <v>#DIV/0!</v>
      </c>
      <c r="DR19" s="22" t="e">
        <f t="shared" si="121"/>
        <v>#DIV/0!</v>
      </c>
      <c r="DS19" s="77" t="e">
        <f t="shared" si="122"/>
        <v>#DIV/0!</v>
      </c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157"/>
      <c r="GP19" s="157"/>
      <c r="GQ19" s="157"/>
      <c r="GR19" s="165"/>
      <c r="GZ19" s="165"/>
      <c r="HA19" s="165"/>
      <c r="HB19" s="165"/>
      <c r="HC19" s="165"/>
      <c r="HD19" s="165"/>
    </row>
    <row r="20" spans="1:212" s="4" customFormat="1" ht="28.5">
      <c r="A20" s="2">
        <v>1</v>
      </c>
      <c r="B20" s="5" t="s">
        <v>151</v>
      </c>
      <c r="C20" s="6" t="s">
        <v>152</v>
      </c>
      <c r="D20" s="7" t="s">
        <v>153</v>
      </c>
      <c r="E20" s="8" t="s">
        <v>84</v>
      </c>
      <c r="F20" s="23" t="s">
        <v>1082</v>
      </c>
      <c r="G20" s="10" t="s">
        <v>187</v>
      </c>
      <c r="H20" s="36" t="s">
        <v>89</v>
      </c>
      <c r="I20" s="36" t="s">
        <v>198</v>
      </c>
      <c r="J20" s="25">
        <v>9</v>
      </c>
      <c r="K20" s="21" t="str">
        <f>TEXT(J20,"0.0")</f>
        <v>9.0</v>
      </c>
      <c r="L20" s="13" t="str">
        <f>IF(J20&gt;=8.5,"A",IF(J20&gt;=8,"B+",IF(J20&gt;=7,"B",IF(J20&gt;=6.5,"C+",IF(J20&gt;=5.5,"C",IF(J20&gt;=5,"D+",IF(J20&gt;=4,"D","F")))))))</f>
        <v>A</v>
      </c>
      <c r="M20" s="14">
        <f>IF(L20="A",4,IF(L20="B+",3.5,IF(L20="B",3,IF(L20="C+",2.5,IF(L20="C",2,IF(L20="D+",1.5,IF(L20="D",1,0)))))))</f>
        <v>4</v>
      </c>
      <c r="N20" s="15" t="str">
        <f>TEXT(M20,"0.0")</f>
        <v>4.0</v>
      </c>
      <c r="O20" s="19">
        <v>1</v>
      </c>
      <c r="P20" s="67">
        <v>6</v>
      </c>
      <c r="Q20" s="21" t="str">
        <f>TEXT(P20,"0.0")</f>
        <v>6.0</v>
      </c>
      <c r="R20" s="13" t="str">
        <f>IF(P20&gt;=8.5,"A",IF(P20&gt;=8,"B+",IF(P20&gt;=7,"B",IF(P20&gt;=6.5,"C+",IF(P20&gt;=5.5,"C",IF(P20&gt;=5,"D+",IF(P20&gt;=4,"D","F")))))))</f>
        <v>C</v>
      </c>
      <c r="S20" s="14">
        <f>IF(R20="A",4,IF(R20="B+",3.5,IF(R20="B",3,IF(R20="C+",2.5,IF(R20="C",2,IF(R20="D+",1.5,IF(R20="D",1,0)))))))</f>
        <v>2</v>
      </c>
      <c r="T20" s="15" t="str">
        <f>TEXT(S20,"0.0")</f>
        <v>2.0</v>
      </c>
      <c r="U20" s="19">
        <v>1</v>
      </c>
      <c r="V20" s="28">
        <v>8</v>
      </c>
      <c r="W20" s="26">
        <v>6</v>
      </c>
      <c r="X20" s="27"/>
      <c r="Y20" s="82"/>
      <c r="Z20" s="82">
        <f>MAX(W20:Y20)</f>
        <v>6</v>
      </c>
      <c r="AA20" s="21">
        <f>ROUND(MAX((V20*0.4+W20*0.6),(V20*0.4+X20*0.6),(V20*0.4+Y20*0.6)),1)</f>
        <v>6.8</v>
      </c>
      <c r="AB20" s="21" t="str">
        <f>TEXT(AA20,"0.0")</f>
        <v>6.8</v>
      </c>
      <c r="AC20" s="13" t="str">
        <f>IF(AA20&gt;=8.5,"A",IF(AA20&gt;=8,"B+",IF(AA20&gt;=7,"B",IF(AA20&gt;=6.5,"C+",IF(AA20&gt;=5.5,"C",IF(AA20&gt;=5,"D+",IF(AA20&gt;=4,"D","F")))))))</f>
        <v>C+</v>
      </c>
      <c r="AD20" s="18">
        <f>IF(AC20="A",4,IF(AC20="B+",3.5,IF(AC20="B",3,IF(AC20="C+",2.5,IF(AC20="C",2,IF(AC20="D+",1.5,IF(AC20="D",1,0)))))))</f>
        <v>2.5</v>
      </c>
      <c r="AE20" s="15" t="str">
        <f>TEXT(AD20,"0.0")</f>
        <v>2.5</v>
      </c>
      <c r="AF20" s="19">
        <v>2</v>
      </c>
      <c r="AG20" s="68">
        <v>2</v>
      </c>
      <c r="AH20" s="28">
        <v>6.3</v>
      </c>
      <c r="AI20" s="26">
        <v>7</v>
      </c>
      <c r="AJ20" s="27"/>
      <c r="AK20" s="82"/>
      <c r="AL20" s="82">
        <f>MAX(AI20:AK20)</f>
        <v>7</v>
      </c>
      <c r="AM20" s="21">
        <f>ROUND(MAX((AH20*0.4+AI20*0.6),(AH20*0.4+AJ20*0.6),(AH20*0.4+AK20*0.6)),1)</f>
        <v>6.7</v>
      </c>
      <c r="AN20" s="21" t="str">
        <f>TEXT(AM20,"0.0")</f>
        <v>6.7</v>
      </c>
      <c r="AO20" s="13" t="str">
        <f>IF(AM20&gt;=8.5,"A",IF(AM20&gt;=8,"B+",IF(AM20&gt;=7,"B",IF(AM20&gt;=6.5,"C+",IF(AM20&gt;=5.5,"C",IF(AM20&gt;=5,"D+",IF(AM20&gt;=4,"D","F")))))))</f>
        <v>C+</v>
      </c>
      <c r="AP20" s="18">
        <f>IF(AO20="A",4,IF(AO20="B+",3.5,IF(AO20="B",3,IF(AO20="C+",2.5,IF(AO20="C",2,IF(AO20="D+",1.5,IF(AO20="D",1,0)))))))</f>
        <v>2.5</v>
      </c>
      <c r="AQ20" s="15" t="str">
        <f>TEXT(AP20,"0.0")</f>
        <v>2.5</v>
      </c>
      <c r="AR20" s="19">
        <v>1</v>
      </c>
      <c r="AS20" s="68">
        <v>1</v>
      </c>
      <c r="AT20" s="28">
        <v>8</v>
      </c>
      <c r="AU20" s="26">
        <v>6</v>
      </c>
      <c r="AV20" s="27"/>
      <c r="AW20" s="82"/>
      <c r="AX20" s="82">
        <f>MAX(AU20:AW20)</f>
        <v>6</v>
      </c>
      <c r="AY20" s="21">
        <f>ROUND(MAX((AT20*0.4+AU20*0.6),(AT20*0.4+AV20*0.6),(AT20*0.4+AW20*0.6)),1)</f>
        <v>6.8</v>
      </c>
      <c r="AZ20" s="21" t="str">
        <f>TEXT(AY20,"0.0")</f>
        <v>6.8</v>
      </c>
      <c r="BA20" s="13" t="str">
        <f>IF(AY20&gt;=8.5,"A",IF(AY20&gt;=8,"B+",IF(AY20&gt;=7,"B",IF(AY20&gt;=6.5,"C+",IF(AY20&gt;=5.5,"C",IF(AY20&gt;=5,"D+",IF(AY20&gt;=4,"D","F")))))))</f>
        <v>C+</v>
      </c>
      <c r="BB20" s="18">
        <f>IF(BA20="A",4,IF(BA20="B+",3.5,IF(BA20="B",3,IF(BA20="C+",2.5,IF(BA20="C",2,IF(BA20="D+",1.5,IF(BA20="D",1,0)))))))</f>
        <v>2.5</v>
      </c>
      <c r="BC20" s="15" t="str">
        <f>TEXT(BB20,"0.0")</f>
        <v>2.5</v>
      </c>
      <c r="BD20" s="19">
        <v>2</v>
      </c>
      <c r="BE20" s="68">
        <v>2</v>
      </c>
      <c r="BF20" s="28">
        <v>7</v>
      </c>
      <c r="BG20" s="26">
        <v>6</v>
      </c>
      <c r="BH20" s="27"/>
      <c r="BI20" s="82"/>
      <c r="BJ20" s="82">
        <f>MAX(BG20:BI20)</f>
        <v>6</v>
      </c>
      <c r="BK20" s="21">
        <f>ROUND(MAX((BF20*0.4+BG20*0.6),(BF20*0.4+BH20*0.6),(BF20*0.4+BI20*0.6)),1)</f>
        <v>6.4</v>
      </c>
      <c r="BL20" s="21" t="str">
        <f>TEXT(BK20,"0.0")</f>
        <v>6.4</v>
      </c>
      <c r="BM20" s="13" t="str">
        <f t="shared" ref="BM20" si="157">IF(BK20&gt;=8.5,"A",IF(BK20&gt;=8,"B+",IF(BK20&gt;=7,"B",IF(BK20&gt;=6.5,"C+",IF(BK20&gt;=5.5,"C",IF(BK20&gt;=5,"D+",IF(BK20&gt;=4,"D","F")))))))</f>
        <v>C</v>
      </c>
      <c r="BN20" s="18">
        <f t="shared" ref="BN20" si="158">IF(BM20="A",4,IF(BM20="B+",3.5,IF(BM20="B",3,IF(BM20="C+",2.5,IF(BM20="C",2,IF(BM20="D+",1.5,IF(BM20="D",1,0)))))))</f>
        <v>2</v>
      </c>
      <c r="BO20" s="15" t="str">
        <f>TEXT(BN20,"0.0")</f>
        <v>2.0</v>
      </c>
      <c r="BP20" s="19">
        <v>1.5</v>
      </c>
      <c r="BQ20" s="68">
        <v>1.5</v>
      </c>
      <c r="BR20" s="28">
        <v>6.6</v>
      </c>
      <c r="BS20" s="26">
        <v>7</v>
      </c>
      <c r="BT20" s="27"/>
      <c r="BU20" s="82"/>
      <c r="BV20" s="82">
        <f>MAX(BS20:BU20)</f>
        <v>7</v>
      </c>
      <c r="BW20" s="21">
        <f>ROUND(MAX((BR20*0.4+BS20*0.6),(BR20*0.4+BT20*0.6),(BR20*0.4+BU20*0.6)),1)</f>
        <v>6.8</v>
      </c>
      <c r="BX20" s="21" t="str">
        <f>TEXT(BW20,"0.0")</f>
        <v>6.8</v>
      </c>
      <c r="BY20" s="13" t="str">
        <f t="shared" ref="BY20" si="159">IF(BW20&gt;=8.5,"A",IF(BW20&gt;=8,"B+",IF(BW20&gt;=7,"B",IF(BW20&gt;=6.5,"C+",IF(BW20&gt;=5.5,"C",IF(BW20&gt;=5,"D+",IF(BW20&gt;=4,"D","F")))))))</f>
        <v>C+</v>
      </c>
      <c r="BZ20" s="18">
        <f t="shared" ref="BZ20" si="160">IF(BY20="A",4,IF(BY20="B+",3.5,IF(BY20="B",3,IF(BY20="C+",2.5,IF(BY20="C",2,IF(BY20="D+",1.5,IF(BY20="D",1,0)))))))</f>
        <v>2.5</v>
      </c>
      <c r="CA20" s="15" t="str">
        <f>TEXT(BZ20,"0.0")</f>
        <v>2.5</v>
      </c>
      <c r="CB20" s="19">
        <v>1.5</v>
      </c>
      <c r="CC20" s="68">
        <v>1.5</v>
      </c>
      <c r="CD20" s="21">
        <f>(BW20+BK20)/2</f>
        <v>6.6</v>
      </c>
      <c r="CE20" s="21" t="str">
        <f>TEXT(CD20,"0.0")</f>
        <v>6.6</v>
      </c>
      <c r="CF20" s="13" t="str">
        <f t="shared" ref="CF20" si="161">IF(CD20&gt;=8.5,"A",IF(CD20&gt;=8,"B+",IF(CD20&gt;=7,"B",IF(CD20&gt;=6.5,"C+",IF(CD20&gt;=5.5,"C",IF(CD20&gt;=5,"D+",IF(CD20&gt;=4,"D","F")))))))</f>
        <v>C+</v>
      </c>
      <c r="CG20" s="18">
        <f t="shared" ref="CG20" si="162">IF(CF20="A",4,IF(CF20="B+",3.5,IF(CF20="B",3,IF(CF20="C+",2.5,IF(CF20="C",2,IF(CF20="D+",1.5,IF(CF20="D",1,0)))))))</f>
        <v>2.5</v>
      </c>
      <c r="CH20" s="15" t="str">
        <f>TEXT(CG20,"0.0")</f>
        <v>2.5</v>
      </c>
      <c r="CI20" s="19">
        <v>3</v>
      </c>
      <c r="CJ20" s="68">
        <v>3</v>
      </c>
      <c r="CK20" s="95">
        <v>6.3</v>
      </c>
      <c r="CL20" s="96">
        <v>1</v>
      </c>
      <c r="CM20" s="97"/>
      <c r="CN20" s="97"/>
      <c r="CO20" s="27">
        <f>MAX(CL20:CN20)</f>
        <v>1</v>
      </c>
      <c r="CP20" s="106">
        <f>ROUND(MAX((CK20*0.4+CL20*0.6),(CK20*0.4+CM20*0.6),(CK20*0.4+CN20*0.6)),1)</f>
        <v>3.1</v>
      </c>
      <c r="CQ20" s="106" t="str">
        <f>TEXT(CP20,"0.0")</f>
        <v>3.1</v>
      </c>
      <c r="CR20" s="107" t="str">
        <f>IF(CP20&gt;=8.5,"A",IF(CP20&gt;=8,"B+",IF(CP20&gt;=7,"B",IF(CP20&gt;=6.5,"C+",IF(CP20&gt;=5.5,"C",IF(CP20&gt;=5,"D+",IF(CP20&gt;=4,"D","F")))))))</f>
        <v>F</v>
      </c>
      <c r="CS20" s="18">
        <f>IF(CR20="A",4,IF(CR20="B+",3.5,IF(CR20="B",3,IF(CR20="C+",2.5,IF(CR20="C",2,IF(CR20="D+",1.5,IF(CR20="D",1,0)))))))</f>
        <v>0</v>
      </c>
      <c r="CT20" s="15" t="str">
        <f>TEXT(CS20,"0.0")</f>
        <v>0.0</v>
      </c>
      <c r="CU20" s="19">
        <v>3</v>
      </c>
      <c r="CV20" s="68"/>
      <c r="CW20" s="28">
        <v>7.7</v>
      </c>
      <c r="CX20" s="26">
        <v>8</v>
      </c>
      <c r="CY20" s="27"/>
      <c r="CZ20" s="82"/>
      <c r="DA20" s="82">
        <f>MAX(CX20:CZ20)</f>
        <v>8</v>
      </c>
      <c r="DB20" s="21">
        <f>ROUND(MAX((CW20*0.4+CX20*0.6),(CW20*0.4+CY20*0.6),(CW20*0.4+CZ20*0.6)),1)</f>
        <v>7.9</v>
      </c>
      <c r="DC20" s="21" t="str">
        <f>TEXT(DB20,"0.0")</f>
        <v>7.9</v>
      </c>
      <c r="DD20" s="13" t="str">
        <f>IF(DB20&gt;=8.5,"A",IF(DB20&gt;=8,"B+",IF(DB20&gt;=7,"B",IF(DB20&gt;=6.5,"C+",IF(DB20&gt;=5.5,"C",IF(DB20&gt;=5,"D+",IF(DB20&gt;=4,"D","F")))))))</f>
        <v>B</v>
      </c>
      <c r="DE20" s="18">
        <f>IF(DD20="A",4,IF(DD20="B+",3.5,IF(DD20="B",3,IF(DD20="C+",2.5,IF(DD20="C",2,IF(DD20="D+",1.5,IF(DD20="D",1,0)))))))</f>
        <v>3</v>
      </c>
      <c r="DF20" s="15" t="str">
        <f>TEXT(DE20,"0.0")</f>
        <v>3.0</v>
      </c>
      <c r="DG20" s="19">
        <v>2</v>
      </c>
      <c r="DH20" s="68">
        <v>2</v>
      </c>
      <c r="DI20" s="69">
        <f t="shared" si="116"/>
        <v>13</v>
      </c>
      <c r="DJ20" s="22">
        <f>(AM20*AR20+AA20*AF20+AY20*BD20+CB20*BW20+BP20*BK20+CP20*CU20+DB20*DG20)/DI20</f>
        <v>6.0615384615384613</v>
      </c>
      <c r="DK20" s="24" t="str">
        <f>TEXT(DJ20,"0.00")</f>
        <v>6.06</v>
      </c>
      <c r="DL20" s="22">
        <f>(AP20*AR20+AD20*AF20+BB20*BD20+BP20*BN20+CB20*BZ20+CS20*CU20+DE20*DG20)/DI20</f>
        <v>1.9423076923076923</v>
      </c>
      <c r="DM20" s="24" t="str">
        <f>TEXT(DL20,"0.00")</f>
        <v>1.94</v>
      </c>
      <c r="DN20" s="77" t="str">
        <f>IF(OR(DO20&lt;DI20/2,DL20&lt;1.2),"Cảnh báo KQHT","Lên lớp")</f>
        <v>Lên lớp</v>
      </c>
      <c r="DO20" s="77">
        <f t="shared" si="119"/>
        <v>10</v>
      </c>
      <c r="DP20" s="22">
        <f>(AM20*AS20+AA20*AG20+AY20*BE20+CP20*CV20+BQ20*BK20+CC20*BW20+DB20*DH20)/DO20</f>
        <v>6.95</v>
      </c>
      <c r="DQ20" s="77" t="str">
        <f>TEXT(DP20,"0.00")</f>
        <v>6.95</v>
      </c>
      <c r="DR20" s="22">
        <f t="shared" si="121"/>
        <v>2.5249999999999999</v>
      </c>
      <c r="DS20" s="77" t="str">
        <f t="shared" si="122"/>
        <v>2.53</v>
      </c>
      <c r="DT20" s="95">
        <v>5.7</v>
      </c>
      <c r="DU20" s="96"/>
      <c r="DV20" s="97"/>
      <c r="DW20" s="97"/>
      <c r="DX20" s="82">
        <f>MAX(DU20:DW20)</f>
        <v>0</v>
      </c>
      <c r="DY20" s="21">
        <f>ROUND(MAX((DT20*0.4+DU20*0.6),(DT20*0.4+DV20*0.6),(DT20*0.4+DW20*0.6)),1)</f>
        <v>2.2999999999999998</v>
      </c>
      <c r="DZ20" s="21" t="str">
        <f>TEXT(DY20,"0.0")</f>
        <v>2.3</v>
      </c>
      <c r="EA20" s="13" t="str">
        <f t="shared" ref="EA20" si="163">IF(DY20&gt;=8.5,"A",IF(DY20&gt;=8,"B+",IF(DY20&gt;=7,"B",IF(DY20&gt;=6.5,"C+",IF(DY20&gt;=5.5,"C",IF(DY20&gt;=5,"D+",IF(DY20&gt;=4,"D","F")))))))</f>
        <v>F</v>
      </c>
      <c r="EB20" s="18">
        <f t="shared" ref="EB20" si="164">IF(EA20="A",4,IF(EA20="B+",3.5,IF(EA20="B",3,IF(EA20="C+",2.5,IF(EA20="C",2,IF(EA20="D+",1.5,IF(EA20="D",1,0)))))))</f>
        <v>0</v>
      </c>
      <c r="EC20" s="15" t="str">
        <f>TEXT(EB20,"0.0")</f>
        <v>0.0</v>
      </c>
      <c r="ED20" s="19">
        <v>2</v>
      </c>
      <c r="EE20" s="68">
        <v>2</v>
      </c>
      <c r="EF20" s="28"/>
      <c r="EG20" s="26"/>
      <c r="EH20" s="27"/>
      <c r="EI20" s="27"/>
      <c r="EJ20" s="82"/>
      <c r="EK20" s="21">
        <f>ROUND(MAX((EF20*0.4+EG20*0.6),(EF20*0.4+EH20*0.6),(EF20*0.4+EI20*0.6)),1)</f>
        <v>0</v>
      </c>
      <c r="EL20" s="21" t="str">
        <f>TEXT(EK20,"0.0")</f>
        <v>0.0</v>
      </c>
      <c r="EM20" s="13" t="str">
        <f t="shared" ref="EM20" si="165">IF(EK20&gt;=8.5,"A",IF(EK20&gt;=8,"B+",IF(EK20&gt;=7,"B",IF(EK20&gt;=6.5,"C+",IF(EK20&gt;=5.5,"C",IF(EK20&gt;=5,"D+",IF(EK20&gt;=4,"D","F")))))))</f>
        <v>F</v>
      </c>
      <c r="EN20" s="18">
        <f t="shared" ref="EN20" si="166">IF(EM20="A",4,IF(EM20="B+",3.5,IF(EM20="B",3,IF(EM20="C+",2.5,IF(EM20="C",2,IF(EM20="D+",1.5,IF(EM20="D",1,0)))))))</f>
        <v>0</v>
      </c>
      <c r="EO20" s="15" t="str">
        <f>TEXT(EN20,"0.0")</f>
        <v>0.0</v>
      </c>
      <c r="EP20" s="19">
        <v>3</v>
      </c>
      <c r="EQ20" s="68">
        <v>3</v>
      </c>
      <c r="ER20" s="28">
        <v>2</v>
      </c>
      <c r="ES20" s="26"/>
      <c r="ET20" s="27"/>
      <c r="EU20" s="27"/>
      <c r="EV20" s="82">
        <f>MAX(ES20:EU20)</f>
        <v>0</v>
      </c>
      <c r="EW20" s="21">
        <f>ROUND(MAX((ER20*0.4+ES20*0.6),(ER20*0.4+ET20*0.6),(ER20*0.4+EU20*0.6)),1)</f>
        <v>0.8</v>
      </c>
      <c r="EX20" s="21" t="str">
        <f>TEXT(EW20,"0.0")</f>
        <v>0.8</v>
      </c>
      <c r="EY20" s="13" t="str">
        <f t="shared" ref="EY20" si="167">IF(EW20&gt;=8.5,"A",IF(EW20&gt;=8,"B+",IF(EW20&gt;=7,"B",IF(EW20&gt;=6.5,"C+",IF(EW20&gt;=5.5,"C",IF(EW20&gt;=5,"D+",IF(EW20&gt;=4,"D","F")))))))</f>
        <v>F</v>
      </c>
      <c r="EZ20" s="18">
        <f t="shared" ref="EZ20" si="168">IF(EY20="A",4,IF(EY20="B+",3.5,IF(EY20="B",3,IF(EY20="C+",2.5,IF(EY20="C",2,IF(EY20="D+",1.5,IF(EY20="D",1,0)))))))</f>
        <v>0</v>
      </c>
      <c r="FA20" s="15" t="str">
        <f>TEXT(EZ20,"0.0")</f>
        <v>0.0</v>
      </c>
      <c r="FB20" s="19">
        <v>2</v>
      </c>
      <c r="FC20" s="68">
        <v>2</v>
      </c>
      <c r="FD20" s="28"/>
      <c r="FE20" s="26"/>
      <c r="FF20" s="27"/>
      <c r="FG20" s="27"/>
      <c r="FH20" s="82">
        <f>MAX(FE20:FG20)</f>
        <v>0</v>
      </c>
      <c r="FI20" s="21">
        <f>ROUND(MAX((FD20*0.4+FE20*0.6),(FD20*0.4+FF20*0.6),(FD20*0.4+FG20*0.6)),1)</f>
        <v>0</v>
      </c>
      <c r="FJ20" s="21" t="str">
        <f>TEXT(FI20,"0.0")</f>
        <v>0.0</v>
      </c>
      <c r="FK20" s="13" t="str">
        <f t="shared" ref="FK20" si="169">IF(FI20&gt;=8.5,"A",IF(FI20&gt;=8,"B+",IF(FI20&gt;=7,"B",IF(FI20&gt;=6.5,"C+",IF(FI20&gt;=5.5,"C",IF(FI20&gt;=5,"D+",IF(FI20&gt;=4,"D","F")))))))</f>
        <v>F</v>
      </c>
      <c r="FL20" s="18">
        <f t="shared" ref="FL20" si="170">IF(FK20="A",4,IF(FK20="B+",3.5,IF(FK20="B",3,IF(FK20="C+",2.5,IF(FK20="C",2,IF(FK20="D+",1.5,IF(FK20="D",1,0)))))))</f>
        <v>0</v>
      </c>
      <c r="FM20" s="15" t="str">
        <f>TEXT(FL20,"0.0")</f>
        <v>0.0</v>
      </c>
      <c r="FN20" s="19">
        <v>2</v>
      </c>
      <c r="FO20" s="68">
        <v>2</v>
      </c>
      <c r="FP20" s="28"/>
      <c r="FQ20" s="26"/>
      <c r="FR20" s="27"/>
      <c r="FS20" s="27"/>
      <c r="FT20" s="82">
        <f>MAX(FQ20:FS20)</f>
        <v>0</v>
      </c>
      <c r="FU20" s="21">
        <f>ROUND(MAX((FP20*0.4+FQ20*0.6),(FP20*0.4+FR20*0.6),(FP20*0.4+FS20*0.6)),1)</f>
        <v>0</v>
      </c>
      <c r="FV20" s="21" t="str">
        <f>TEXT(FU20,"0.0")</f>
        <v>0.0</v>
      </c>
      <c r="FW20" s="13" t="str">
        <f t="shared" ref="FW20" si="171">IF(FU20&gt;=8.5,"A",IF(FU20&gt;=8,"B+",IF(FU20&gt;=7,"B",IF(FU20&gt;=6.5,"C+",IF(FU20&gt;=5.5,"C",IF(FU20&gt;=5,"D+",IF(FU20&gt;=4,"D","F")))))))</f>
        <v>F</v>
      </c>
      <c r="FX20" s="18">
        <f t="shared" ref="FX20" si="172">IF(FW20="A",4,IF(FW20="B+",3.5,IF(FW20="B",3,IF(FW20="C+",2.5,IF(FW20="C",2,IF(FW20="D+",1.5,IF(FW20="D",1,0)))))))</f>
        <v>0</v>
      </c>
      <c r="FY20" s="15" t="str">
        <f>TEXT(FX20,"0.0")</f>
        <v>0.0</v>
      </c>
      <c r="FZ20" s="19">
        <v>2</v>
      </c>
      <c r="GA20" s="68">
        <v>2</v>
      </c>
      <c r="GB20" s="28"/>
      <c r="GC20" s="26"/>
      <c r="GD20" s="27"/>
      <c r="GE20" s="27"/>
      <c r="GF20" s="82">
        <f>MAX(GC20:GE20)</f>
        <v>0</v>
      </c>
      <c r="GG20" s="21">
        <f>ROUND(MAX((GB20*0.4+GC20*0.6),(GB20*0.4+GD20*0.6),(GB20*0.4+GE20*0.6)),1)</f>
        <v>0</v>
      </c>
      <c r="GH20" s="21" t="str">
        <f>TEXT(GG20,"0.0")</f>
        <v>0.0</v>
      </c>
      <c r="GI20" s="13" t="str">
        <f t="shared" ref="GI20" si="173">IF(GG20&gt;=8.5,"A",IF(GG20&gt;=8,"B+",IF(GG20&gt;=7,"B",IF(GG20&gt;=6.5,"C+",IF(GG20&gt;=5.5,"C",IF(GG20&gt;=5,"D+",IF(GG20&gt;=4,"D","F")))))))</f>
        <v>F</v>
      </c>
      <c r="GJ20" s="18">
        <f t="shared" ref="GJ20" si="174">IF(GI20="A",4,IF(GI20="B+",3.5,IF(GI20="B",3,IF(GI20="C+",2.5,IF(GI20="C",2,IF(GI20="D+",1.5,IF(GI20="D",1,0)))))))</f>
        <v>0</v>
      </c>
      <c r="GK20" s="15" t="str">
        <f>TEXT(GJ20,"0.0")</f>
        <v>0.0</v>
      </c>
      <c r="GL20" s="19">
        <v>2</v>
      </c>
      <c r="GM20" s="68">
        <v>2</v>
      </c>
      <c r="GN20" s="34"/>
      <c r="GO20" s="157"/>
      <c r="GP20" s="157"/>
      <c r="GQ20" s="157"/>
      <c r="GR20" s="165"/>
      <c r="GZ20" s="165"/>
      <c r="HA20" s="165"/>
      <c r="HB20" s="165"/>
      <c r="HC20" s="165"/>
      <c r="HD20" s="165"/>
    </row>
    <row r="21" spans="1:212" s="4" customFormat="1" ht="28.5">
      <c r="A21" s="2">
        <v>5</v>
      </c>
      <c r="B21" s="5" t="s">
        <v>151</v>
      </c>
      <c r="C21" s="6" t="s">
        <v>162</v>
      </c>
      <c r="D21" s="7" t="s">
        <v>163</v>
      </c>
      <c r="E21" s="8" t="s">
        <v>70</v>
      </c>
      <c r="F21" s="23" t="s">
        <v>1082</v>
      </c>
      <c r="G21" s="10" t="s">
        <v>191</v>
      </c>
      <c r="H21" s="36" t="s">
        <v>89</v>
      </c>
      <c r="I21" s="36" t="s">
        <v>199</v>
      </c>
      <c r="J21" s="25"/>
      <c r="K21" s="21" t="str">
        <f>TEXT(J21,"0.0")</f>
        <v>0.0</v>
      </c>
      <c r="L21" s="13" t="str">
        <f>IF(J21&gt;=8.5,"A",IF(J21&gt;=8,"B+",IF(J21&gt;=7,"B",IF(J21&gt;=6.5,"C+",IF(J21&gt;=5.5,"C",IF(J21&gt;=5,"D+",IF(J21&gt;=4,"D","F")))))))</f>
        <v>F</v>
      </c>
      <c r="M21" s="14">
        <f>IF(L21="A",4,IF(L21="B+",3.5,IF(L21="B",3,IF(L21="C+",2.5,IF(L21="C",2,IF(L21="D+",1.5,IF(L21="D",1,0)))))))</f>
        <v>0</v>
      </c>
      <c r="N21" s="15" t="str">
        <f>TEXT(M21,"0.0")</f>
        <v>0.0</v>
      </c>
      <c r="O21" s="19">
        <v>1</v>
      </c>
      <c r="P21" s="12">
        <v>7.3</v>
      </c>
      <c r="Q21" s="21" t="str">
        <f>TEXT(P21,"0.0")</f>
        <v>7.3</v>
      </c>
      <c r="R21" s="13" t="str">
        <f>IF(P21&gt;=8.5,"A",IF(P21&gt;=8,"B+",IF(P21&gt;=7,"B",IF(P21&gt;=6.5,"C+",IF(P21&gt;=5.5,"C",IF(P21&gt;=5,"D+",IF(P21&gt;=4,"D","F")))))))</f>
        <v>B</v>
      </c>
      <c r="S21" s="14">
        <f>IF(R21="A",4,IF(R21="B+",3.5,IF(R21="B",3,IF(R21="C+",2.5,IF(R21="C",2,IF(R21="D+",1.5,IF(R21="D",1,0)))))))</f>
        <v>3</v>
      </c>
      <c r="T21" s="15" t="str">
        <f>TEXT(S21,"0.0")</f>
        <v>3.0</v>
      </c>
      <c r="U21" s="19">
        <v>1</v>
      </c>
      <c r="V21" s="28">
        <v>7.6</v>
      </c>
      <c r="W21" s="26">
        <v>7</v>
      </c>
      <c r="X21" s="27"/>
      <c r="Y21" s="82"/>
      <c r="Z21" s="82">
        <f>MAX(W21:Y21)</f>
        <v>7</v>
      </c>
      <c r="AA21" s="21">
        <f>ROUND(MAX((V21*0.4+W21*0.6),(V21*0.4+X21*0.6),(V21*0.4+Y21*0.6)),1)</f>
        <v>7.2</v>
      </c>
      <c r="AB21" s="21" t="str">
        <f>TEXT(AA21,"0.0")</f>
        <v>7.2</v>
      </c>
      <c r="AC21" s="13" t="str">
        <f>IF(AA21&gt;=8.5,"A",IF(AA21&gt;=8,"B+",IF(AA21&gt;=7,"B",IF(AA21&gt;=6.5,"C+",IF(AA21&gt;=5.5,"C",IF(AA21&gt;=5,"D+",IF(AA21&gt;=4,"D","F")))))))</f>
        <v>B</v>
      </c>
      <c r="AD21" s="18">
        <f>IF(AC21="A",4,IF(AC21="B+",3.5,IF(AC21="B",3,IF(AC21="C+",2.5,IF(AC21="C",2,IF(AC21="D+",1.5,IF(AC21="D",1,0)))))))</f>
        <v>3</v>
      </c>
      <c r="AE21" s="15" t="str">
        <f>TEXT(AD21,"0.0")</f>
        <v>3.0</v>
      </c>
      <c r="AF21" s="19">
        <v>2</v>
      </c>
      <c r="AG21" s="68">
        <v>2</v>
      </c>
      <c r="AH21" s="28">
        <v>7</v>
      </c>
      <c r="AI21" s="26">
        <v>6</v>
      </c>
      <c r="AJ21" s="27"/>
      <c r="AK21" s="82"/>
      <c r="AL21" s="82">
        <f>MAX(AI21:AK21)</f>
        <v>6</v>
      </c>
      <c r="AM21" s="21">
        <f>ROUND(MAX((AH21*0.4+AI21*0.6),(AH21*0.4+AJ21*0.6),(AH21*0.4+AK21*0.6)),1)</f>
        <v>6.4</v>
      </c>
      <c r="AN21" s="21" t="str">
        <f>TEXT(AM21,"0.0")</f>
        <v>6.4</v>
      </c>
      <c r="AO21" s="13" t="str">
        <f>IF(AM21&gt;=8.5,"A",IF(AM21&gt;=8,"B+",IF(AM21&gt;=7,"B",IF(AM21&gt;=6.5,"C+",IF(AM21&gt;=5.5,"C",IF(AM21&gt;=5,"D+",IF(AM21&gt;=4,"D","F")))))))</f>
        <v>C</v>
      </c>
      <c r="AP21" s="18">
        <f>IF(AO21="A",4,IF(AO21="B+",3.5,IF(AO21="B",3,IF(AO21="C+",2.5,IF(AO21="C",2,IF(AO21="D+",1.5,IF(AO21="D",1,0)))))))</f>
        <v>2</v>
      </c>
      <c r="AQ21" s="15" t="str">
        <f>TEXT(AP21,"0.0")</f>
        <v>2.0</v>
      </c>
      <c r="AR21" s="19">
        <v>1</v>
      </c>
      <c r="AS21" s="68">
        <v>1</v>
      </c>
      <c r="AT21" s="28">
        <v>8.6999999999999993</v>
      </c>
      <c r="AU21" s="26">
        <v>7</v>
      </c>
      <c r="AV21" s="27"/>
      <c r="AW21" s="82"/>
      <c r="AX21" s="82">
        <f>MAX(AU21:AW21)</f>
        <v>7</v>
      </c>
      <c r="AY21" s="21">
        <f>ROUND(MAX((AT21*0.4+AU21*0.6),(AT21*0.4+AV21*0.6),(AT21*0.4+AW21*0.6)),1)</f>
        <v>7.7</v>
      </c>
      <c r="AZ21" s="21" t="str">
        <f>TEXT(AY21,"0.0")</f>
        <v>7.7</v>
      </c>
      <c r="BA21" s="13" t="str">
        <f>IF(AY21&gt;=8.5,"A",IF(AY21&gt;=8,"B+",IF(AY21&gt;=7,"B",IF(AY21&gt;=6.5,"C+",IF(AY21&gt;=5.5,"C",IF(AY21&gt;=5,"D+",IF(AY21&gt;=4,"D","F")))))))</f>
        <v>B</v>
      </c>
      <c r="BB21" s="18">
        <f>IF(BA21="A",4,IF(BA21="B+",3.5,IF(BA21="B",3,IF(BA21="C+",2.5,IF(BA21="C",2,IF(BA21="D+",1.5,IF(BA21="D",1,0)))))))</f>
        <v>3</v>
      </c>
      <c r="BC21" s="15" t="str">
        <f>TEXT(BB21,"0.0")</f>
        <v>3.0</v>
      </c>
      <c r="BD21" s="19">
        <v>2</v>
      </c>
      <c r="BE21" s="68">
        <v>2</v>
      </c>
      <c r="BF21" s="42">
        <v>0</v>
      </c>
      <c r="BG21" s="99"/>
      <c r="BH21" s="30"/>
      <c r="BI21" s="30"/>
      <c r="BJ21" s="82">
        <f>MAX(BG21:BI21)</f>
        <v>0</v>
      </c>
      <c r="BK21" s="21">
        <f>ROUND(MAX((BF21*0.4+BG21*0.6),(BF21*0.4+BH21*0.6),(BF21*0.4+BI21*0.6)),1)</f>
        <v>0</v>
      </c>
      <c r="BL21" s="21" t="str">
        <f>TEXT(BK21,"0.0")</f>
        <v>0.0</v>
      </c>
      <c r="BM21" s="13" t="str">
        <f>IF(BK21&gt;=8.5,"A",IF(BK21&gt;=8,"B+",IF(BK21&gt;=7,"B",IF(BK21&gt;=6.5,"C+",IF(BK21&gt;=5.5,"C",IF(BK21&gt;=5,"D+",IF(BK21&gt;=4,"D","F")))))))</f>
        <v>F</v>
      </c>
      <c r="BN21" s="18">
        <f>IF(BM21="A",4,IF(BM21="B+",3.5,IF(BM21="B",3,IF(BM21="C+",2.5,IF(BM21="C",2,IF(BM21="D+",1.5,IF(BM21="D",1,0)))))))</f>
        <v>0</v>
      </c>
      <c r="BO21" s="15" t="str">
        <f>TEXT(BN21,"0.0")</f>
        <v>0.0</v>
      </c>
      <c r="BP21" s="19">
        <v>1.5</v>
      </c>
      <c r="BQ21" s="68"/>
      <c r="BR21" s="42"/>
      <c r="BS21" s="99"/>
      <c r="BT21" s="30"/>
      <c r="BU21" s="30"/>
      <c r="BV21" s="82">
        <f>MAX(BS21:BU21)</f>
        <v>0</v>
      </c>
      <c r="BW21" s="21">
        <f>ROUND(MAX((BR21*0.4+BS21*0.6),(BR21*0.4+BT21*0.6),(BR21*0.4+BU21*0.6)),1)</f>
        <v>0</v>
      </c>
      <c r="BX21" s="21" t="str">
        <f>TEXT(BW21,"0.0")</f>
        <v>0.0</v>
      </c>
      <c r="BY21" s="13" t="str">
        <f>IF(BW21&gt;=8.5,"A",IF(BW21&gt;=8,"B+",IF(BW21&gt;=7,"B",IF(BW21&gt;=6.5,"C+",IF(BW21&gt;=5.5,"C",IF(BW21&gt;=5,"D+",IF(BW21&gt;=4,"D","F")))))))</f>
        <v>F</v>
      </c>
      <c r="BZ21" s="18">
        <f>IF(BY21="A",4,IF(BY21="B+",3.5,IF(BY21="B",3,IF(BY21="C+",2.5,IF(BY21="C",2,IF(BY21="D+",1.5,IF(BY21="D",1,0)))))))</f>
        <v>0</v>
      </c>
      <c r="CA21" s="15" t="str">
        <f>TEXT(BZ21,"0.0")</f>
        <v>0.0</v>
      </c>
      <c r="CB21" s="19">
        <v>1.5</v>
      </c>
      <c r="CC21" s="68"/>
      <c r="CD21" s="21">
        <f>(BW21+BK21)/2</f>
        <v>0</v>
      </c>
      <c r="CE21" s="21" t="str">
        <f>TEXT(CD21,"0.0")</f>
        <v>0.0</v>
      </c>
      <c r="CF21" s="13" t="str">
        <f>IF(CD21&gt;=8.5,"A",IF(CD21&gt;=8,"B+",IF(CD21&gt;=7,"B",IF(CD21&gt;=6.5,"C+",IF(CD21&gt;=5.5,"C",IF(CD21&gt;=5,"D+",IF(CD21&gt;=4,"D","F")))))))</f>
        <v>F</v>
      </c>
      <c r="CG21" s="18">
        <f>IF(CF21="A",4,IF(CF21="B+",3.5,IF(CF21="B",3,IF(CF21="C+",2.5,IF(CF21="C",2,IF(CF21="D+",1.5,IF(CF21="D",1,0)))))))</f>
        <v>0</v>
      </c>
      <c r="CH21" s="15" t="str">
        <f>TEXT(CG21,"0.0")</f>
        <v>0.0</v>
      </c>
      <c r="CI21" s="19">
        <v>3</v>
      </c>
      <c r="CJ21" s="68">
        <v>3</v>
      </c>
      <c r="CK21" s="95">
        <v>6.4</v>
      </c>
      <c r="CL21" s="96"/>
      <c r="CM21" s="97">
        <v>1</v>
      </c>
      <c r="CN21" s="97"/>
      <c r="CO21" s="27">
        <f>MAX(CL21:CN21)</f>
        <v>1</v>
      </c>
      <c r="CP21" s="106">
        <f>ROUND(MAX((CK21*0.4+CL21*0.6),(CK21*0.4+CM21*0.6),(CK21*0.4+CN21*0.6)),1)</f>
        <v>3.2</v>
      </c>
      <c r="CQ21" s="106" t="str">
        <f>TEXT(CP21,"0.0")</f>
        <v>3.2</v>
      </c>
      <c r="CR21" s="107" t="str">
        <f>IF(CP21&gt;=8.5,"A",IF(CP21&gt;=8,"B+",IF(CP21&gt;=7,"B",IF(CP21&gt;=6.5,"C+",IF(CP21&gt;=5.5,"C",IF(CP21&gt;=5,"D+",IF(CP21&gt;=4,"D","F")))))))</f>
        <v>F</v>
      </c>
      <c r="CS21" s="18">
        <f>IF(CR21="A",4,IF(CR21="B+",3.5,IF(CR21="B",3,IF(CR21="C+",2.5,IF(CR21="C",2,IF(CR21="D+",1.5,IF(CR21="D",1,0)))))))</f>
        <v>0</v>
      </c>
      <c r="CT21" s="15" t="str">
        <f>TEXT(CS21,"0.0")</f>
        <v>0.0</v>
      </c>
      <c r="CU21" s="19">
        <v>3</v>
      </c>
      <c r="CV21" s="68"/>
      <c r="CW21" s="28">
        <v>6</v>
      </c>
      <c r="CX21" s="26">
        <v>7</v>
      </c>
      <c r="CY21" s="27"/>
      <c r="CZ21" s="82"/>
      <c r="DA21" s="82">
        <f>MAX(CX21:CZ21)</f>
        <v>7</v>
      </c>
      <c r="DB21" s="21">
        <f>ROUND(MAX((CW21*0.4+CX21*0.6),(CW21*0.4+CY21*0.6),(CW21*0.4+CZ21*0.6)),1)</f>
        <v>6.6</v>
      </c>
      <c r="DC21" s="21" t="str">
        <f>TEXT(DB21,"0.0")</f>
        <v>6.6</v>
      </c>
      <c r="DD21" s="13" t="str">
        <f>IF(DB21&gt;=8.5,"A",IF(DB21&gt;=8,"B+",IF(DB21&gt;=7,"B",IF(DB21&gt;=6.5,"C+",IF(DB21&gt;=5.5,"C",IF(DB21&gt;=5,"D+",IF(DB21&gt;=4,"D","F")))))))</f>
        <v>C+</v>
      </c>
      <c r="DE21" s="18">
        <f>IF(DD21="A",4,IF(DD21="B+",3.5,IF(DD21="B",3,IF(DD21="C+",2.5,IF(DD21="C",2,IF(DD21="D+",1.5,IF(DD21="D",1,0)))))))</f>
        <v>2.5</v>
      </c>
      <c r="DF21" s="15" t="str">
        <f>TEXT(DE21,"0.0")</f>
        <v>2.5</v>
      </c>
      <c r="DG21" s="19">
        <v>2</v>
      </c>
      <c r="DH21" s="68">
        <v>2</v>
      </c>
      <c r="DI21" s="69">
        <f t="shared" si="116"/>
        <v>13</v>
      </c>
      <c r="DJ21" s="22">
        <f>(AM21*AR21+AA21*AF21+AY21*BD21+CB21*BW21+BP21*BK21+CP21*CU21+DB21*DG21)/DI21</f>
        <v>4.5384615384615383</v>
      </c>
      <c r="DK21" s="24" t="str">
        <f>TEXT(DJ21,"0.00")</f>
        <v>4.54</v>
      </c>
      <c r="DL21" s="22">
        <f>(AP21*AR21+AD21*AF21+BB21*BD21+BP21*BN21+CB21*BZ21+CS21*CU21+DE21*DG21)/DI21</f>
        <v>1.4615384615384615</v>
      </c>
      <c r="DM21" s="24" t="str">
        <f>TEXT(DL21,"0.00")</f>
        <v>1.46</v>
      </c>
      <c r="DN21" s="77" t="str">
        <f>IF(OR(DO21&lt;DI21/2,DL21&lt;1.2),"Cảnh báo KQHT","Lên lớp")</f>
        <v>Lên lớp</v>
      </c>
      <c r="DO21" s="77">
        <f t="shared" si="119"/>
        <v>7</v>
      </c>
      <c r="DP21" s="22">
        <f>(AM21*AS21+AA21*AG21+AY21*BE21+CP21*CV21+BQ21*BK21+CC21*BW21+DB21*DH21)/DO21</f>
        <v>7.0571428571428578</v>
      </c>
      <c r="DQ21" s="77" t="str">
        <f>TEXT(DP21,"0.00")</f>
        <v>7.06</v>
      </c>
      <c r="DR21" s="22">
        <f t="shared" si="121"/>
        <v>2.7142857142857144</v>
      </c>
      <c r="DS21" s="77" t="str">
        <f t="shared" si="122"/>
        <v>2.71</v>
      </c>
      <c r="DT21" s="28">
        <v>0</v>
      </c>
      <c r="DU21" s="26"/>
      <c r="DV21" s="27"/>
      <c r="DW21" s="82"/>
      <c r="DX21" s="82">
        <f>MAX(DU21:DW21)</f>
        <v>0</v>
      </c>
      <c r="DY21" s="21">
        <f>ROUND(MAX((DT21*0.4+DU21*0.6),(DT21*0.4+DV21*0.6),(DT21*0.4+DW21*0.6)),1)</f>
        <v>0</v>
      </c>
      <c r="DZ21" s="21" t="str">
        <f>TEXT(DY21,"0.0")</f>
        <v>0.0</v>
      </c>
      <c r="EA21" s="13" t="str">
        <f>IF(DY21&gt;=8.5,"A",IF(DY21&gt;=8,"B+",IF(DY21&gt;=7,"B",IF(DY21&gt;=6.5,"C+",IF(DY21&gt;=5.5,"C",IF(DY21&gt;=5,"D+",IF(DY21&gt;=4,"D","F")))))))</f>
        <v>F</v>
      </c>
      <c r="EB21" s="18">
        <f>IF(EA21="A",4,IF(EA21="B+",3.5,IF(EA21="B",3,IF(EA21="C+",2.5,IF(EA21="C",2,IF(EA21="D+",1.5,IF(EA21="D",1,0)))))))</f>
        <v>0</v>
      </c>
      <c r="EC21" s="15" t="str">
        <f>TEXT(EB21,"0.0")</f>
        <v>0.0</v>
      </c>
      <c r="ED21" s="19">
        <v>2</v>
      </c>
      <c r="EE21" s="68">
        <v>2</v>
      </c>
      <c r="EF21" s="28"/>
      <c r="EG21" s="26"/>
      <c r="EH21" s="27"/>
      <c r="EI21" s="27"/>
      <c r="EJ21" s="82"/>
      <c r="EK21" s="21">
        <f>ROUND(MAX((EF21*0.4+EG21*0.6),(EF21*0.4+EH21*0.6),(EF21*0.4+EI21*0.6)),1)</f>
        <v>0</v>
      </c>
      <c r="EL21" s="21" t="str">
        <f>TEXT(EK21,"0.0")</f>
        <v>0.0</v>
      </c>
      <c r="EM21" s="13" t="str">
        <f>IF(EK21&gt;=8.5,"A",IF(EK21&gt;=8,"B+",IF(EK21&gt;=7,"B",IF(EK21&gt;=6.5,"C+",IF(EK21&gt;=5.5,"C",IF(EK21&gt;=5,"D+",IF(EK21&gt;=4,"D","F")))))))</f>
        <v>F</v>
      </c>
      <c r="EN21" s="18">
        <f>IF(EM21="A",4,IF(EM21="B+",3.5,IF(EM21="B",3,IF(EM21="C+",2.5,IF(EM21="C",2,IF(EM21="D+",1.5,IF(EM21="D",1,0)))))))</f>
        <v>0</v>
      </c>
      <c r="EO21" s="15" t="str">
        <f>TEXT(EN21,"0.0")</f>
        <v>0.0</v>
      </c>
      <c r="EP21" s="19">
        <v>3</v>
      </c>
      <c r="EQ21" s="68">
        <v>3</v>
      </c>
      <c r="ER21" s="28">
        <v>0</v>
      </c>
      <c r="ES21" s="26"/>
      <c r="ET21" s="27"/>
      <c r="EU21" s="27"/>
      <c r="EV21" s="82">
        <f>MAX(ES21:EU21)</f>
        <v>0</v>
      </c>
      <c r="EW21" s="21">
        <f>ROUND(MAX((ER21*0.4+ES21*0.6),(ER21*0.4+ET21*0.6),(ER21*0.4+EU21*0.6)),1)</f>
        <v>0</v>
      </c>
      <c r="EX21" s="21" t="str">
        <f>TEXT(EW21,"0.0")</f>
        <v>0.0</v>
      </c>
      <c r="EY21" s="13" t="str">
        <f>IF(EW21&gt;=8.5,"A",IF(EW21&gt;=8,"B+",IF(EW21&gt;=7,"B",IF(EW21&gt;=6.5,"C+",IF(EW21&gt;=5.5,"C",IF(EW21&gt;=5,"D+",IF(EW21&gt;=4,"D","F")))))))</f>
        <v>F</v>
      </c>
      <c r="EZ21" s="18">
        <f>IF(EY21="A",4,IF(EY21="B+",3.5,IF(EY21="B",3,IF(EY21="C+",2.5,IF(EY21="C",2,IF(EY21="D+",1.5,IF(EY21="D",1,0)))))))</f>
        <v>0</v>
      </c>
      <c r="FA21" s="15" t="str">
        <f>TEXT(EZ21,"0.0")</f>
        <v>0.0</v>
      </c>
      <c r="FB21" s="19">
        <v>2</v>
      </c>
      <c r="FC21" s="68">
        <v>2</v>
      </c>
      <c r="FD21" s="28"/>
      <c r="FE21" s="26"/>
      <c r="FF21" s="27"/>
      <c r="FG21" s="27"/>
      <c r="FH21" s="82">
        <f>MAX(FE21:FG21)</f>
        <v>0</v>
      </c>
      <c r="FI21" s="21">
        <f>ROUND(MAX((FD21*0.4+FE21*0.6),(FD21*0.4+FF21*0.6),(FD21*0.4+FG21*0.6)),1)</f>
        <v>0</v>
      </c>
      <c r="FJ21" s="21" t="str">
        <f>TEXT(FI21,"0.0")</f>
        <v>0.0</v>
      </c>
      <c r="FK21" s="13" t="str">
        <f>IF(FI21&gt;=8.5,"A",IF(FI21&gt;=8,"B+",IF(FI21&gt;=7,"B",IF(FI21&gt;=6.5,"C+",IF(FI21&gt;=5.5,"C",IF(FI21&gt;=5,"D+",IF(FI21&gt;=4,"D","F")))))))</f>
        <v>F</v>
      </c>
      <c r="FL21" s="18">
        <f>IF(FK21="A",4,IF(FK21="B+",3.5,IF(FK21="B",3,IF(FK21="C+",2.5,IF(FK21="C",2,IF(FK21="D+",1.5,IF(FK21="D",1,0)))))))</f>
        <v>0</v>
      </c>
      <c r="FM21" s="15" t="str">
        <f>TEXT(FL21,"0.0")</f>
        <v>0.0</v>
      </c>
      <c r="FN21" s="19">
        <v>2</v>
      </c>
      <c r="FO21" s="68">
        <v>2</v>
      </c>
      <c r="FP21" s="28"/>
      <c r="FQ21" s="26"/>
      <c r="FR21" s="27"/>
      <c r="FS21" s="27"/>
      <c r="FT21" s="82">
        <f>MAX(FQ21:FS21)</f>
        <v>0</v>
      </c>
      <c r="FU21" s="21">
        <f>ROUND(MAX((FP21*0.4+FQ21*0.6),(FP21*0.4+FR21*0.6),(FP21*0.4+FS21*0.6)),1)</f>
        <v>0</v>
      </c>
      <c r="FV21" s="21" t="str">
        <f>TEXT(FU21,"0.0")</f>
        <v>0.0</v>
      </c>
      <c r="FW21" s="13" t="str">
        <f>IF(FU21&gt;=8.5,"A",IF(FU21&gt;=8,"B+",IF(FU21&gt;=7,"B",IF(FU21&gt;=6.5,"C+",IF(FU21&gt;=5.5,"C",IF(FU21&gt;=5,"D+",IF(FU21&gt;=4,"D","F")))))))</f>
        <v>F</v>
      </c>
      <c r="FX21" s="18">
        <f>IF(FW21="A",4,IF(FW21="B+",3.5,IF(FW21="B",3,IF(FW21="C+",2.5,IF(FW21="C",2,IF(FW21="D+",1.5,IF(FW21="D",1,0)))))))</f>
        <v>0</v>
      </c>
      <c r="FY21" s="15" t="str">
        <f>TEXT(FX21,"0.0")</f>
        <v>0.0</v>
      </c>
      <c r="FZ21" s="19">
        <v>2</v>
      </c>
      <c r="GA21" s="68">
        <v>2</v>
      </c>
      <c r="GB21" s="28"/>
      <c r="GC21" s="26"/>
      <c r="GD21" s="27"/>
      <c r="GE21" s="27"/>
      <c r="GF21" s="82">
        <f>MAX(GC21:GE21)</f>
        <v>0</v>
      </c>
      <c r="GG21" s="21">
        <f>ROUND(MAX((GB21*0.4+GC21*0.6),(GB21*0.4+GD21*0.6),(GB21*0.4+GE21*0.6)),1)</f>
        <v>0</v>
      </c>
      <c r="GH21" s="21" t="str">
        <f>TEXT(GG21,"0.0")</f>
        <v>0.0</v>
      </c>
      <c r="GI21" s="13" t="str">
        <f>IF(GG21&gt;=8.5,"A",IF(GG21&gt;=8,"B+",IF(GG21&gt;=7,"B",IF(GG21&gt;=6.5,"C+",IF(GG21&gt;=5.5,"C",IF(GG21&gt;=5,"D+",IF(GG21&gt;=4,"D","F")))))))</f>
        <v>F</v>
      </c>
      <c r="GJ21" s="18">
        <f>IF(GI21="A",4,IF(GI21="B+",3.5,IF(GI21="B",3,IF(GI21="C+",2.5,IF(GI21="C",2,IF(GI21="D+",1.5,IF(GI21="D",1,0)))))))</f>
        <v>0</v>
      </c>
      <c r="GK21" s="15" t="str">
        <f>TEXT(GJ21,"0.0")</f>
        <v>0.0</v>
      </c>
      <c r="GL21" s="19">
        <v>2</v>
      </c>
      <c r="GM21" s="68">
        <v>2</v>
      </c>
      <c r="GN21" s="34"/>
      <c r="GO21" s="157"/>
      <c r="GP21" s="157"/>
      <c r="GQ21" s="157"/>
      <c r="GR21" s="165"/>
      <c r="GZ21" s="165"/>
      <c r="HA21" s="165"/>
      <c r="HB21" s="165"/>
      <c r="HC21" s="165"/>
      <c r="HD21" s="165"/>
    </row>
    <row r="22" spans="1:212" s="4" customFormat="1" ht="28.5">
      <c r="A22" s="2"/>
      <c r="B22" s="5"/>
      <c r="C22" s="6"/>
      <c r="D22" s="7"/>
      <c r="E22" s="8"/>
      <c r="F22" s="3"/>
      <c r="G22" s="10"/>
      <c r="H22" s="36"/>
      <c r="I22" s="36"/>
      <c r="J22" s="28"/>
      <c r="K22" s="21" t="str">
        <f t="shared" si="0"/>
        <v>0.0</v>
      </c>
      <c r="L22" s="13" t="str">
        <f t="shared" si="152"/>
        <v>F</v>
      </c>
      <c r="M22" s="14">
        <f t="shared" si="153"/>
        <v>0</v>
      </c>
      <c r="N22" s="15" t="str">
        <f t="shared" si="3"/>
        <v>0.0</v>
      </c>
      <c r="O22" s="19">
        <v>1</v>
      </c>
      <c r="P22" s="12"/>
      <c r="Q22" s="21" t="str">
        <f t="shared" si="4"/>
        <v>0.0</v>
      </c>
      <c r="R22" s="13" t="str">
        <f t="shared" si="154"/>
        <v>F</v>
      </c>
      <c r="S22" s="14">
        <f t="shared" si="155"/>
        <v>0</v>
      </c>
      <c r="T22" s="15" t="str">
        <f t="shared" si="7"/>
        <v>0.0</v>
      </c>
      <c r="U22" s="19">
        <v>1</v>
      </c>
      <c r="V22" s="28"/>
      <c r="W22" s="26"/>
      <c r="X22" s="27"/>
      <c r="Y22" s="82"/>
      <c r="Z22" s="82">
        <f t="shared" si="8"/>
        <v>0</v>
      </c>
      <c r="AA22" s="21">
        <f t="shared" si="9"/>
        <v>0</v>
      </c>
      <c r="AB22" s="21" t="str">
        <f t="shared" si="10"/>
        <v>0.0</v>
      </c>
      <c r="AC22" s="13" t="str">
        <f t="shared" si="11"/>
        <v>F</v>
      </c>
      <c r="AD22" s="18">
        <f t="shared" si="156"/>
        <v>0</v>
      </c>
      <c r="AE22" s="15" t="str">
        <f t="shared" si="13"/>
        <v>0.0</v>
      </c>
      <c r="AF22" s="19">
        <v>2</v>
      </c>
      <c r="AG22" s="68"/>
      <c r="AH22" s="28"/>
      <c r="AI22" s="26"/>
      <c r="AJ22" s="27"/>
      <c r="AK22" s="82"/>
      <c r="AL22" s="82">
        <f t="shared" si="14"/>
        <v>0</v>
      </c>
      <c r="AM22" s="21">
        <f t="shared" si="15"/>
        <v>0</v>
      </c>
      <c r="AN22" s="21" t="str">
        <f t="shared" si="16"/>
        <v>0.0</v>
      </c>
      <c r="AO22" s="13" t="str">
        <f t="shared" si="17"/>
        <v>F</v>
      </c>
      <c r="AP22" s="18">
        <f t="shared" si="18"/>
        <v>0</v>
      </c>
      <c r="AQ22" s="15" t="str">
        <f t="shared" si="19"/>
        <v>0.0</v>
      </c>
      <c r="AR22" s="19">
        <v>1</v>
      </c>
      <c r="AS22" s="68"/>
      <c r="AT22" s="28"/>
      <c r="AU22" s="26"/>
      <c r="AV22" s="27"/>
      <c r="AW22" s="82"/>
      <c r="AX22" s="82">
        <f t="shared" si="20"/>
        <v>0</v>
      </c>
      <c r="AY22" s="21">
        <f t="shared" si="21"/>
        <v>0</v>
      </c>
      <c r="AZ22" s="21" t="str">
        <f t="shared" si="22"/>
        <v>0.0</v>
      </c>
      <c r="BA22" s="13" t="str">
        <f t="shared" si="23"/>
        <v>F</v>
      </c>
      <c r="BB22" s="18">
        <f t="shared" si="24"/>
        <v>0</v>
      </c>
      <c r="BC22" s="15" t="str">
        <f t="shared" si="25"/>
        <v>0.0</v>
      </c>
      <c r="BD22" s="19">
        <v>2</v>
      </c>
      <c r="BE22" s="68"/>
      <c r="BF22" s="28"/>
      <c r="BG22" s="26"/>
      <c r="BH22" s="27"/>
      <c r="BI22" s="82"/>
      <c r="BJ22" s="82">
        <f t="shared" si="26"/>
        <v>0</v>
      </c>
      <c r="BK22" s="21">
        <f t="shared" si="27"/>
        <v>0</v>
      </c>
      <c r="BL22" s="21" t="str">
        <f t="shared" si="28"/>
        <v>0.0</v>
      </c>
      <c r="BM22" s="13" t="str">
        <f t="shared" si="29"/>
        <v>F</v>
      </c>
      <c r="BN22" s="18">
        <f t="shared" si="30"/>
        <v>0</v>
      </c>
      <c r="BO22" s="15" t="str">
        <f t="shared" si="31"/>
        <v>0.0</v>
      </c>
      <c r="BP22" s="19">
        <v>1.5</v>
      </c>
      <c r="BQ22" s="68"/>
      <c r="BR22" s="28"/>
      <c r="BS22" s="26"/>
      <c r="BT22" s="27"/>
      <c r="BU22" s="82"/>
      <c r="BV22" s="82">
        <f t="shared" si="32"/>
        <v>0</v>
      </c>
      <c r="BW22" s="21">
        <f t="shared" si="33"/>
        <v>0</v>
      </c>
      <c r="BX22" s="21" t="str">
        <f t="shared" si="34"/>
        <v>0.0</v>
      </c>
      <c r="BY22" s="13" t="str">
        <f t="shared" si="35"/>
        <v>F</v>
      </c>
      <c r="BZ22" s="18">
        <f t="shared" si="36"/>
        <v>0</v>
      </c>
      <c r="CA22" s="15" t="str">
        <f t="shared" si="37"/>
        <v>0.0</v>
      </c>
      <c r="CB22" s="19">
        <v>1.5</v>
      </c>
      <c r="CC22" s="68"/>
      <c r="CD22" s="21">
        <f t="shared" si="38"/>
        <v>0</v>
      </c>
      <c r="CE22" s="21" t="str">
        <f t="shared" si="39"/>
        <v>0.0</v>
      </c>
      <c r="CF22" s="13" t="str">
        <f t="shared" si="40"/>
        <v>F</v>
      </c>
      <c r="CG22" s="18">
        <f t="shared" si="41"/>
        <v>0</v>
      </c>
      <c r="CH22" s="15" t="str">
        <f t="shared" si="42"/>
        <v>0.0</v>
      </c>
      <c r="CI22" s="19">
        <v>3</v>
      </c>
      <c r="CJ22" s="68">
        <v>3</v>
      </c>
      <c r="CK22" s="28"/>
      <c r="CL22" s="26"/>
      <c r="CM22" s="27"/>
      <c r="CN22" s="82"/>
      <c r="CO22" s="27">
        <f t="shared" si="43"/>
        <v>0</v>
      </c>
      <c r="CP22" s="21">
        <f t="shared" si="44"/>
        <v>0</v>
      </c>
      <c r="CQ22" s="21" t="str">
        <f t="shared" si="45"/>
        <v>0.0</v>
      </c>
      <c r="CR22" s="13" t="str">
        <f t="shared" si="46"/>
        <v>F</v>
      </c>
      <c r="CS22" s="18">
        <f t="shared" si="47"/>
        <v>0</v>
      </c>
      <c r="CT22" s="15" t="str">
        <f t="shared" si="48"/>
        <v>0.0</v>
      </c>
      <c r="CU22" s="19">
        <v>3</v>
      </c>
      <c r="CV22" s="68"/>
      <c r="CW22" s="28"/>
      <c r="CX22" s="26"/>
      <c r="CY22" s="27"/>
      <c r="CZ22" s="82"/>
      <c r="DA22" s="82">
        <f t="shared" si="49"/>
        <v>0</v>
      </c>
      <c r="DB22" s="21">
        <f t="shared" si="50"/>
        <v>0</v>
      </c>
      <c r="DC22" s="21" t="str">
        <f t="shared" si="51"/>
        <v>0.0</v>
      </c>
      <c r="DD22" s="13" t="str">
        <f t="shared" si="52"/>
        <v>F</v>
      </c>
      <c r="DE22" s="18">
        <f t="shared" si="53"/>
        <v>0</v>
      </c>
      <c r="DF22" s="15" t="str">
        <f t="shared" si="54"/>
        <v>0.0</v>
      </c>
      <c r="DG22" s="19">
        <v>2</v>
      </c>
      <c r="DH22" s="68"/>
      <c r="DI22" s="69">
        <f t="shared" si="116"/>
        <v>13</v>
      </c>
      <c r="DJ22" s="22">
        <f t="shared" si="117"/>
        <v>0</v>
      </c>
      <c r="DK22" s="24" t="str">
        <f t="shared" si="55"/>
        <v>0.00</v>
      </c>
      <c r="DL22" s="22">
        <f t="shared" si="56"/>
        <v>0</v>
      </c>
      <c r="DM22" s="24" t="str">
        <f t="shared" si="57"/>
        <v>0.00</v>
      </c>
      <c r="DN22" s="77" t="str">
        <f t="shared" si="118"/>
        <v>Cảnh báo KQHT</v>
      </c>
      <c r="DO22" s="77">
        <f t="shared" si="119"/>
        <v>0</v>
      </c>
      <c r="DP22" s="22" t="e">
        <f t="shared" si="120"/>
        <v>#DIV/0!</v>
      </c>
      <c r="DQ22" s="77" t="e">
        <f t="shared" si="58"/>
        <v>#DIV/0!</v>
      </c>
      <c r="DR22" s="22" t="e">
        <f t="shared" si="121"/>
        <v>#DIV/0!</v>
      </c>
      <c r="DS22" s="77" t="e">
        <f t="shared" si="122"/>
        <v>#DIV/0!</v>
      </c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157"/>
      <c r="GP22" s="157"/>
      <c r="GQ22" s="157"/>
      <c r="GR22" s="165"/>
      <c r="GZ22" s="165"/>
      <c r="HA22" s="165"/>
      <c r="HB22" s="165"/>
      <c r="HC22" s="165"/>
      <c r="HD22" s="165"/>
    </row>
    <row r="23" spans="1:212" s="4" customFormat="1" ht="28.5">
      <c r="A23" s="2"/>
      <c r="B23" s="5"/>
      <c r="C23" s="6"/>
      <c r="D23" s="7"/>
      <c r="E23" s="8"/>
      <c r="F23" s="3"/>
      <c r="G23" s="10"/>
      <c r="H23" s="36"/>
      <c r="I23" s="36"/>
      <c r="J23" s="25"/>
      <c r="K23" s="21" t="str">
        <f t="shared" si="0"/>
        <v>0.0</v>
      </c>
      <c r="L23" s="13" t="str">
        <f t="shared" si="152"/>
        <v>F</v>
      </c>
      <c r="M23" s="14">
        <f t="shared" si="153"/>
        <v>0</v>
      </c>
      <c r="N23" s="15" t="str">
        <f t="shared" si="3"/>
        <v>0.0</v>
      </c>
      <c r="O23" s="19">
        <v>1</v>
      </c>
      <c r="P23" s="12"/>
      <c r="Q23" s="21" t="str">
        <f t="shared" si="4"/>
        <v>0.0</v>
      </c>
      <c r="R23" s="13" t="str">
        <f t="shared" si="154"/>
        <v>F</v>
      </c>
      <c r="S23" s="14">
        <f t="shared" si="155"/>
        <v>0</v>
      </c>
      <c r="T23" s="15" t="str">
        <f t="shared" si="7"/>
        <v>0.0</v>
      </c>
      <c r="U23" s="19">
        <v>1</v>
      </c>
      <c r="V23" s="28"/>
      <c r="W23" s="26"/>
      <c r="X23" s="27"/>
      <c r="Y23" s="82"/>
      <c r="Z23" s="82">
        <f t="shared" si="8"/>
        <v>0</v>
      </c>
      <c r="AA23" s="21">
        <f t="shared" si="9"/>
        <v>0</v>
      </c>
      <c r="AB23" s="21" t="str">
        <f t="shared" si="10"/>
        <v>0.0</v>
      </c>
      <c r="AC23" s="13" t="str">
        <f t="shared" si="11"/>
        <v>F</v>
      </c>
      <c r="AD23" s="18">
        <f t="shared" si="156"/>
        <v>0</v>
      </c>
      <c r="AE23" s="15" t="str">
        <f t="shared" si="13"/>
        <v>0.0</v>
      </c>
      <c r="AF23" s="19">
        <v>2</v>
      </c>
      <c r="AG23" s="68"/>
      <c r="AH23" s="28"/>
      <c r="AI23" s="26"/>
      <c r="AJ23" s="27"/>
      <c r="AK23" s="82"/>
      <c r="AL23" s="82">
        <f t="shared" si="14"/>
        <v>0</v>
      </c>
      <c r="AM23" s="21">
        <f t="shared" si="15"/>
        <v>0</v>
      </c>
      <c r="AN23" s="21" t="str">
        <f t="shared" si="16"/>
        <v>0.0</v>
      </c>
      <c r="AO23" s="13" t="str">
        <f t="shared" si="17"/>
        <v>F</v>
      </c>
      <c r="AP23" s="18">
        <f t="shared" si="18"/>
        <v>0</v>
      </c>
      <c r="AQ23" s="15" t="str">
        <f t="shared" si="19"/>
        <v>0.0</v>
      </c>
      <c r="AR23" s="19">
        <v>1</v>
      </c>
      <c r="AS23" s="68"/>
      <c r="AT23" s="28"/>
      <c r="AU23" s="26"/>
      <c r="AV23" s="27"/>
      <c r="AW23" s="82"/>
      <c r="AX23" s="82">
        <f t="shared" si="20"/>
        <v>0</v>
      </c>
      <c r="AY23" s="21">
        <f t="shared" si="21"/>
        <v>0</v>
      </c>
      <c r="AZ23" s="21" t="str">
        <f t="shared" si="22"/>
        <v>0.0</v>
      </c>
      <c r="BA23" s="13" t="str">
        <f t="shared" si="23"/>
        <v>F</v>
      </c>
      <c r="BB23" s="18">
        <f t="shared" si="24"/>
        <v>0</v>
      </c>
      <c r="BC23" s="15" t="str">
        <f t="shared" si="25"/>
        <v>0.0</v>
      </c>
      <c r="BD23" s="19">
        <v>2</v>
      </c>
      <c r="BE23" s="68"/>
      <c r="BF23" s="28"/>
      <c r="BG23" s="26"/>
      <c r="BH23" s="27"/>
      <c r="BI23" s="82"/>
      <c r="BJ23" s="82">
        <f t="shared" si="26"/>
        <v>0</v>
      </c>
      <c r="BK23" s="21">
        <f t="shared" si="27"/>
        <v>0</v>
      </c>
      <c r="BL23" s="21" t="str">
        <f t="shared" si="28"/>
        <v>0.0</v>
      </c>
      <c r="BM23" s="13" t="str">
        <f t="shared" si="29"/>
        <v>F</v>
      </c>
      <c r="BN23" s="18">
        <f t="shared" si="30"/>
        <v>0</v>
      </c>
      <c r="BO23" s="15" t="str">
        <f t="shared" si="31"/>
        <v>0.0</v>
      </c>
      <c r="BP23" s="19">
        <v>1.5</v>
      </c>
      <c r="BQ23" s="68"/>
      <c r="BR23" s="28"/>
      <c r="BS23" s="26"/>
      <c r="BT23" s="27"/>
      <c r="BU23" s="82"/>
      <c r="BV23" s="82">
        <f t="shared" si="32"/>
        <v>0</v>
      </c>
      <c r="BW23" s="21">
        <f t="shared" si="33"/>
        <v>0</v>
      </c>
      <c r="BX23" s="21" t="str">
        <f t="shared" si="34"/>
        <v>0.0</v>
      </c>
      <c r="BY23" s="13" t="str">
        <f t="shared" si="35"/>
        <v>F</v>
      </c>
      <c r="BZ23" s="18">
        <f t="shared" si="36"/>
        <v>0</v>
      </c>
      <c r="CA23" s="15" t="str">
        <f t="shared" si="37"/>
        <v>0.0</v>
      </c>
      <c r="CB23" s="19">
        <v>1.5</v>
      </c>
      <c r="CC23" s="68"/>
      <c r="CD23" s="21">
        <f t="shared" si="38"/>
        <v>0</v>
      </c>
      <c r="CE23" s="21" t="str">
        <f t="shared" si="39"/>
        <v>0.0</v>
      </c>
      <c r="CF23" s="13" t="str">
        <f t="shared" si="40"/>
        <v>F</v>
      </c>
      <c r="CG23" s="18">
        <f t="shared" si="41"/>
        <v>0</v>
      </c>
      <c r="CH23" s="15" t="str">
        <f t="shared" si="42"/>
        <v>0.0</v>
      </c>
      <c r="CI23" s="19">
        <v>3</v>
      </c>
      <c r="CJ23" s="68">
        <v>3</v>
      </c>
      <c r="CK23" s="28"/>
      <c r="CL23" s="26"/>
      <c r="CM23" s="27"/>
      <c r="CN23" s="82"/>
      <c r="CO23" s="27">
        <f t="shared" si="43"/>
        <v>0</v>
      </c>
      <c r="CP23" s="21">
        <f t="shared" si="44"/>
        <v>0</v>
      </c>
      <c r="CQ23" s="21" t="str">
        <f t="shared" si="45"/>
        <v>0.0</v>
      </c>
      <c r="CR23" s="13" t="str">
        <f t="shared" si="46"/>
        <v>F</v>
      </c>
      <c r="CS23" s="18">
        <f t="shared" si="47"/>
        <v>0</v>
      </c>
      <c r="CT23" s="15" t="str">
        <f t="shared" si="48"/>
        <v>0.0</v>
      </c>
      <c r="CU23" s="19">
        <v>3</v>
      </c>
      <c r="CV23" s="68"/>
      <c r="CW23" s="28"/>
      <c r="CX23" s="26"/>
      <c r="CY23" s="27"/>
      <c r="CZ23" s="82"/>
      <c r="DA23" s="82">
        <f t="shared" si="49"/>
        <v>0</v>
      </c>
      <c r="DB23" s="21">
        <f t="shared" si="50"/>
        <v>0</v>
      </c>
      <c r="DC23" s="21" t="str">
        <f t="shared" si="51"/>
        <v>0.0</v>
      </c>
      <c r="DD23" s="13" t="str">
        <f t="shared" si="52"/>
        <v>F</v>
      </c>
      <c r="DE23" s="18">
        <f t="shared" si="53"/>
        <v>0</v>
      </c>
      <c r="DF23" s="15" t="str">
        <f t="shared" si="54"/>
        <v>0.0</v>
      </c>
      <c r="DG23" s="19">
        <v>2</v>
      </c>
      <c r="DH23" s="68"/>
      <c r="DI23" s="69">
        <f t="shared" si="116"/>
        <v>13</v>
      </c>
      <c r="DJ23" s="22">
        <f t="shared" si="117"/>
        <v>0</v>
      </c>
      <c r="DK23" s="24" t="str">
        <f t="shared" si="55"/>
        <v>0.00</v>
      </c>
      <c r="DL23" s="22">
        <f t="shared" si="56"/>
        <v>0</v>
      </c>
      <c r="DM23" s="24" t="str">
        <f t="shared" si="57"/>
        <v>0.00</v>
      </c>
      <c r="DN23" s="77" t="str">
        <f t="shared" si="118"/>
        <v>Cảnh báo KQHT</v>
      </c>
      <c r="DO23" s="77">
        <f t="shared" si="119"/>
        <v>0</v>
      </c>
      <c r="DP23" s="22" t="e">
        <f t="shared" si="120"/>
        <v>#DIV/0!</v>
      </c>
      <c r="DQ23" s="77" t="e">
        <f t="shared" si="58"/>
        <v>#DIV/0!</v>
      </c>
      <c r="DR23" s="22" t="e">
        <f t="shared" si="121"/>
        <v>#DIV/0!</v>
      </c>
      <c r="DS23" s="77" t="e">
        <f t="shared" si="122"/>
        <v>#DIV/0!</v>
      </c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157"/>
      <c r="GP23" s="157"/>
      <c r="GQ23" s="157"/>
      <c r="GR23" s="165"/>
      <c r="GZ23" s="165"/>
      <c r="HA23" s="165"/>
      <c r="HB23" s="165"/>
      <c r="HC23" s="165"/>
      <c r="HD23" s="165"/>
    </row>
    <row r="24" spans="1:212" s="4" customFormat="1" ht="28.5">
      <c r="A24" s="2"/>
      <c r="B24" s="5"/>
      <c r="C24" s="6"/>
      <c r="D24" s="7"/>
      <c r="E24" s="8"/>
      <c r="F24" s="3"/>
      <c r="G24" s="10"/>
      <c r="H24" s="36"/>
      <c r="I24" s="36"/>
      <c r="J24" s="25"/>
      <c r="K24" s="21" t="str">
        <f t="shared" si="0"/>
        <v>0.0</v>
      </c>
      <c r="L24" s="13" t="str">
        <f t="shared" si="152"/>
        <v>F</v>
      </c>
      <c r="M24" s="14">
        <f t="shared" si="153"/>
        <v>0</v>
      </c>
      <c r="N24" s="15" t="str">
        <f t="shared" si="3"/>
        <v>0.0</v>
      </c>
      <c r="O24" s="19">
        <v>1</v>
      </c>
      <c r="P24" s="12"/>
      <c r="Q24" s="21" t="str">
        <f t="shared" si="4"/>
        <v>0.0</v>
      </c>
      <c r="R24" s="13" t="str">
        <f t="shared" si="154"/>
        <v>F</v>
      </c>
      <c r="S24" s="14">
        <f t="shared" si="155"/>
        <v>0</v>
      </c>
      <c r="T24" s="15" t="str">
        <f t="shared" si="7"/>
        <v>0.0</v>
      </c>
      <c r="U24" s="19">
        <v>1</v>
      </c>
      <c r="V24" s="28"/>
      <c r="W24" s="26"/>
      <c r="X24" s="27"/>
      <c r="Y24" s="82"/>
      <c r="Z24" s="82">
        <f t="shared" si="8"/>
        <v>0</v>
      </c>
      <c r="AA24" s="21">
        <f t="shared" si="9"/>
        <v>0</v>
      </c>
      <c r="AB24" s="21" t="str">
        <f t="shared" si="10"/>
        <v>0.0</v>
      </c>
      <c r="AC24" s="13" t="str">
        <f t="shared" si="11"/>
        <v>F</v>
      </c>
      <c r="AD24" s="18">
        <f t="shared" si="156"/>
        <v>0</v>
      </c>
      <c r="AE24" s="15" t="str">
        <f t="shared" si="13"/>
        <v>0.0</v>
      </c>
      <c r="AF24" s="19">
        <v>2</v>
      </c>
      <c r="AG24" s="68"/>
      <c r="AH24" s="28"/>
      <c r="AI24" s="26"/>
      <c r="AJ24" s="27"/>
      <c r="AK24" s="82"/>
      <c r="AL24" s="82">
        <f t="shared" si="14"/>
        <v>0</v>
      </c>
      <c r="AM24" s="21">
        <f t="shared" si="15"/>
        <v>0</v>
      </c>
      <c r="AN24" s="21" t="str">
        <f t="shared" si="16"/>
        <v>0.0</v>
      </c>
      <c r="AO24" s="13" t="str">
        <f t="shared" si="17"/>
        <v>F</v>
      </c>
      <c r="AP24" s="18">
        <f t="shared" si="18"/>
        <v>0</v>
      </c>
      <c r="AQ24" s="15" t="str">
        <f t="shared" si="19"/>
        <v>0.0</v>
      </c>
      <c r="AR24" s="19">
        <v>1</v>
      </c>
      <c r="AS24" s="68"/>
      <c r="AT24" s="28"/>
      <c r="AU24" s="26"/>
      <c r="AV24" s="27"/>
      <c r="AW24" s="82"/>
      <c r="AX24" s="82">
        <f t="shared" si="20"/>
        <v>0</v>
      </c>
      <c r="AY24" s="21">
        <f t="shared" si="21"/>
        <v>0</v>
      </c>
      <c r="AZ24" s="21" t="str">
        <f t="shared" si="22"/>
        <v>0.0</v>
      </c>
      <c r="BA24" s="13" t="str">
        <f t="shared" si="23"/>
        <v>F</v>
      </c>
      <c r="BB24" s="18">
        <f t="shared" si="24"/>
        <v>0</v>
      </c>
      <c r="BC24" s="15" t="str">
        <f t="shared" si="25"/>
        <v>0.0</v>
      </c>
      <c r="BD24" s="19">
        <v>2</v>
      </c>
      <c r="BE24" s="68"/>
      <c r="BF24" s="28"/>
      <c r="BG24" s="26"/>
      <c r="BH24" s="27"/>
      <c r="BI24" s="82"/>
      <c r="BJ24" s="82">
        <f t="shared" si="26"/>
        <v>0</v>
      </c>
      <c r="BK24" s="21">
        <f t="shared" si="27"/>
        <v>0</v>
      </c>
      <c r="BL24" s="21" t="str">
        <f t="shared" si="28"/>
        <v>0.0</v>
      </c>
      <c r="BM24" s="13" t="str">
        <f t="shared" si="29"/>
        <v>F</v>
      </c>
      <c r="BN24" s="18">
        <f t="shared" si="30"/>
        <v>0</v>
      </c>
      <c r="BO24" s="15" t="str">
        <f t="shared" si="31"/>
        <v>0.0</v>
      </c>
      <c r="BP24" s="19">
        <v>1.5</v>
      </c>
      <c r="BQ24" s="68"/>
      <c r="BR24" s="28"/>
      <c r="BS24" s="26"/>
      <c r="BT24" s="27"/>
      <c r="BU24" s="82"/>
      <c r="BV24" s="82">
        <f t="shared" si="32"/>
        <v>0</v>
      </c>
      <c r="BW24" s="21">
        <f t="shared" si="33"/>
        <v>0</v>
      </c>
      <c r="BX24" s="21" t="str">
        <f t="shared" si="34"/>
        <v>0.0</v>
      </c>
      <c r="BY24" s="13" t="str">
        <f t="shared" si="35"/>
        <v>F</v>
      </c>
      <c r="BZ24" s="18">
        <f t="shared" si="36"/>
        <v>0</v>
      </c>
      <c r="CA24" s="15" t="str">
        <f t="shared" si="37"/>
        <v>0.0</v>
      </c>
      <c r="CB24" s="19">
        <v>1.5</v>
      </c>
      <c r="CC24" s="68"/>
      <c r="CD24" s="21">
        <f t="shared" si="38"/>
        <v>0</v>
      </c>
      <c r="CE24" s="21" t="str">
        <f t="shared" si="39"/>
        <v>0.0</v>
      </c>
      <c r="CF24" s="13" t="str">
        <f t="shared" si="40"/>
        <v>F</v>
      </c>
      <c r="CG24" s="18">
        <f t="shared" si="41"/>
        <v>0</v>
      </c>
      <c r="CH24" s="15" t="str">
        <f t="shared" si="42"/>
        <v>0.0</v>
      </c>
      <c r="CI24" s="19">
        <v>3</v>
      </c>
      <c r="CJ24" s="68">
        <v>3</v>
      </c>
      <c r="CK24" s="28"/>
      <c r="CL24" s="26"/>
      <c r="CM24" s="27"/>
      <c r="CN24" s="82"/>
      <c r="CO24" s="27">
        <f t="shared" si="43"/>
        <v>0</v>
      </c>
      <c r="CP24" s="21">
        <f t="shared" si="44"/>
        <v>0</v>
      </c>
      <c r="CQ24" s="21" t="str">
        <f t="shared" si="45"/>
        <v>0.0</v>
      </c>
      <c r="CR24" s="13" t="str">
        <f t="shared" si="46"/>
        <v>F</v>
      </c>
      <c r="CS24" s="18">
        <f t="shared" si="47"/>
        <v>0</v>
      </c>
      <c r="CT24" s="15" t="str">
        <f t="shared" si="48"/>
        <v>0.0</v>
      </c>
      <c r="CU24" s="19">
        <v>3</v>
      </c>
      <c r="CV24" s="68"/>
      <c r="CW24" s="28"/>
      <c r="CX24" s="26"/>
      <c r="CY24" s="27"/>
      <c r="CZ24" s="82"/>
      <c r="DA24" s="82">
        <f t="shared" si="49"/>
        <v>0</v>
      </c>
      <c r="DB24" s="21">
        <f t="shared" si="50"/>
        <v>0</v>
      </c>
      <c r="DC24" s="21" t="str">
        <f t="shared" si="51"/>
        <v>0.0</v>
      </c>
      <c r="DD24" s="13" t="str">
        <f t="shared" si="52"/>
        <v>F</v>
      </c>
      <c r="DE24" s="18">
        <f t="shared" si="53"/>
        <v>0</v>
      </c>
      <c r="DF24" s="15" t="str">
        <f t="shared" si="54"/>
        <v>0.0</v>
      </c>
      <c r="DG24" s="19">
        <v>2</v>
      </c>
      <c r="DH24" s="68"/>
      <c r="DI24" s="69">
        <f t="shared" si="116"/>
        <v>13</v>
      </c>
      <c r="DJ24" s="22">
        <f t="shared" si="117"/>
        <v>0</v>
      </c>
      <c r="DK24" s="24" t="str">
        <f t="shared" si="55"/>
        <v>0.00</v>
      </c>
      <c r="DL24" s="22">
        <f t="shared" si="56"/>
        <v>0</v>
      </c>
      <c r="DM24" s="24" t="str">
        <f t="shared" si="57"/>
        <v>0.00</v>
      </c>
      <c r="DN24" s="77" t="str">
        <f t="shared" si="118"/>
        <v>Cảnh báo KQHT</v>
      </c>
      <c r="DO24" s="77">
        <f t="shared" si="119"/>
        <v>0</v>
      </c>
      <c r="DP24" s="22" t="e">
        <f t="shared" si="120"/>
        <v>#DIV/0!</v>
      </c>
      <c r="DQ24" s="77" t="e">
        <f t="shared" si="58"/>
        <v>#DIV/0!</v>
      </c>
      <c r="DR24" s="22" t="e">
        <f t="shared" si="121"/>
        <v>#DIV/0!</v>
      </c>
      <c r="DS24" s="77" t="e">
        <f t="shared" si="122"/>
        <v>#DIV/0!</v>
      </c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157"/>
      <c r="GP24" s="157"/>
      <c r="GQ24" s="157"/>
      <c r="GR24" s="165"/>
      <c r="GZ24" s="165"/>
      <c r="HA24" s="165"/>
      <c r="HB24" s="165"/>
      <c r="HC24" s="165"/>
      <c r="HD24" s="165"/>
    </row>
    <row r="25" spans="1:212" s="4" customFormat="1" ht="28.5">
      <c r="A25" s="2"/>
      <c r="B25" s="5"/>
      <c r="C25" s="6"/>
      <c r="D25" s="7"/>
      <c r="E25" s="8"/>
      <c r="F25" s="3"/>
      <c r="G25" s="10"/>
      <c r="H25" s="36"/>
      <c r="I25" s="36"/>
      <c r="J25" s="25"/>
      <c r="K25" s="21" t="str">
        <f t="shared" si="0"/>
        <v>0.0</v>
      </c>
      <c r="L25" s="13" t="str">
        <f t="shared" si="152"/>
        <v>F</v>
      </c>
      <c r="M25" s="14">
        <f t="shared" si="153"/>
        <v>0</v>
      </c>
      <c r="N25" s="15" t="str">
        <f t="shared" si="3"/>
        <v>0.0</v>
      </c>
      <c r="O25" s="19">
        <v>1</v>
      </c>
      <c r="P25" s="12"/>
      <c r="Q25" s="21" t="str">
        <f t="shared" si="4"/>
        <v>0.0</v>
      </c>
      <c r="R25" s="13" t="str">
        <f t="shared" si="154"/>
        <v>F</v>
      </c>
      <c r="S25" s="14">
        <f t="shared" si="155"/>
        <v>0</v>
      </c>
      <c r="T25" s="15" t="str">
        <f t="shared" si="7"/>
        <v>0.0</v>
      </c>
      <c r="U25" s="19">
        <v>1</v>
      </c>
      <c r="V25" s="28"/>
      <c r="W25" s="26"/>
      <c r="X25" s="27"/>
      <c r="Y25" s="82"/>
      <c r="Z25" s="82">
        <f t="shared" si="8"/>
        <v>0</v>
      </c>
      <c r="AA25" s="21">
        <f t="shared" si="9"/>
        <v>0</v>
      </c>
      <c r="AB25" s="21" t="str">
        <f t="shared" si="10"/>
        <v>0.0</v>
      </c>
      <c r="AC25" s="13" t="str">
        <f t="shared" si="11"/>
        <v>F</v>
      </c>
      <c r="AD25" s="18">
        <f t="shared" si="156"/>
        <v>0</v>
      </c>
      <c r="AE25" s="15" t="str">
        <f t="shared" si="13"/>
        <v>0.0</v>
      </c>
      <c r="AF25" s="19">
        <v>2</v>
      </c>
      <c r="AG25" s="68"/>
      <c r="AH25" s="28"/>
      <c r="AI25" s="26"/>
      <c r="AJ25" s="27"/>
      <c r="AK25" s="82"/>
      <c r="AL25" s="82">
        <f t="shared" si="14"/>
        <v>0</v>
      </c>
      <c r="AM25" s="21">
        <f t="shared" si="15"/>
        <v>0</v>
      </c>
      <c r="AN25" s="21" t="str">
        <f t="shared" si="16"/>
        <v>0.0</v>
      </c>
      <c r="AO25" s="13" t="str">
        <f t="shared" si="17"/>
        <v>F</v>
      </c>
      <c r="AP25" s="18">
        <f t="shared" si="18"/>
        <v>0</v>
      </c>
      <c r="AQ25" s="15" t="str">
        <f t="shared" si="19"/>
        <v>0.0</v>
      </c>
      <c r="AR25" s="19">
        <v>1</v>
      </c>
      <c r="AS25" s="68"/>
      <c r="AT25" s="28"/>
      <c r="AU25" s="26"/>
      <c r="AV25" s="27"/>
      <c r="AW25" s="82"/>
      <c r="AX25" s="82">
        <f t="shared" si="20"/>
        <v>0</v>
      </c>
      <c r="AY25" s="21">
        <f t="shared" si="21"/>
        <v>0</v>
      </c>
      <c r="AZ25" s="21" t="str">
        <f t="shared" si="22"/>
        <v>0.0</v>
      </c>
      <c r="BA25" s="13" t="str">
        <f t="shared" si="23"/>
        <v>F</v>
      </c>
      <c r="BB25" s="18">
        <f t="shared" si="24"/>
        <v>0</v>
      </c>
      <c r="BC25" s="15" t="str">
        <f t="shared" si="25"/>
        <v>0.0</v>
      </c>
      <c r="BD25" s="19">
        <v>2</v>
      </c>
      <c r="BE25" s="68"/>
      <c r="BF25" s="28"/>
      <c r="BG25" s="26"/>
      <c r="BH25" s="27"/>
      <c r="BI25" s="82"/>
      <c r="BJ25" s="82">
        <f t="shared" si="26"/>
        <v>0</v>
      </c>
      <c r="BK25" s="21">
        <f t="shared" si="27"/>
        <v>0</v>
      </c>
      <c r="BL25" s="21" t="str">
        <f t="shared" si="28"/>
        <v>0.0</v>
      </c>
      <c r="BM25" s="13" t="str">
        <f t="shared" si="29"/>
        <v>F</v>
      </c>
      <c r="BN25" s="18">
        <f t="shared" si="30"/>
        <v>0</v>
      </c>
      <c r="BO25" s="15" t="str">
        <f t="shared" si="31"/>
        <v>0.0</v>
      </c>
      <c r="BP25" s="19">
        <v>1.5</v>
      </c>
      <c r="BQ25" s="68"/>
      <c r="BR25" s="28"/>
      <c r="BS25" s="26"/>
      <c r="BT25" s="27"/>
      <c r="BU25" s="82"/>
      <c r="BV25" s="82">
        <f t="shared" si="32"/>
        <v>0</v>
      </c>
      <c r="BW25" s="21">
        <f t="shared" si="33"/>
        <v>0</v>
      </c>
      <c r="BX25" s="21" t="str">
        <f t="shared" si="34"/>
        <v>0.0</v>
      </c>
      <c r="BY25" s="13" t="str">
        <f t="shared" si="35"/>
        <v>F</v>
      </c>
      <c r="BZ25" s="18">
        <f t="shared" si="36"/>
        <v>0</v>
      </c>
      <c r="CA25" s="15" t="str">
        <f t="shared" si="37"/>
        <v>0.0</v>
      </c>
      <c r="CB25" s="19">
        <v>1.5</v>
      </c>
      <c r="CC25" s="68"/>
      <c r="CD25" s="21">
        <f t="shared" si="38"/>
        <v>0</v>
      </c>
      <c r="CE25" s="21" t="str">
        <f t="shared" si="39"/>
        <v>0.0</v>
      </c>
      <c r="CF25" s="13" t="str">
        <f t="shared" si="40"/>
        <v>F</v>
      </c>
      <c r="CG25" s="18">
        <f t="shared" si="41"/>
        <v>0</v>
      </c>
      <c r="CH25" s="15" t="str">
        <f t="shared" si="42"/>
        <v>0.0</v>
      </c>
      <c r="CI25" s="19">
        <v>3</v>
      </c>
      <c r="CJ25" s="68">
        <v>3</v>
      </c>
      <c r="CK25" s="28"/>
      <c r="CL25" s="26"/>
      <c r="CM25" s="27"/>
      <c r="CN25" s="82"/>
      <c r="CO25" s="27">
        <f t="shared" si="43"/>
        <v>0</v>
      </c>
      <c r="CP25" s="21">
        <f t="shared" si="44"/>
        <v>0</v>
      </c>
      <c r="CQ25" s="21" t="str">
        <f t="shared" si="45"/>
        <v>0.0</v>
      </c>
      <c r="CR25" s="13" t="str">
        <f t="shared" si="46"/>
        <v>F</v>
      </c>
      <c r="CS25" s="18">
        <f t="shared" si="47"/>
        <v>0</v>
      </c>
      <c r="CT25" s="15" t="str">
        <f t="shared" si="48"/>
        <v>0.0</v>
      </c>
      <c r="CU25" s="19">
        <v>3</v>
      </c>
      <c r="CV25" s="68"/>
      <c r="CW25" s="28"/>
      <c r="CX25" s="26"/>
      <c r="CY25" s="27"/>
      <c r="CZ25" s="82"/>
      <c r="DA25" s="82">
        <f t="shared" si="49"/>
        <v>0</v>
      </c>
      <c r="DB25" s="21">
        <f t="shared" si="50"/>
        <v>0</v>
      </c>
      <c r="DC25" s="21" t="str">
        <f t="shared" si="51"/>
        <v>0.0</v>
      </c>
      <c r="DD25" s="13" t="str">
        <f t="shared" si="52"/>
        <v>F</v>
      </c>
      <c r="DE25" s="18">
        <f t="shared" si="53"/>
        <v>0</v>
      </c>
      <c r="DF25" s="15" t="str">
        <f t="shared" si="54"/>
        <v>0.0</v>
      </c>
      <c r="DG25" s="19">
        <v>2</v>
      </c>
      <c r="DH25" s="68"/>
      <c r="DI25" s="69">
        <f t="shared" si="116"/>
        <v>13</v>
      </c>
      <c r="DJ25" s="22">
        <f t="shared" si="117"/>
        <v>0</v>
      </c>
      <c r="DK25" s="24" t="str">
        <f t="shared" si="55"/>
        <v>0.00</v>
      </c>
      <c r="DL25" s="22">
        <f t="shared" si="56"/>
        <v>0</v>
      </c>
      <c r="DM25" s="24" t="str">
        <f t="shared" si="57"/>
        <v>0.00</v>
      </c>
      <c r="DN25" s="77" t="str">
        <f t="shared" si="118"/>
        <v>Cảnh báo KQHT</v>
      </c>
      <c r="DO25" s="77">
        <f t="shared" si="119"/>
        <v>0</v>
      </c>
      <c r="DP25" s="22" t="e">
        <f t="shared" si="120"/>
        <v>#DIV/0!</v>
      </c>
      <c r="DQ25" s="77" t="e">
        <f t="shared" si="58"/>
        <v>#DIV/0!</v>
      </c>
      <c r="DR25" s="22" t="e">
        <f t="shared" si="121"/>
        <v>#DIV/0!</v>
      </c>
      <c r="DS25" s="77" t="e">
        <f t="shared" si="122"/>
        <v>#DIV/0!</v>
      </c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157"/>
      <c r="GP25" s="157"/>
      <c r="GQ25" s="157"/>
      <c r="GR25" s="165"/>
      <c r="GZ25" s="165"/>
      <c r="HA25" s="165"/>
      <c r="HB25" s="165"/>
      <c r="HC25" s="165"/>
      <c r="HD25" s="165"/>
    </row>
    <row r="26" spans="1:212" s="4" customFormat="1" ht="28.5">
      <c r="A26" s="2"/>
      <c r="B26" s="5"/>
      <c r="C26" s="6"/>
      <c r="D26" s="7"/>
      <c r="E26" s="8"/>
      <c r="F26" s="3"/>
      <c r="G26" s="10"/>
      <c r="H26" s="36"/>
      <c r="I26" s="36"/>
      <c r="J26" s="25"/>
      <c r="K26" s="21" t="str">
        <f t="shared" si="0"/>
        <v>0.0</v>
      </c>
      <c r="L26" s="13" t="str">
        <f t="shared" si="152"/>
        <v>F</v>
      </c>
      <c r="M26" s="14">
        <f t="shared" si="153"/>
        <v>0</v>
      </c>
      <c r="N26" s="15" t="str">
        <f t="shared" si="3"/>
        <v>0.0</v>
      </c>
      <c r="O26" s="19">
        <v>1</v>
      </c>
      <c r="P26" s="12"/>
      <c r="Q26" s="21" t="str">
        <f t="shared" si="4"/>
        <v>0.0</v>
      </c>
      <c r="R26" s="13" t="str">
        <f t="shared" si="154"/>
        <v>F</v>
      </c>
      <c r="S26" s="14">
        <f t="shared" si="155"/>
        <v>0</v>
      </c>
      <c r="T26" s="15" t="str">
        <f t="shared" si="7"/>
        <v>0.0</v>
      </c>
      <c r="U26" s="19">
        <v>1</v>
      </c>
      <c r="V26" s="28"/>
      <c r="W26" s="26"/>
      <c r="X26" s="27"/>
      <c r="Y26" s="82"/>
      <c r="Z26" s="82">
        <f t="shared" si="8"/>
        <v>0</v>
      </c>
      <c r="AA26" s="21">
        <f t="shared" si="9"/>
        <v>0</v>
      </c>
      <c r="AB26" s="21" t="str">
        <f t="shared" si="10"/>
        <v>0.0</v>
      </c>
      <c r="AC26" s="13" t="str">
        <f t="shared" si="11"/>
        <v>F</v>
      </c>
      <c r="AD26" s="18">
        <f t="shared" si="156"/>
        <v>0</v>
      </c>
      <c r="AE26" s="15" t="str">
        <f t="shared" si="13"/>
        <v>0.0</v>
      </c>
      <c r="AF26" s="19">
        <v>2</v>
      </c>
      <c r="AG26" s="68"/>
      <c r="AH26" s="28"/>
      <c r="AI26" s="26"/>
      <c r="AJ26" s="27"/>
      <c r="AK26" s="82"/>
      <c r="AL26" s="82">
        <f t="shared" si="14"/>
        <v>0</v>
      </c>
      <c r="AM26" s="21">
        <f t="shared" si="15"/>
        <v>0</v>
      </c>
      <c r="AN26" s="21" t="str">
        <f t="shared" si="16"/>
        <v>0.0</v>
      </c>
      <c r="AO26" s="13" t="str">
        <f t="shared" si="17"/>
        <v>F</v>
      </c>
      <c r="AP26" s="18">
        <f t="shared" si="18"/>
        <v>0</v>
      </c>
      <c r="AQ26" s="15" t="str">
        <f t="shared" si="19"/>
        <v>0.0</v>
      </c>
      <c r="AR26" s="19">
        <v>1</v>
      </c>
      <c r="AS26" s="68"/>
      <c r="AT26" s="28"/>
      <c r="AU26" s="26"/>
      <c r="AV26" s="27"/>
      <c r="AW26" s="82"/>
      <c r="AX26" s="82">
        <f t="shared" si="20"/>
        <v>0</v>
      </c>
      <c r="AY26" s="21">
        <f t="shared" si="21"/>
        <v>0</v>
      </c>
      <c r="AZ26" s="21" t="str">
        <f t="shared" si="22"/>
        <v>0.0</v>
      </c>
      <c r="BA26" s="13" t="str">
        <f t="shared" si="23"/>
        <v>F</v>
      </c>
      <c r="BB26" s="18">
        <f t="shared" si="24"/>
        <v>0</v>
      </c>
      <c r="BC26" s="15" t="str">
        <f t="shared" si="25"/>
        <v>0.0</v>
      </c>
      <c r="BD26" s="19">
        <v>2</v>
      </c>
      <c r="BE26" s="68"/>
      <c r="BF26" s="28"/>
      <c r="BG26" s="26"/>
      <c r="BH26" s="27"/>
      <c r="BI26" s="82"/>
      <c r="BJ26" s="82">
        <f t="shared" si="26"/>
        <v>0</v>
      </c>
      <c r="BK26" s="21">
        <f t="shared" si="27"/>
        <v>0</v>
      </c>
      <c r="BL26" s="21" t="str">
        <f t="shared" si="28"/>
        <v>0.0</v>
      </c>
      <c r="BM26" s="13" t="str">
        <f t="shared" si="29"/>
        <v>F</v>
      </c>
      <c r="BN26" s="18">
        <f t="shared" si="30"/>
        <v>0</v>
      </c>
      <c r="BO26" s="15" t="str">
        <f t="shared" si="31"/>
        <v>0.0</v>
      </c>
      <c r="BP26" s="19">
        <v>1.5</v>
      </c>
      <c r="BQ26" s="68"/>
      <c r="BR26" s="28"/>
      <c r="BS26" s="26"/>
      <c r="BT26" s="27"/>
      <c r="BU26" s="82"/>
      <c r="BV26" s="82">
        <f t="shared" si="32"/>
        <v>0</v>
      </c>
      <c r="BW26" s="21">
        <f t="shared" si="33"/>
        <v>0</v>
      </c>
      <c r="BX26" s="21" t="str">
        <f t="shared" si="34"/>
        <v>0.0</v>
      </c>
      <c r="BY26" s="13" t="str">
        <f t="shared" si="35"/>
        <v>F</v>
      </c>
      <c r="BZ26" s="18">
        <f t="shared" si="36"/>
        <v>0</v>
      </c>
      <c r="CA26" s="15" t="str">
        <f t="shared" si="37"/>
        <v>0.0</v>
      </c>
      <c r="CB26" s="19">
        <v>1.5</v>
      </c>
      <c r="CC26" s="68"/>
      <c r="CD26" s="21">
        <f t="shared" si="38"/>
        <v>0</v>
      </c>
      <c r="CE26" s="21" t="str">
        <f t="shared" si="39"/>
        <v>0.0</v>
      </c>
      <c r="CF26" s="13" t="str">
        <f t="shared" si="40"/>
        <v>F</v>
      </c>
      <c r="CG26" s="18">
        <f t="shared" si="41"/>
        <v>0</v>
      </c>
      <c r="CH26" s="15" t="str">
        <f t="shared" si="42"/>
        <v>0.0</v>
      </c>
      <c r="CI26" s="19">
        <v>3</v>
      </c>
      <c r="CJ26" s="68">
        <v>3</v>
      </c>
      <c r="CK26" s="28"/>
      <c r="CL26" s="26"/>
      <c r="CM26" s="27"/>
      <c r="CN26" s="82"/>
      <c r="CO26" s="27">
        <f t="shared" si="43"/>
        <v>0</v>
      </c>
      <c r="CP26" s="21">
        <f t="shared" si="44"/>
        <v>0</v>
      </c>
      <c r="CQ26" s="21" t="str">
        <f t="shared" si="45"/>
        <v>0.0</v>
      </c>
      <c r="CR26" s="13" t="str">
        <f t="shared" si="46"/>
        <v>F</v>
      </c>
      <c r="CS26" s="18">
        <f t="shared" si="47"/>
        <v>0</v>
      </c>
      <c r="CT26" s="15" t="str">
        <f t="shared" si="48"/>
        <v>0.0</v>
      </c>
      <c r="CU26" s="19">
        <v>3</v>
      </c>
      <c r="CV26" s="68"/>
      <c r="CW26" s="28"/>
      <c r="CX26" s="26"/>
      <c r="CY26" s="27"/>
      <c r="CZ26" s="82"/>
      <c r="DA26" s="82">
        <f t="shared" si="49"/>
        <v>0</v>
      </c>
      <c r="DB26" s="21">
        <f t="shared" si="50"/>
        <v>0</v>
      </c>
      <c r="DC26" s="21" t="str">
        <f t="shared" si="51"/>
        <v>0.0</v>
      </c>
      <c r="DD26" s="13" t="str">
        <f t="shared" si="52"/>
        <v>F</v>
      </c>
      <c r="DE26" s="18">
        <f t="shared" si="53"/>
        <v>0</v>
      </c>
      <c r="DF26" s="15" t="str">
        <f t="shared" si="54"/>
        <v>0.0</v>
      </c>
      <c r="DG26" s="19">
        <v>2</v>
      </c>
      <c r="DH26" s="68"/>
      <c r="DI26" s="69">
        <f t="shared" si="116"/>
        <v>13</v>
      </c>
      <c r="DJ26" s="22">
        <f t="shared" si="117"/>
        <v>0</v>
      </c>
      <c r="DK26" s="24" t="str">
        <f t="shared" si="55"/>
        <v>0.00</v>
      </c>
      <c r="DL26" s="22">
        <f t="shared" si="56"/>
        <v>0</v>
      </c>
      <c r="DM26" s="24" t="str">
        <f t="shared" si="57"/>
        <v>0.00</v>
      </c>
      <c r="DN26" s="77" t="str">
        <f t="shared" si="118"/>
        <v>Cảnh báo KQHT</v>
      </c>
      <c r="DO26" s="77">
        <f t="shared" si="119"/>
        <v>0</v>
      </c>
      <c r="DP26" s="22" t="e">
        <f t="shared" si="120"/>
        <v>#DIV/0!</v>
      </c>
      <c r="DQ26" s="77" t="e">
        <f t="shared" si="58"/>
        <v>#DIV/0!</v>
      </c>
      <c r="DR26" s="22" t="e">
        <f t="shared" si="121"/>
        <v>#DIV/0!</v>
      </c>
      <c r="DS26" s="77" t="e">
        <f t="shared" si="122"/>
        <v>#DIV/0!</v>
      </c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157"/>
      <c r="GP26" s="157"/>
      <c r="GQ26" s="157"/>
      <c r="GR26" s="165"/>
      <c r="GZ26" s="165"/>
      <c r="HA26" s="165"/>
      <c r="HB26" s="165"/>
      <c r="HC26" s="165"/>
      <c r="HD26" s="165"/>
    </row>
    <row r="27" spans="1:212" s="4" customFormat="1" ht="28.5">
      <c r="A27" s="2"/>
      <c r="B27" s="5"/>
      <c r="C27" s="6"/>
      <c r="D27" s="7"/>
      <c r="E27" s="8"/>
      <c r="F27" s="3"/>
      <c r="G27" s="10"/>
      <c r="H27" s="36"/>
      <c r="I27" s="36"/>
      <c r="J27" s="25"/>
      <c r="K27" s="21" t="str">
        <f t="shared" si="0"/>
        <v>0.0</v>
      </c>
      <c r="L27" s="13" t="str">
        <f t="shared" si="152"/>
        <v>F</v>
      </c>
      <c r="M27" s="14">
        <f t="shared" si="153"/>
        <v>0</v>
      </c>
      <c r="N27" s="15" t="str">
        <f t="shared" si="3"/>
        <v>0.0</v>
      </c>
      <c r="O27" s="19">
        <v>1</v>
      </c>
      <c r="P27" s="12"/>
      <c r="Q27" s="21" t="str">
        <f t="shared" si="4"/>
        <v>0.0</v>
      </c>
      <c r="R27" s="13" t="str">
        <f t="shared" si="154"/>
        <v>F</v>
      </c>
      <c r="S27" s="14">
        <f t="shared" si="155"/>
        <v>0</v>
      </c>
      <c r="T27" s="15" t="str">
        <f t="shared" si="7"/>
        <v>0.0</v>
      </c>
      <c r="U27" s="19">
        <v>1</v>
      </c>
      <c r="V27" s="28"/>
      <c r="W27" s="26"/>
      <c r="X27" s="27"/>
      <c r="Y27" s="82"/>
      <c r="Z27" s="82">
        <f t="shared" si="8"/>
        <v>0</v>
      </c>
      <c r="AA27" s="21">
        <f t="shared" si="9"/>
        <v>0</v>
      </c>
      <c r="AB27" s="21" t="str">
        <f t="shared" si="10"/>
        <v>0.0</v>
      </c>
      <c r="AC27" s="13" t="str">
        <f t="shared" si="11"/>
        <v>F</v>
      </c>
      <c r="AD27" s="18">
        <f t="shared" si="156"/>
        <v>0</v>
      </c>
      <c r="AE27" s="15" t="str">
        <f t="shared" si="13"/>
        <v>0.0</v>
      </c>
      <c r="AF27" s="19">
        <v>2</v>
      </c>
      <c r="AG27" s="68"/>
      <c r="AH27" s="28"/>
      <c r="AI27" s="26"/>
      <c r="AJ27" s="27"/>
      <c r="AK27" s="82"/>
      <c r="AL27" s="82">
        <f t="shared" si="14"/>
        <v>0</v>
      </c>
      <c r="AM27" s="21">
        <f t="shared" si="15"/>
        <v>0</v>
      </c>
      <c r="AN27" s="21" t="str">
        <f t="shared" si="16"/>
        <v>0.0</v>
      </c>
      <c r="AO27" s="13" t="str">
        <f t="shared" si="17"/>
        <v>F</v>
      </c>
      <c r="AP27" s="18">
        <f t="shared" si="18"/>
        <v>0</v>
      </c>
      <c r="AQ27" s="15" t="str">
        <f t="shared" si="19"/>
        <v>0.0</v>
      </c>
      <c r="AR27" s="19">
        <v>1</v>
      </c>
      <c r="AS27" s="68"/>
      <c r="AT27" s="28"/>
      <c r="AU27" s="26"/>
      <c r="AV27" s="27"/>
      <c r="AW27" s="82"/>
      <c r="AX27" s="82">
        <f t="shared" si="20"/>
        <v>0</v>
      </c>
      <c r="AY27" s="21">
        <f t="shared" si="21"/>
        <v>0</v>
      </c>
      <c r="AZ27" s="21" t="str">
        <f t="shared" si="22"/>
        <v>0.0</v>
      </c>
      <c r="BA27" s="13" t="str">
        <f t="shared" si="23"/>
        <v>F</v>
      </c>
      <c r="BB27" s="18">
        <f t="shared" si="24"/>
        <v>0</v>
      </c>
      <c r="BC27" s="15" t="str">
        <f t="shared" si="25"/>
        <v>0.0</v>
      </c>
      <c r="BD27" s="19">
        <v>2</v>
      </c>
      <c r="BE27" s="68"/>
      <c r="BF27" s="28"/>
      <c r="BG27" s="26"/>
      <c r="BH27" s="27"/>
      <c r="BI27" s="82"/>
      <c r="BJ27" s="82">
        <f t="shared" si="26"/>
        <v>0</v>
      </c>
      <c r="BK27" s="21">
        <f t="shared" si="27"/>
        <v>0</v>
      </c>
      <c r="BL27" s="21" t="str">
        <f t="shared" si="28"/>
        <v>0.0</v>
      </c>
      <c r="BM27" s="13" t="str">
        <f t="shared" si="29"/>
        <v>F</v>
      </c>
      <c r="BN27" s="18">
        <f t="shared" si="30"/>
        <v>0</v>
      </c>
      <c r="BO27" s="15" t="str">
        <f t="shared" si="31"/>
        <v>0.0</v>
      </c>
      <c r="BP27" s="19">
        <v>1.5</v>
      </c>
      <c r="BQ27" s="68"/>
      <c r="BR27" s="28"/>
      <c r="BS27" s="26"/>
      <c r="BT27" s="27"/>
      <c r="BU27" s="82"/>
      <c r="BV27" s="82">
        <f t="shared" si="32"/>
        <v>0</v>
      </c>
      <c r="BW27" s="21">
        <f t="shared" si="33"/>
        <v>0</v>
      </c>
      <c r="BX27" s="21" t="str">
        <f t="shared" si="34"/>
        <v>0.0</v>
      </c>
      <c r="BY27" s="13" t="str">
        <f t="shared" si="35"/>
        <v>F</v>
      </c>
      <c r="BZ27" s="18">
        <f t="shared" si="36"/>
        <v>0</v>
      </c>
      <c r="CA27" s="15" t="str">
        <f t="shared" si="37"/>
        <v>0.0</v>
      </c>
      <c r="CB27" s="19">
        <v>1.5</v>
      </c>
      <c r="CC27" s="68"/>
      <c r="CD27" s="21">
        <f t="shared" si="38"/>
        <v>0</v>
      </c>
      <c r="CE27" s="21" t="str">
        <f t="shared" si="39"/>
        <v>0.0</v>
      </c>
      <c r="CF27" s="13" t="str">
        <f t="shared" si="40"/>
        <v>F</v>
      </c>
      <c r="CG27" s="18">
        <f t="shared" si="41"/>
        <v>0</v>
      </c>
      <c r="CH27" s="15" t="str">
        <f t="shared" si="42"/>
        <v>0.0</v>
      </c>
      <c r="CI27" s="19">
        <v>3</v>
      </c>
      <c r="CJ27" s="68">
        <v>3</v>
      </c>
      <c r="CK27" s="28"/>
      <c r="CL27" s="26"/>
      <c r="CM27" s="27"/>
      <c r="CN27" s="82"/>
      <c r="CO27" s="27">
        <f t="shared" si="43"/>
        <v>0</v>
      </c>
      <c r="CP27" s="21">
        <f t="shared" si="44"/>
        <v>0</v>
      </c>
      <c r="CQ27" s="21" t="str">
        <f t="shared" si="45"/>
        <v>0.0</v>
      </c>
      <c r="CR27" s="13" t="str">
        <f t="shared" si="46"/>
        <v>F</v>
      </c>
      <c r="CS27" s="18">
        <f t="shared" si="47"/>
        <v>0</v>
      </c>
      <c r="CT27" s="15" t="str">
        <f t="shared" si="48"/>
        <v>0.0</v>
      </c>
      <c r="CU27" s="19">
        <v>3</v>
      </c>
      <c r="CV27" s="68"/>
      <c r="CW27" s="28"/>
      <c r="CX27" s="26"/>
      <c r="CY27" s="27"/>
      <c r="CZ27" s="82"/>
      <c r="DA27" s="82">
        <f t="shared" si="49"/>
        <v>0</v>
      </c>
      <c r="DB27" s="21">
        <f t="shared" si="50"/>
        <v>0</v>
      </c>
      <c r="DC27" s="21" t="str">
        <f t="shared" si="51"/>
        <v>0.0</v>
      </c>
      <c r="DD27" s="13" t="str">
        <f t="shared" si="52"/>
        <v>F</v>
      </c>
      <c r="DE27" s="18">
        <f t="shared" si="53"/>
        <v>0</v>
      </c>
      <c r="DF27" s="15" t="str">
        <f t="shared" si="54"/>
        <v>0.0</v>
      </c>
      <c r="DG27" s="19">
        <v>2</v>
      </c>
      <c r="DH27" s="68"/>
      <c r="DI27" s="69">
        <f t="shared" si="116"/>
        <v>13</v>
      </c>
      <c r="DJ27" s="22">
        <f t="shared" si="117"/>
        <v>0</v>
      </c>
      <c r="DK27" s="24" t="str">
        <f t="shared" si="55"/>
        <v>0.00</v>
      </c>
      <c r="DL27" s="22">
        <f t="shared" si="56"/>
        <v>0</v>
      </c>
      <c r="DM27" s="24" t="str">
        <f t="shared" si="57"/>
        <v>0.00</v>
      </c>
      <c r="DN27" s="77" t="str">
        <f t="shared" si="118"/>
        <v>Cảnh báo KQHT</v>
      </c>
      <c r="DO27" s="77">
        <f t="shared" si="119"/>
        <v>0</v>
      </c>
      <c r="DP27" s="22" t="e">
        <f t="shared" si="120"/>
        <v>#DIV/0!</v>
      </c>
      <c r="DQ27" s="77" t="e">
        <f t="shared" si="58"/>
        <v>#DIV/0!</v>
      </c>
      <c r="DR27" s="22" t="e">
        <f t="shared" si="121"/>
        <v>#DIV/0!</v>
      </c>
      <c r="DS27" s="77" t="e">
        <f t="shared" si="122"/>
        <v>#DIV/0!</v>
      </c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157"/>
      <c r="GP27" s="157"/>
      <c r="GQ27" s="157"/>
      <c r="GR27" s="165"/>
      <c r="GZ27" s="165"/>
      <c r="HA27" s="165"/>
      <c r="HB27" s="165"/>
      <c r="HC27" s="165"/>
      <c r="HD27" s="165"/>
    </row>
    <row r="28" spans="1:212" s="4" customFormat="1" ht="28.5">
      <c r="A28" s="2"/>
      <c r="B28" s="5"/>
      <c r="C28" s="6"/>
      <c r="D28" s="7"/>
      <c r="E28" s="8"/>
      <c r="F28" s="3"/>
      <c r="G28" s="10"/>
      <c r="H28" s="36"/>
      <c r="I28" s="36"/>
      <c r="J28" s="25"/>
      <c r="K28" s="21" t="str">
        <f t="shared" si="0"/>
        <v>0.0</v>
      </c>
      <c r="L28" s="13" t="str">
        <f t="shared" si="152"/>
        <v>F</v>
      </c>
      <c r="M28" s="14">
        <f t="shared" si="153"/>
        <v>0</v>
      </c>
      <c r="N28" s="15" t="str">
        <f t="shared" si="3"/>
        <v>0.0</v>
      </c>
      <c r="O28" s="19">
        <v>1</v>
      </c>
      <c r="P28" s="12"/>
      <c r="Q28" s="21" t="str">
        <f t="shared" si="4"/>
        <v>0.0</v>
      </c>
      <c r="R28" s="13" t="str">
        <f t="shared" si="154"/>
        <v>F</v>
      </c>
      <c r="S28" s="14">
        <f t="shared" si="155"/>
        <v>0</v>
      </c>
      <c r="T28" s="15" t="str">
        <f t="shared" si="7"/>
        <v>0.0</v>
      </c>
      <c r="U28" s="19">
        <v>1</v>
      </c>
      <c r="V28" s="28"/>
      <c r="W28" s="26"/>
      <c r="X28" s="27"/>
      <c r="Y28" s="82"/>
      <c r="Z28" s="82">
        <f t="shared" si="8"/>
        <v>0</v>
      </c>
      <c r="AA28" s="21">
        <f t="shared" si="9"/>
        <v>0</v>
      </c>
      <c r="AB28" s="21" t="str">
        <f t="shared" si="10"/>
        <v>0.0</v>
      </c>
      <c r="AC28" s="13" t="str">
        <f t="shared" si="11"/>
        <v>F</v>
      </c>
      <c r="AD28" s="18">
        <f t="shared" si="156"/>
        <v>0</v>
      </c>
      <c r="AE28" s="15" t="str">
        <f t="shared" si="13"/>
        <v>0.0</v>
      </c>
      <c r="AF28" s="19">
        <v>2</v>
      </c>
      <c r="AG28" s="68"/>
      <c r="AH28" s="28"/>
      <c r="AI28" s="26"/>
      <c r="AJ28" s="27"/>
      <c r="AK28" s="82"/>
      <c r="AL28" s="82">
        <f t="shared" si="14"/>
        <v>0</v>
      </c>
      <c r="AM28" s="21">
        <f t="shared" si="15"/>
        <v>0</v>
      </c>
      <c r="AN28" s="21" t="str">
        <f t="shared" si="16"/>
        <v>0.0</v>
      </c>
      <c r="AO28" s="13" t="str">
        <f t="shared" si="17"/>
        <v>F</v>
      </c>
      <c r="AP28" s="18">
        <f t="shared" si="18"/>
        <v>0</v>
      </c>
      <c r="AQ28" s="15" t="str">
        <f t="shared" si="19"/>
        <v>0.0</v>
      </c>
      <c r="AR28" s="19">
        <v>1</v>
      </c>
      <c r="AS28" s="68"/>
      <c r="AT28" s="28"/>
      <c r="AU28" s="26"/>
      <c r="AV28" s="27"/>
      <c r="AW28" s="82"/>
      <c r="AX28" s="82">
        <f t="shared" si="20"/>
        <v>0</v>
      </c>
      <c r="AY28" s="21">
        <f t="shared" si="21"/>
        <v>0</v>
      </c>
      <c r="AZ28" s="21" t="str">
        <f t="shared" si="22"/>
        <v>0.0</v>
      </c>
      <c r="BA28" s="13" t="str">
        <f t="shared" si="23"/>
        <v>F</v>
      </c>
      <c r="BB28" s="18">
        <f t="shared" si="24"/>
        <v>0</v>
      </c>
      <c r="BC28" s="15" t="str">
        <f t="shared" si="25"/>
        <v>0.0</v>
      </c>
      <c r="BD28" s="19">
        <v>2</v>
      </c>
      <c r="BE28" s="68"/>
      <c r="BF28" s="28"/>
      <c r="BG28" s="26"/>
      <c r="BH28" s="27"/>
      <c r="BI28" s="82"/>
      <c r="BJ28" s="82">
        <f t="shared" si="26"/>
        <v>0</v>
      </c>
      <c r="BK28" s="21">
        <f t="shared" si="27"/>
        <v>0</v>
      </c>
      <c r="BL28" s="21" t="str">
        <f t="shared" si="28"/>
        <v>0.0</v>
      </c>
      <c r="BM28" s="13" t="str">
        <f t="shared" si="29"/>
        <v>F</v>
      </c>
      <c r="BN28" s="18">
        <f t="shared" si="30"/>
        <v>0</v>
      </c>
      <c r="BO28" s="15" t="str">
        <f t="shared" si="31"/>
        <v>0.0</v>
      </c>
      <c r="BP28" s="19">
        <v>1.5</v>
      </c>
      <c r="BQ28" s="68"/>
      <c r="BR28" s="28"/>
      <c r="BS28" s="26"/>
      <c r="BT28" s="27"/>
      <c r="BU28" s="82"/>
      <c r="BV28" s="82">
        <f t="shared" si="32"/>
        <v>0</v>
      </c>
      <c r="BW28" s="21">
        <f t="shared" si="33"/>
        <v>0</v>
      </c>
      <c r="BX28" s="21" t="str">
        <f t="shared" si="34"/>
        <v>0.0</v>
      </c>
      <c r="BY28" s="13" t="str">
        <f t="shared" si="35"/>
        <v>F</v>
      </c>
      <c r="BZ28" s="18">
        <f t="shared" si="36"/>
        <v>0</v>
      </c>
      <c r="CA28" s="15" t="str">
        <f t="shared" si="37"/>
        <v>0.0</v>
      </c>
      <c r="CB28" s="19">
        <v>1.5</v>
      </c>
      <c r="CC28" s="68"/>
      <c r="CD28" s="21">
        <f t="shared" si="38"/>
        <v>0</v>
      </c>
      <c r="CE28" s="21" t="str">
        <f t="shared" si="39"/>
        <v>0.0</v>
      </c>
      <c r="CF28" s="13" t="str">
        <f t="shared" si="40"/>
        <v>F</v>
      </c>
      <c r="CG28" s="18">
        <f t="shared" si="41"/>
        <v>0</v>
      </c>
      <c r="CH28" s="15" t="str">
        <f t="shared" si="42"/>
        <v>0.0</v>
      </c>
      <c r="CI28" s="19">
        <v>3</v>
      </c>
      <c r="CJ28" s="68">
        <v>3</v>
      </c>
      <c r="CK28" s="28"/>
      <c r="CL28" s="26"/>
      <c r="CM28" s="27"/>
      <c r="CN28" s="82"/>
      <c r="CO28" s="27">
        <f t="shared" si="43"/>
        <v>0</v>
      </c>
      <c r="CP28" s="21">
        <f t="shared" si="44"/>
        <v>0</v>
      </c>
      <c r="CQ28" s="21" t="str">
        <f t="shared" si="45"/>
        <v>0.0</v>
      </c>
      <c r="CR28" s="13" t="str">
        <f t="shared" si="46"/>
        <v>F</v>
      </c>
      <c r="CS28" s="18">
        <f t="shared" si="47"/>
        <v>0</v>
      </c>
      <c r="CT28" s="15" t="str">
        <f t="shared" si="48"/>
        <v>0.0</v>
      </c>
      <c r="CU28" s="19">
        <v>3</v>
      </c>
      <c r="CV28" s="68"/>
      <c r="CW28" s="28"/>
      <c r="CX28" s="26"/>
      <c r="CY28" s="27"/>
      <c r="CZ28" s="82"/>
      <c r="DA28" s="82">
        <f t="shared" si="49"/>
        <v>0</v>
      </c>
      <c r="DB28" s="21">
        <f t="shared" si="50"/>
        <v>0</v>
      </c>
      <c r="DC28" s="21" t="str">
        <f t="shared" si="51"/>
        <v>0.0</v>
      </c>
      <c r="DD28" s="13" t="str">
        <f t="shared" si="52"/>
        <v>F</v>
      </c>
      <c r="DE28" s="18">
        <f t="shared" si="53"/>
        <v>0</v>
      </c>
      <c r="DF28" s="15" t="str">
        <f t="shared" si="54"/>
        <v>0.0</v>
      </c>
      <c r="DG28" s="19">
        <v>2</v>
      </c>
      <c r="DH28" s="68"/>
      <c r="DI28" s="69">
        <f t="shared" si="116"/>
        <v>13</v>
      </c>
      <c r="DJ28" s="22">
        <f t="shared" si="117"/>
        <v>0</v>
      </c>
      <c r="DK28" s="24" t="str">
        <f t="shared" si="55"/>
        <v>0.00</v>
      </c>
      <c r="DL28" s="22">
        <f t="shared" si="56"/>
        <v>0</v>
      </c>
      <c r="DM28" s="24" t="str">
        <f t="shared" si="57"/>
        <v>0.00</v>
      </c>
      <c r="DN28" s="77" t="str">
        <f t="shared" si="118"/>
        <v>Cảnh báo KQHT</v>
      </c>
      <c r="DO28" s="77">
        <f t="shared" si="119"/>
        <v>0</v>
      </c>
      <c r="DP28" s="22" t="e">
        <f t="shared" si="120"/>
        <v>#DIV/0!</v>
      </c>
      <c r="DQ28" s="77" t="e">
        <f t="shared" si="58"/>
        <v>#DIV/0!</v>
      </c>
      <c r="DR28" s="22" t="e">
        <f t="shared" si="121"/>
        <v>#DIV/0!</v>
      </c>
      <c r="DS28" s="77" t="e">
        <f t="shared" si="122"/>
        <v>#DIV/0!</v>
      </c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157"/>
      <c r="GP28" s="157"/>
      <c r="GQ28" s="157"/>
      <c r="GR28" s="165"/>
      <c r="GZ28" s="165"/>
      <c r="HA28" s="165"/>
      <c r="HB28" s="165"/>
      <c r="HC28" s="165"/>
      <c r="HD28" s="165"/>
    </row>
    <row r="29" spans="1:212" s="4" customFormat="1" ht="28.5">
      <c r="A29" s="2"/>
      <c r="B29" s="5"/>
      <c r="C29" s="6"/>
      <c r="D29" s="7"/>
      <c r="E29" s="8"/>
      <c r="F29" s="3"/>
      <c r="G29" s="10"/>
      <c r="H29" s="36"/>
      <c r="I29" s="36"/>
      <c r="J29" s="25"/>
      <c r="K29" s="21" t="str">
        <f t="shared" si="0"/>
        <v>0.0</v>
      </c>
      <c r="L29" s="13" t="str">
        <f t="shared" si="152"/>
        <v>F</v>
      </c>
      <c r="M29" s="14">
        <f t="shared" si="153"/>
        <v>0</v>
      </c>
      <c r="N29" s="15" t="str">
        <f t="shared" si="3"/>
        <v>0.0</v>
      </c>
      <c r="O29" s="19">
        <v>1</v>
      </c>
      <c r="P29" s="12"/>
      <c r="Q29" s="21" t="str">
        <f t="shared" si="4"/>
        <v>0.0</v>
      </c>
      <c r="R29" s="13" t="str">
        <f t="shared" si="154"/>
        <v>F</v>
      </c>
      <c r="S29" s="14">
        <f t="shared" si="155"/>
        <v>0</v>
      </c>
      <c r="T29" s="15" t="str">
        <f t="shared" si="7"/>
        <v>0.0</v>
      </c>
      <c r="U29" s="19">
        <v>1</v>
      </c>
      <c r="V29" s="28"/>
      <c r="W29" s="26"/>
      <c r="X29" s="27"/>
      <c r="Y29" s="82"/>
      <c r="Z29" s="82">
        <f t="shared" si="8"/>
        <v>0</v>
      </c>
      <c r="AA29" s="21">
        <f t="shared" si="9"/>
        <v>0</v>
      </c>
      <c r="AB29" s="21" t="str">
        <f t="shared" si="10"/>
        <v>0.0</v>
      </c>
      <c r="AC29" s="13" t="str">
        <f t="shared" si="11"/>
        <v>F</v>
      </c>
      <c r="AD29" s="18">
        <f t="shared" si="156"/>
        <v>0</v>
      </c>
      <c r="AE29" s="15" t="str">
        <f t="shared" si="13"/>
        <v>0.0</v>
      </c>
      <c r="AF29" s="19">
        <v>2</v>
      </c>
      <c r="AG29" s="68"/>
      <c r="AH29" s="28"/>
      <c r="AI29" s="26"/>
      <c r="AJ29" s="27"/>
      <c r="AK29" s="82"/>
      <c r="AL29" s="82">
        <f t="shared" si="14"/>
        <v>0</v>
      </c>
      <c r="AM29" s="21">
        <f t="shared" si="15"/>
        <v>0</v>
      </c>
      <c r="AN29" s="21" t="str">
        <f t="shared" si="16"/>
        <v>0.0</v>
      </c>
      <c r="AO29" s="13" t="str">
        <f t="shared" si="17"/>
        <v>F</v>
      </c>
      <c r="AP29" s="18">
        <f t="shared" si="18"/>
        <v>0</v>
      </c>
      <c r="AQ29" s="15" t="str">
        <f t="shared" si="19"/>
        <v>0.0</v>
      </c>
      <c r="AR29" s="19">
        <v>1</v>
      </c>
      <c r="AS29" s="68"/>
      <c r="AT29" s="28"/>
      <c r="AU29" s="26"/>
      <c r="AV29" s="27"/>
      <c r="AW29" s="82"/>
      <c r="AX29" s="82">
        <f t="shared" si="20"/>
        <v>0</v>
      </c>
      <c r="AY29" s="21">
        <f t="shared" si="21"/>
        <v>0</v>
      </c>
      <c r="AZ29" s="21" t="str">
        <f t="shared" si="22"/>
        <v>0.0</v>
      </c>
      <c r="BA29" s="13" t="str">
        <f t="shared" si="23"/>
        <v>F</v>
      </c>
      <c r="BB29" s="18">
        <f t="shared" si="24"/>
        <v>0</v>
      </c>
      <c r="BC29" s="15" t="str">
        <f t="shared" si="25"/>
        <v>0.0</v>
      </c>
      <c r="BD29" s="19">
        <v>2</v>
      </c>
      <c r="BE29" s="68"/>
      <c r="BF29" s="28"/>
      <c r="BG29" s="26"/>
      <c r="BH29" s="27"/>
      <c r="BI29" s="82"/>
      <c r="BJ29" s="82">
        <f t="shared" si="26"/>
        <v>0</v>
      </c>
      <c r="BK29" s="21">
        <f t="shared" si="27"/>
        <v>0</v>
      </c>
      <c r="BL29" s="21" t="str">
        <f t="shared" si="28"/>
        <v>0.0</v>
      </c>
      <c r="BM29" s="13" t="str">
        <f t="shared" si="29"/>
        <v>F</v>
      </c>
      <c r="BN29" s="18">
        <f t="shared" si="30"/>
        <v>0</v>
      </c>
      <c r="BO29" s="15" t="str">
        <f t="shared" si="31"/>
        <v>0.0</v>
      </c>
      <c r="BP29" s="19">
        <v>1.5</v>
      </c>
      <c r="BQ29" s="68"/>
      <c r="BR29" s="28"/>
      <c r="BS29" s="26"/>
      <c r="BT29" s="27"/>
      <c r="BU29" s="82"/>
      <c r="BV29" s="82">
        <f t="shared" si="32"/>
        <v>0</v>
      </c>
      <c r="BW29" s="21">
        <f t="shared" si="33"/>
        <v>0</v>
      </c>
      <c r="BX29" s="21" t="str">
        <f t="shared" si="34"/>
        <v>0.0</v>
      </c>
      <c r="BY29" s="13" t="str">
        <f t="shared" si="35"/>
        <v>F</v>
      </c>
      <c r="BZ29" s="18">
        <f t="shared" si="36"/>
        <v>0</v>
      </c>
      <c r="CA29" s="15" t="str">
        <f t="shared" si="37"/>
        <v>0.0</v>
      </c>
      <c r="CB29" s="19">
        <v>1.5</v>
      </c>
      <c r="CC29" s="68"/>
      <c r="CD29" s="21">
        <f t="shared" si="38"/>
        <v>0</v>
      </c>
      <c r="CE29" s="21" t="str">
        <f t="shared" si="39"/>
        <v>0.0</v>
      </c>
      <c r="CF29" s="13" t="str">
        <f t="shared" si="40"/>
        <v>F</v>
      </c>
      <c r="CG29" s="18">
        <f t="shared" si="41"/>
        <v>0</v>
      </c>
      <c r="CH29" s="15" t="str">
        <f t="shared" si="42"/>
        <v>0.0</v>
      </c>
      <c r="CI29" s="19">
        <v>3</v>
      </c>
      <c r="CJ29" s="68">
        <v>3</v>
      </c>
      <c r="CK29" s="28"/>
      <c r="CL29" s="26"/>
      <c r="CM29" s="27"/>
      <c r="CN29" s="82"/>
      <c r="CO29" s="27">
        <f t="shared" si="43"/>
        <v>0</v>
      </c>
      <c r="CP29" s="21">
        <f t="shared" si="44"/>
        <v>0</v>
      </c>
      <c r="CQ29" s="21" t="str">
        <f t="shared" si="45"/>
        <v>0.0</v>
      </c>
      <c r="CR29" s="13" t="str">
        <f t="shared" si="46"/>
        <v>F</v>
      </c>
      <c r="CS29" s="18">
        <f t="shared" si="47"/>
        <v>0</v>
      </c>
      <c r="CT29" s="15" t="str">
        <f t="shared" si="48"/>
        <v>0.0</v>
      </c>
      <c r="CU29" s="19">
        <v>3</v>
      </c>
      <c r="CV29" s="68"/>
      <c r="CW29" s="28"/>
      <c r="CX29" s="26"/>
      <c r="CY29" s="27"/>
      <c r="CZ29" s="82"/>
      <c r="DA29" s="82">
        <f t="shared" si="49"/>
        <v>0</v>
      </c>
      <c r="DB29" s="21">
        <f t="shared" si="50"/>
        <v>0</v>
      </c>
      <c r="DC29" s="21" t="str">
        <f t="shared" si="51"/>
        <v>0.0</v>
      </c>
      <c r="DD29" s="13" t="str">
        <f t="shared" si="52"/>
        <v>F</v>
      </c>
      <c r="DE29" s="18">
        <f t="shared" si="53"/>
        <v>0</v>
      </c>
      <c r="DF29" s="15" t="str">
        <f t="shared" si="54"/>
        <v>0.0</v>
      </c>
      <c r="DG29" s="19">
        <v>2</v>
      </c>
      <c r="DH29" s="68"/>
      <c r="DI29" s="69">
        <f t="shared" si="116"/>
        <v>13</v>
      </c>
      <c r="DJ29" s="22">
        <f t="shared" si="117"/>
        <v>0</v>
      </c>
      <c r="DK29" s="24" t="str">
        <f t="shared" si="55"/>
        <v>0.00</v>
      </c>
      <c r="DL29" s="22">
        <f t="shared" si="56"/>
        <v>0</v>
      </c>
      <c r="DM29" s="24" t="str">
        <f t="shared" si="57"/>
        <v>0.00</v>
      </c>
      <c r="DN29" s="77" t="str">
        <f t="shared" si="118"/>
        <v>Cảnh báo KQHT</v>
      </c>
      <c r="DO29" s="77">
        <f t="shared" si="119"/>
        <v>0</v>
      </c>
      <c r="DP29" s="22" t="e">
        <f t="shared" si="120"/>
        <v>#DIV/0!</v>
      </c>
      <c r="DQ29" s="77" t="e">
        <f t="shared" si="58"/>
        <v>#DIV/0!</v>
      </c>
      <c r="DR29" s="22" t="e">
        <f t="shared" si="121"/>
        <v>#DIV/0!</v>
      </c>
      <c r="DS29" s="77" t="e">
        <f t="shared" si="122"/>
        <v>#DIV/0!</v>
      </c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157"/>
      <c r="GP29" s="157"/>
      <c r="GQ29" s="157"/>
      <c r="GR29" s="165"/>
      <c r="GZ29" s="165"/>
      <c r="HA29" s="165"/>
      <c r="HB29" s="165"/>
      <c r="HC29" s="165"/>
      <c r="HD29" s="165"/>
    </row>
    <row r="30" spans="1:212" s="4" customFormat="1" ht="28.5">
      <c r="A30" s="2"/>
      <c r="B30" s="5"/>
      <c r="C30" s="6"/>
      <c r="D30" s="7"/>
      <c r="E30" s="8"/>
      <c r="F30" s="3"/>
      <c r="G30" s="10"/>
      <c r="H30" s="36"/>
      <c r="I30" s="36"/>
      <c r="J30" s="25"/>
      <c r="K30" s="21" t="str">
        <f t="shared" si="0"/>
        <v>0.0</v>
      </c>
      <c r="L30" s="13" t="str">
        <f t="shared" si="152"/>
        <v>F</v>
      </c>
      <c r="M30" s="14">
        <f t="shared" si="153"/>
        <v>0</v>
      </c>
      <c r="N30" s="15" t="str">
        <f t="shared" si="3"/>
        <v>0.0</v>
      </c>
      <c r="O30" s="19">
        <v>1</v>
      </c>
      <c r="P30" s="12"/>
      <c r="Q30" s="21" t="str">
        <f t="shared" si="4"/>
        <v>0.0</v>
      </c>
      <c r="R30" s="13" t="str">
        <f t="shared" si="154"/>
        <v>F</v>
      </c>
      <c r="S30" s="14">
        <f t="shared" si="155"/>
        <v>0</v>
      </c>
      <c r="T30" s="15" t="str">
        <f t="shared" si="7"/>
        <v>0.0</v>
      </c>
      <c r="U30" s="19">
        <v>1</v>
      </c>
      <c r="V30" s="28"/>
      <c r="W30" s="26"/>
      <c r="X30" s="27"/>
      <c r="Y30" s="82"/>
      <c r="Z30" s="82">
        <f t="shared" si="8"/>
        <v>0</v>
      </c>
      <c r="AA30" s="21">
        <f t="shared" si="9"/>
        <v>0</v>
      </c>
      <c r="AB30" s="21" t="str">
        <f t="shared" si="10"/>
        <v>0.0</v>
      </c>
      <c r="AC30" s="13" t="str">
        <f t="shared" si="11"/>
        <v>F</v>
      </c>
      <c r="AD30" s="18">
        <f t="shared" si="156"/>
        <v>0</v>
      </c>
      <c r="AE30" s="15" t="str">
        <f t="shared" si="13"/>
        <v>0.0</v>
      </c>
      <c r="AF30" s="19">
        <v>2</v>
      </c>
      <c r="AG30" s="68"/>
      <c r="AH30" s="28"/>
      <c r="AI30" s="26"/>
      <c r="AJ30" s="27"/>
      <c r="AK30" s="82"/>
      <c r="AL30" s="82">
        <f t="shared" si="14"/>
        <v>0</v>
      </c>
      <c r="AM30" s="21">
        <f t="shared" si="15"/>
        <v>0</v>
      </c>
      <c r="AN30" s="21" t="str">
        <f t="shared" si="16"/>
        <v>0.0</v>
      </c>
      <c r="AO30" s="13" t="str">
        <f t="shared" si="17"/>
        <v>F</v>
      </c>
      <c r="AP30" s="18">
        <f t="shared" si="18"/>
        <v>0</v>
      </c>
      <c r="AQ30" s="15" t="str">
        <f t="shared" si="19"/>
        <v>0.0</v>
      </c>
      <c r="AR30" s="19">
        <v>1</v>
      </c>
      <c r="AS30" s="68"/>
      <c r="AT30" s="28"/>
      <c r="AU30" s="26"/>
      <c r="AV30" s="27"/>
      <c r="AW30" s="82"/>
      <c r="AX30" s="82">
        <f t="shared" si="20"/>
        <v>0</v>
      </c>
      <c r="AY30" s="21">
        <f t="shared" si="21"/>
        <v>0</v>
      </c>
      <c r="AZ30" s="21" t="str">
        <f t="shared" si="22"/>
        <v>0.0</v>
      </c>
      <c r="BA30" s="13" t="str">
        <f t="shared" si="23"/>
        <v>F</v>
      </c>
      <c r="BB30" s="18">
        <f t="shared" si="24"/>
        <v>0</v>
      </c>
      <c r="BC30" s="15" t="str">
        <f t="shared" si="25"/>
        <v>0.0</v>
      </c>
      <c r="BD30" s="19">
        <v>2</v>
      </c>
      <c r="BE30" s="68"/>
      <c r="BF30" s="28"/>
      <c r="BG30" s="26"/>
      <c r="BH30" s="27"/>
      <c r="BI30" s="82"/>
      <c r="BJ30" s="82">
        <f t="shared" si="26"/>
        <v>0</v>
      </c>
      <c r="BK30" s="21">
        <f t="shared" si="27"/>
        <v>0</v>
      </c>
      <c r="BL30" s="21" t="str">
        <f t="shared" si="28"/>
        <v>0.0</v>
      </c>
      <c r="BM30" s="13" t="str">
        <f t="shared" si="29"/>
        <v>F</v>
      </c>
      <c r="BN30" s="18">
        <f t="shared" si="30"/>
        <v>0</v>
      </c>
      <c r="BO30" s="15" t="str">
        <f t="shared" si="31"/>
        <v>0.0</v>
      </c>
      <c r="BP30" s="19">
        <v>1.5</v>
      </c>
      <c r="BQ30" s="68"/>
      <c r="BR30" s="28"/>
      <c r="BS30" s="26"/>
      <c r="BT30" s="27"/>
      <c r="BU30" s="82"/>
      <c r="BV30" s="82">
        <f t="shared" si="32"/>
        <v>0</v>
      </c>
      <c r="BW30" s="21">
        <f t="shared" si="33"/>
        <v>0</v>
      </c>
      <c r="BX30" s="21" t="str">
        <f t="shared" si="34"/>
        <v>0.0</v>
      </c>
      <c r="BY30" s="13" t="str">
        <f t="shared" si="35"/>
        <v>F</v>
      </c>
      <c r="BZ30" s="18">
        <f t="shared" si="36"/>
        <v>0</v>
      </c>
      <c r="CA30" s="15" t="str">
        <f t="shared" si="37"/>
        <v>0.0</v>
      </c>
      <c r="CB30" s="19">
        <v>1.5</v>
      </c>
      <c r="CC30" s="68"/>
      <c r="CD30" s="21">
        <f t="shared" si="38"/>
        <v>0</v>
      </c>
      <c r="CE30" s="21" t="str">
        <f t="shared" si="39"/>
        <v>0.0</v>
      </c>
      <c r="CF30" s="13" t="str">
        <f t="shared" si="40"/>
        <v>F</v>
      </c>
      <c r="CG30" s="18">
        <f t="shared" si="41"/>
        <v>0</v>
      </c>
      <c r="CH30" s="15" t="str">
        <f t="shared" si="42"/>
        <v>0.0</v>
      </c>
      <c r="CI30" s="19">
        <v>3</v>
      </c>
      <c r="CJ30" s="68">
        <v>3</v>
      </c>
      <c r="CK30" s="28"/>
      <c r="CL30" s="26"/>
      <c r="CM30" s="27"/>
      <c r="CN30" s="82"/>
      <c r="CO30" s="27">
        <f t="shared" si="43"/>
        <v>0</v>
      </c>
      <c r="CP30" s="21">
        <f t="shared" si="44"/>
        <v>0</v>
      </c>
      <c r="CQ30" s="21" t="str">
        <f t="shared" si="45"/>
        <v>0.0</v>
      </c>
      <c r="CR30" s="13" t="str">
        <f t="shared" si="46"/>
        <v>F</v>
      </c>
      <c r="CS30" s="18">
        <f t="shared" si="47"/>
        <v>0</v>
      </c>
      <c r="CT30" s="15" t="str">
        <f t="shared" si="48"/>
        <v>0.0</v>
      </c>
      <c r="CU30" s="19">
        <v>3</v>
      </c>
      <c r="CV30" s="68"/>
      <c r="CW30" s="28"/>
      <c r="CX30" s="26"/>
      <c r="CY30" s="27"/>
      <c r="CZ30" s="82"/>
      <c r="DA30" s="82">
        <f t="shared" si="49"/>
        <v>0</v>
      </c>
      <c r="DB30" s="21">
        <f t="shared" si="50"/>
        <v>0</v>
      </c>
      <c r="DC30" s="21" t="str">
        <f t="shared" si="51"/>
        <v>0.0</v>
      </c>
      <c r="DD30" s="13" t="str">
        <f t="shared" si="52"/>
        <v>F</v>
      </c>
      <c r="DE30" s="18">
        <f t="shared" si="53"/>
        <v>0</v>
      </c>
      <c r="DF30" s="15" t="str">
        <f t="shared" si="54"/>
        <v>0.0</v>
      </c>
      <c r="DG30" s="19">
        <v>2</v>
      </c>
      <c r="DH30" s="68"/>
      <c r="DI30" s="69">
        <f t="shared" si="116"/>
        <v>13</v>
      </c>
      <c r="DJ30" s="22">
        <f t="shared" si="117"/>
        <v>0</v>
      </c>
      <c r="DK30" s="24" t="str">
        <f t="shared" si="55"/>
        <v>0.00</v>
      </c>
      <c r="DL30" s="22">
        <f t="shared" si="56"/>
        <v>0</v>
      </c>
      <c r="DM30" s="24" t="str">
        <f t="shared" si="57"/>
        <v>0.00</v>
      </c>
      <c r="DN30" s="77" t="str">
        <f t="shared" si="118"/>
        <v>Cảnh báo KQHT</v>
      </c>
      <c r="DO30" s="77">
        <f t="shared" si="119"/>
        <v>0</v>
      </c>
      <c r="DP30" s="22" t="e">
        <f t="shared" si="120"/>
        <v>#DIV/0!</v>
      </c>
      <c r="DQ30" s="77" t="e">
        <f t="shared" si="58"/>
        <v>#DIV/0!</v>
      </c>
      <c r="DR30" s="22" t="e">
        <f t="shared" si="121"/>
        <v>#DIV/0!</v>
      </c>
      <c r="DS30" s="77" t="e">
        <f t="shared" si="122"/>
        <v>#DIV/0!</v>
      </c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157"/>
      <c r="GP30" s="157"/>
      <c r="GQ30" s="157"/>
      <c r="GR30" s="165"/>
      <c r="GZ30" s="165"/>
      <c r="HA30" s="165"/>
      <c r="HB30" s="165"/>
      <c r="HC30" s="165"/>
      <c r="HD30" s="165"/>
    </row>
    <row r="31" spans="1:212" s="4" customFormat="1" ht="28.5">
      <c r="A31" s="2"/>
      <c r="B31" s="5"/>
      <c r="C31" s="6"/>
      <c r="D31" s="7"/>
      <c r="E31" s="8"/>
      <c r="F31" s="3"/>
      <c r="G31" s="10"/>
      <c r="H31" s="36"/>
      <c r="I31" s="41"/>
      <c r="J31" s="25"/>
      <c r="K31" s="21" t="str">
        <f t="shared" si="0"/>
        <v>0.0</v>
      </c>
      <c r="L31" s="13" t="str">
        <f t="shared" si="152"/>
        <v>F</v>
      </c>
      <c r="M31" s="14">
        <f t="shared" si="153"/>
        <v>0</v>
      </c>
      <c r="N31" s="15" t="str">
        <f t="shared" si="3"/>
        <v>0.0</v>
      </c>
      <c r="O31" s="19">
        <v>1</v>
      </c>
      <c r="P31" s="12"/>
      <c r="Q31" s="21" t="str">
        <f t="shared" si="4"/>
        <v>0.0</v>
      </c>
      <c r="R31" s="13" t="str">
        <f t="shared" si="154"/>
        <v>F</v>
      </c>
      <c r="S31" s="14">
        <f t="shared" si="155"/>
        <v>0</v>
      </c>
      <c r="T31" s="15" t="str">
        <f t="shared" si="7"/>
        <v>0.0</v>
      </c>
      <c r="U31" s="19">
        <v>1</v>
      </c>
      <c r="V31" s="28"/>
      <c r="W31" s="26"/>
      <c r="X31" s="27"/>
      <c r="Y31" s="82"/>
      <c r="Z31" s="82">
        <f t="shared" si="8"/>
        <v>0</v>
      </c>
      <c r="AA31" s="21">
        <f t="shared" si="9"/>
        <v>0</v>
      </c>
      <c r="AB31" s="21" t="str">
        <f t="shared" si="10"/>
        <v>0.0</v>
      </c>
      <c r="AC31" s="13" t="str">
        <f t="shared" si="11"/>
        <v>F</v>
      </c>
      <c r="AD31" s="18">
        <f t="shared" si="156"/>
        <v>0</v>
      </c>
      <c r="AE31" s="15" t="str">
        <f t="shared" si="13"/>
        <v>0.0</v>
      </c>
      <c r="AF31" s="19">
        <v>2</v>
      </c>
      <c r="AG31" s="68"/>
      <c r="AH31" s="28"/>
      <c r="AI31" s="26"/>
      <c r="AJ31" s="27"/>
      <c r="AK31" s="82"/>
      <c r="AL31" s="82">
        <f t="shared" si="14"/>
        <v>0</v>
      </c>
      <c r="AM31" s="21">
        <f t="shared" si="15"/>
        <v>0</v>
      </c>
      <c r="AN31" s="21" t="str">
        <f t="shared" si="16"/>
        <v>0.0</v>
      </c>
      <c r="AO31" s="13" t="str">
        <f t="shared" si="17"/>
        <v>F</v>
      </c>
      <c r="AP31" s="18">
        <f t="shared" si="18"/>
        <v>0</v>
      </c>
      <c r="AQ31" s="15" t="str">
        <f t="shared" si="19"/>
        <v>0.0</v>
      </c>
      <c r="AR31" s="19">
        <v>1</v>
      </c>
      <c r="AS31" s="68"/>
      <c r="AT31" s="28"/>
      <c r="AU31" s="26"/>
      <c r="AV31" s="27"/>
      <c r="AW31" s="82"/>
      <c r="AX31" s="82">
        <f t="shared" si="20"/>
        <v>0</v>
      </c>
      <c r="AY31" s="21">
        <f t="shared" si="21"/>
        <v>0</v>
      </c>
      <c r="AZ31" s="21" t="str">
        <f t="shared" si="22"/>
        <v>0.0</v>
      </c>
      <c r="BA31" s="13" t="str">
        <f t="shared" si="23"/>
        <v>F</v>
      </c>
      <c r="BB31" s="18">
        <f t="shared" si="24"/>
        <v>0</v>
      </c>
      <c r="BC31" s="15" t="str">
        <f t="shared" si="25"/>
        <v>0.0</v>
      </c>
      <c r="BD31" s="19">
        <v>2</v>
      </c>
      <c r="BE31" s="68"/>
      <c r="BF31" s="28"/>
      <c r="BG31" s="26"/>
      <c r="BH31" s="27"/>
      <c r="BI31" s="82"/>
      <c r="BJ31" s="82">
        <f t="shared" si="26"/>
        <v>0</v>
      </c>
      <c r="BK31" s="21">
        <f t="shared" si="27"/>
        <v>0</v>
      </c>
      <c r="BL31" s="21" t="str">
        <f t="shared" si="28"/>
        <v>0.0</v>
      </c>
      <c r="BM31" s="13" t="str">
        <f t="shared" si="29"/>
        <v>F</v>
      </c>
      <c r="BN31" s="18">
        <f t="shared" si="30"/>
        <v>0</v>
      </c>
      <c r="BO31" s="15" t="str">
        <f t="shared" si="31"/>
        <v>0.0</v>
      </c>
      <c r="BP31" s="19">
        <v>1.5</v>
      </c>
      <c r="BQ31" s="68"/>
      <c r="BR31" s="28"/>
      <c r="BS31" s="26"/>
      <c r="BT31" s="27"/>
      <c r="BU31" s="82"/>
      <c r="BV31" s="82">
        <f t="shared" si="32"/>
        <v>0</v>
      </c>
      <c r="BW31" s="21">
        <f t="shared" si="33"/>
        <v>0</v>
      </c>
      <c r="BX31" s="21" t="str">
        <f t="shared" si="34"/>
        <v>0.0</v>
      </c>
      <c r="BY31" s="13" t="str">
        <f t="shared" si="35"/>
        <v>F</v>
      </c>
      <c r="BZ31" s="18">
        <f t="shared" si="36"/>
        <v>0</v>
      </c>
      <c r="CA31" s="15" t="str">
        <f t="shared" si="37"/>
        <v>0.0</v>
      </c>
      <c r="CB31" s="19">
        <v>1.5</v>
      </c>
      <c r="CC31" s="68"/>
      <c r="CD31" s="21">
        <f t="shared" si="38"/>
        <v>0</v>
      </c>
      <c r="CE31" s="21" t="str">
        <f t="shared" si="39"/>
        <v>0.0</v>
      </c>
      <c r="CF31" s="13" t="str">
        <f t="shared" si="40"/>
        <v>F</v>
      </c>
      <c r="CG31" s="18">
        <f t="shared" si="41"/>
        <v>0</v>
      </c>
      <c r="CH31" s="15" t="str">
        <f t="shared" si="42"/>
        <v>0.0</v>
      </c>
      <c r="CI31" s="19">
        <v>3</v>
      </c>
      <c r="CJ31" s="68">
        <v>3</v>
      </c>
      <c r="CK31" s="28"/>
      <c r="CL31" s="26"/>
      <c r="CM31" s="27"/>
      <c r="CN31" s="82"/>
      <c r="CO31" s="27">
        <f t="shared" si="43"/>
        <v>0</v>
      </c>
      <c r="CP31" s="21">
        <f t="shared" si="44"/>
        <v>0</v>
      </c>
      <c r="CQ31" s="21" t="str">
        <f t="shared" si="45"/>
        <v>0.0</v>
      </c>
      <c r="CR31" s="13" t="str">
        <f t="shared" si="46"/>
        <v>F</v>
      </c>
      <c r="CS31" s="18">
        <f t="shared" si="47"/>
        <v>0</v>
      </c>
      <c r="CT31" s="15" t="str">
        <f t="shared" si="48"/>
        <v>0.0</v>
      </c>
      <c r="CU31" s="19">
        <v>3</v>
      </c>
      <c r="CV31" s="68"/>
      <c r="CW31" s="28"/>
      <c r="CX31" s="26"/>
      <c r="CY31" s="27"/>
      <c r="CZ31" s="82"/>
      <c r="DA31" s="82">
        <f t="shared" si="49"/>
        <v>0</v>
      </c>
      <c r="DB31" s="21">
        <f t="shared" si="50"/>
        <v>0</v>
      </c>
      <c r="DC31" s="21" t="str">
        <f t="shared" si="51"/>
        <v>0.0</v>
      </c>
      <c r="DD31" s="13" t="str">
        <f t="shared" si="52"/>
        <v>F</v>
      </c>
      <c r="DE31" s="18">
        <f t="shared" si="53"/>
        <v>0</v>
      </c>
      <c r="DF31" s="15" t="str">
        <f t="shared" si="54"/>
        <v>0.0</v>
      </c>
      <c r="DG31" s="19">
        <v>2</v>
      </c>
      <c r="DH31" s="68"/>
      <c r="DI31" s="69">
        <f t="shared" si="116"/>
        <v>13</v>
      </c>
      <c r="DJ31" s="22">
        <f t="shared" si="117"/>
        <v>0</v>
      </c>
      <c r="DK31" s="24" t="str">
        <f t="shared" si="55"/>
        <v>0.00</v>
      </c>
      <c r="DL31" s="22">
        <f t="shared" si="56"/>
        <v>0</v>
      </c>
      <c r="DM31" s="24" t="str">
        <f t="shared" si="57"/>
        <v>0.00</v>
      </c>
      <c r="DN31" s="77" t="str">
        <f t="shared" si="118"/>
        <v>Cảnh báo KQHT</v>
      </c>
      <c r="DO31" s="77">
        <f t="shared" si="119"/>
        <v>0</v>
      </c>
      <c r="DP31" s="22" t="e">
        <f t="shared" si="120"/>
        <v>#DIV/0!</v>
      </c>
      <c r="DQ31" s="77" t="e">
        <f t="shared" si="58"/>
        <v>#DIV/0!</v>
      </c>
      <c r="DR31" s="22" t="e">
        <f t="shared" si="121"/>
        <v>#DIV/0!</v>
      </c>
      <c r="DS31" s="77" t="e">
        <f t="shared" si="122"/>
        <v>#DIV/0!</v>
      </c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157"/>
      <c r="GP31" s="157"/>
      <c r="GQ31" s="157"/>
      <c r="GR31" s="165"/>
      <c r="GZ31" s="165"/>
      <c r="HA31" s="165"/>
      <c r="HB31" s="165"/>
      <c r="HC31" s="165"/>
      <c r="HD31" s="165"/>
    </row>
    <row r="32" spans="1:212" s="4" customFormat="1" ht="28.5">
      <c r="A32" s="2"/>
      <c r="B32" s="5"/>
      <c r="C32" s="6"/>
      <c r="D32" s="7"/>
      <c r="E32" s="8"/>
      <c r="F32" s="3"/>
      <c r="G32" s="10"/>
      <c r="H32" s="36"/>
      <c r="I32" s="36"/>
      <c r="J32" s="25"/>
      <c r="K32" s="21" t="str">
        <f t="shared" si="0"/>
        <v>0.0</v>
      </c>
      <c r="L32" s="13" t="str">
        <f t="shared" si="152"/>
        <v>F</v>
      </c>
      <c r="M32" s="14">
        <f t="shared" si="153"/>
        <v>0</v>
      </c>
      <c r="N32" s="15" t="str">
        <f t="shared" si="3"/>
        <v>0.0</v>
      </c>
      <c r="O32" s="19">
        <v>1</v>
      </c>
      <c r="P32" s="12"/>
      <c r="Q32" s="21" t="str">
        <f t="shared" si="4"/>
        <v>0.0</v>
      </c>
      <c r="R32" s="13" t="str">
        <f t="shared" si="154"/>
        <v>F</v>
      </c>
      <c r="S32" s="14">
        <f t="shared" si="155"/>
        <v>0</v>
      </c>
      <c r="T32" s="15" t="str">
        <f t="shared" si="7"/>
        <v>0.0</v>
      </c>
      <c r="U32" s="19">
        <v>1</v>
      </c>
      <c r="V32" s="28"/>
      <c r="W32" s="26"/>
      <c r="X32" s="27"/>
      <c r="Y32" s="82"/>
      <c r="Z32" s="82">
        <f t="shared" si="8"/>
        <v>0</v>
      </c>
      <c r="AA32" s="21">
        <f t="shared" si="9"/>
        <v>0</v>
      </c>
      <c r="AB32" s="21" t="str">
        <f t="shared" si="10"/>
        <v>0.0</v>
      </c>
      <c r="AC32" s="13" t="str">
        <f t="shared" si="11"/>
        <v>F</v>
      </c>
      <c r="AD32" s="18">
        <f t="shared" si="156"/>
        <v>0</v>
      </c>
      <c r="AE32" s="15" t="str">
        <f t="shared" si="13"/>
        <v>0.0</v>
      </c>
      <c r="AF32" s="19">
        <v>2</v>
      </c>
      <c r="AG32" s="68"/>
      <c r="AH32" s="28"/>
      <c r="AI32" s="26"/>
      <c r="AJ32" s="27"/>
      <c r="AK32" s="82"/>
      <c r="AL32" s="82">
        <f t="shared" si="14"/>
        <v>0</v>
      </c>
      <c r="AM32" s="21">
        <f t="shared" si="15"/>
        <v>0</v>
      </c>
      <c r="AN32" s="21" t="str">
        <f t="shared" si="16"/>
        <v>0.0</v>
      </c>
      <c r="AO32" s="13" t="str">
        <f t="shared" si="17"/>
        <v>F</v>
      </c>
      <c r="AP32" s="18">
        <f t="shared" si="18"/>
        <v>0</v>
      </c>
      <c r="AQ32" s="15" t="str">
        <f t="shared" si="19"/>
        <v>0.0</v>
      </c>
      <c r="AR32" s="19">
        <v>1</v>
      </c>
      <c r="AS32" s="68"/>
      <c r="AT32" s="28"/>
      <c r="AU32" s="26"/>
      <c r="AV32" s="27"/>
      <c r="AW32" s="82"/>
      <c r="AX32" s="82">
        <f t="shared" si="20"/>
        <v>0</v>
      </c>
      <c r="AY32" s="21">
        <f t="shared" si="21"/>
        <v>0</v>
      </c>
      <c r="AZ32" s="21" t="str">
        <f t="shared" si="22"/>
        <v>0.0</v>
      </c>
      <c r="BA32" s="13" t="str">
        <f t="shared" si="23"/>
        <v>F</v>
      </c>
      <c r="BB32" s="18">
        <f t="shared" si="24"/>
        <v>0</v>
      </c>
      <c r="BC32" s="15" t="str">
        <f t="shared" si="25"/>
        <v>0.0</v>
      </c>
      <c r="BD32" s="19">
        <v>2</v>
      </c>
      <c r="BE32" s="68"/>
      <c r="BF32" s="28"/>
      <c r="BG32" s="26"/>
      <c r="BH32" s="27"/>
      <c r="BI32" s="82"/>
      <c r="BJ32" s="82">
        <f t="shared" si="26"/>
        <v>0</v>
      </c>
      <c r="BK32" s="21">
        <f t="shared" si="27"/>
        <v>0</v>
      </c>
      <c r="BL32" s="21" t="str">
        <f t="shared" si="28"/>
        <v>0.0</v>
      </c>
      <c r="BM32" s="13" t="str">
        <f t="shared" si="29"/>
        <v>F</v>
      </c>
      <c r="BN32" s="18">
        <f t="shared" si="30"/>
        <v>0</v>
      </c>
      <c r="BO32" s="15" t="str">
        <f t="shared" si="31"/>
        <v>0.0</v>
      </c>
      <c r="BP32" s="19">
        <v>1.5</v>
      </c>
      <c r="BQ32" s="68"/>
      <c r="BR32" s="28"/>
      <c r="BS32" s="26"/>
      <c r="BT32" s="27"/>
      <c r="BU32" s="82"/>
      <c r="BV32" s="82">
        <f t="shared" si="32"/>
        <v>0</v>
      </c>
      <c r="BW32" s="21">
        <f t="shared" si="33"/>
        <v>0</v>
      </c>
      <c r="BX32" s="21" t="str">
        <f t="shared" si="34"/>
        <v>0.0</v>
      </c>
      <c r="BY32" s="13" t="str">
        <f t="shared" si="35"/>
        <v>F</v>
      </c>
      <c r="BZ32" s="18">
        <f t="shared" si="36"/>
        <v>0</v>
      </c>
      <c r="CA32" s="15" t="str">
        <f t="shared" si="37"/>
        <v>0.0</v>
      </c>
      <c r="CB32" s="19">
        <v>1.5</v>
      </c>
      <c r="CC32" s="68"/>
      <c r="CD32" s="21">
        <f t="shared" si="38"/>
        <v>0</v>
      </c>
      <c r="CE32" s="21" t="str">
        <f t="shared" si="39"/>
        <v>0.0</v>
      </c>
      <c r="CF32" s="13" t="str">
        <f t="shared" si="40"/>
        <v>F</v>
      </c>
      <c r="CG32" s="18">
        <f t="shared" si="41"/>
        <v>0</v>
      </c>
      <c r="CH32" s="15" t="str">
        <f t="shared" si="42"/>
        <v>0.0</v>
      </c>
      <c r="CI32" s="19">
        <v>3</v>
      </c>
      <c r="CJ32" s="68">
        <v>3</v>
      </c>
      <c r="CK32" s="28"/>
      <c r="CL32" s="26"/>
      <c r="CM32" s="27"/>
      <c r="CN32" s="82"/>
      <c r="CO32" s="27">
        <f t="shared" si="43"/>
        <v>0</v>
      </c>
      <c r="CP32" s="21">
        <f t="shared" si="44"/>
        <v>0</v>
      </c>
      <c r="CQ32" s="21" t="str">
        <f t="shared" si="45"/>
        <v>0.0</v>
      </c>
      <c r="CR32" s="13" t="str">
        <f t="shared" si="46"/>
        <v>F</v>
      </c>
      <c r="CS32" s="18">
        <f t="shared" si="47"/>
        <v>0</v>
      </c>
      <c r="CT32" s="15" t="str">
        <f t="shared" si="48"/>
        <v>0.0</v>
      </c>
      <c r="CU32" s="19">
        <v>3</v>
      </c>
      <c r="CV32" s="68"/>
      <c r="CW32" s="28"/>
      <c r="CX32" s="26"/>
      <c r="CY32" s="27"/>
      <c r="CZ32" s="82"/>
      <c r="DA32" s="82">
        <f t="shared" si="49"/>
        <v>0</v>
      </c>
      <c r="DB32" s="21">
        <f t="shared" si="50"/>
        <v>0</v>
      </c>
      <c r="DC32" s="21" t="str">
        <f t="shared" si="51"/>
        <v>0.0</v>
      </c>
      <c r="DD32" s="13" t="str">
        <f t="shared" si="52"/>
        <v>F</v>
      </c>
      <c r="DE32" s="18">
        <f t="shared" si="53"/>
        <v>0</v>
      </c>
      <c r="DF32" s="15" t="str">
        <f t="shared" si="54"/>
        <v>0.0</v>
      </c>
      <c r="DG32" s="19">
        <v>2</v>
      </c>
      <c r="DH32" s="68"/>
      <c r="DI32" s="69">
        <f t="shared" si="116"/>
        <v>13</v>
      </c>
      <c r="DJ32" s="22">
        <f t="shared" si="117"/>
        <v>0</v>
      </c>
      <c r="DK32" s="24" t="str">
        <f t="shared" si="55"/>
        <v>0.00</v>
      </c>
      <c r="DL32" s="22">
        <f t="shared" si="56"/>
        <v>0</v>
      </c>
      <c r="DM32" s="24" t="str">
        <f t="shared" si="57"/>
        <v>0.00</v>
      </c>
      <c r="DN32" s="77" t="str">
        <f t="shared" si="118"/>
        <v>Cảnh báo KQHT</v>
      </c>
      <c r="DO32" s="77">
        <f t="shared" si="119"/>
        <v>0</v>
      </c>
      <c r="DP32" s="22" t="e">
        <f t="shared" si="120"/>
        <v>#DIV/0!</v>
      </c>
      <c r="DQ32" s="77" t="e">
        <f t="shared" si="58"/>
        <v>#DIV/0!</v>
      </c>
      <c r="DR32" s="22" t="e">
        <f t="shared" si="121"/>
        <v>#DIV/0!</v>
      </c>
      <c r="DS32" s="77" t="e">
        <f t="shared" si="122"/>
        <v>#DIV/0!</v>
      </c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157"/>
      <c r="GP32" s="157"/>
      <c r="GQ32" s="157"/>
      <c r="GR32" s="165"/>
      <c r="GZ32" s="165"/>
      <c r="HA32" s="165"/>
      <c r="HB32" s="165"/>
      <c r="HC32" s="165"/>
      <c r="HD32" s="165"/>
    </row>
    <row r="33" spans="1:217" s="4" customFormat="1" ht="28.5">
      <c r="A33" s="2"/>
      <c r="B33" s="5"/>
      <c r="C33" s="6"/>
      <c r="D33" s="7"/>
      <c r="E33" s="8"/>
      <c r="F33" s="3"/>
      <c r="G33" s="10"/>
      <c r="H33" s="36"/>
      <c r="I33" s="36"/>
      <c r="J33" s="25"/>
      <c r="K33" s="21" t="str">
        <f t="shared" si="0"/>
        <v>0.0</v>
      </c>
      <c r="L33" s="13" t="str">
        <f t="shared" si="152"/>
        <v>F</v>
      </c>
      <c r="M33" s="14">
        <f t="shared" si="153"/>
        <v>0</v>
      </c>
      <c r="N33" s="15" t="str">
        <f t="shared" si="3"/>
        <v>0.0</v>
      </c>
      <c r="O33" s="19">
        <v>1</v>
      </c>
      <c r="P33" s="12"/>
      <c r="Q33" s="21" t="str">
        <f t="shared" si="4"/>
        <v>0.0</v>
      </c>
      <c r="R33" s="13" t="str">
        <f t="shared" si="154"/>
        <v>F</v>
      </c>
      <c r="S33" s="14">
        <f t="shared" si="155"/>
        <v>0</v>
      </c>
      <c r="T33" s="15" t="str">
        <f t="shared" si="7"/>
        <v>0.0</v>
      </c>
      <c r="U33" s="19">
        <v>1</v>
      </c>
      <c r="V33" s="28"/>
      <c r="W33" s="26"/>
      <c r="X33" s="27"/>
      <c r="Y33" s="82"/>
      <c r="Z33" s="82">
        <f t="shared" si="8"/>
        <v>0</v>
      </c>
      <c r="AA33" s="21">
        <f t="shared" si="9"/>
        <v>0</v>
      </c>
      <c r="AB33" s="21" t="str">
        <f t="shared" si="10"/>
        <v>0.0</v>
      </c>
      <c r="AC33" s="13" t="str">
        <f t="shared" si="11"/>
        <v>F</v>
      </c>
      <c r="AD33" s="18">
        <f t="shared" si="156"/>
        <v>0</v>
      </c>
      <c r="AE33" s="15" t="str">
        <f t="shared" si="13"/>
        <v>0.0</v>
      </c>
      <c r="AF33" s="19">
        <v>2</v>
      </c>
      <c r="AG33" s="68"/>
      <c r="AH33" s="28"/>
      <c r="AI33" s="26"/>
      <c r="AJ33" s="27"/>
      <c r="AK33" s="82"/>
      <c r="AL33" s="82">
        <f t="shared" si="14"/>
        <v>0</v>
      </c>
      <c r="AM33" s="21">
        <f t="shared" si="15"/>
        <v>0</v>
      </c>
      <c r="AN33" s="21" t="str">
        <f t="shared" si="16"/>
        <v>0.0</v>
      </c>
      <c r="AO33" s="13" t="str">
        <f t="shared" si="17"/>
        <v>F</v>
      </c>
      <c r="AP33" s="18">
        <f t="shared" si="18"/>
        <v>0</v>
      </c>
      <c r="AQ33" s="15" t="str">
        <f t="shared" si="19"/>
        <v>0.0</v>
      </c>
      <c r="AR33" s="19">
        <v>1</v>
      </c>
      <c r="AS33" s="68"/>
      <c r="AT33" s="28"/>
      <c r="AU33" s="26"/>
      <c r="AV33" s="27"/>
      <c r="AW33" s="82"/>
      <c r="AX33" s="82">
        <f t="shared" si="20"/>
        <v>0</v>
      </c>
      <c r="AY33" s="21">
        <f t="shared" si="21"/>
        <v>0</v>
      </c>
      <c r="AZ33" s="21" t="str">
        <f t="shared" si="22"/>
        <v>0.0</v>
      </c>
      <c r="BA33" s="13" t="str">
        <f t="shared" si="23"/>
        <v>F</v>
      </c>
      <c r="BB33" s="18">
        <f t="shared" si="24"/>
        <v>0</v>
      </c>
      <c r="BC33" s="15" t="str">
        <f t="shared" si="25"/>
        <v>0.0</v>
      </c>
      <c r="BD33" s="19">
        <v>2</v>
      </c>
      <c r="BE33" s="68"/>
      <c r="BF33" s="28"/>
      <c r="BG33" s="26"/>
      <c r="BH33" s="27"/>
      <c r="BI33" s="82"/>
      <c r="BJ33" s="82">
        <f t="shared" si="26"/>
        <v>0</v>
      </c>
      <c r="BK33" s="21">
        <f t="shared" si="27"/>
        <v>0</v>
      </c>
      <c r="BL33" s="21" t="str">
        <f t="shared" si="28"/>
        <v>0.0</v>
      </c>
      <c r="BM33" s="13" t="str">
        <f t="shared" si="29"/>
        <v>F</v>
      </c>
      <c r="BN33" s="18">
        <f t="shared" si="30"/>
        <v>0</v>
      </c>
      <c r="BO33" s="15" t="str">
        <f t="shared" si="31"/>
        <v>0.0</v>
      </c>
      <c r="BP33" s="19">
        <v>1.5</v>
      </c>
      <c r="BQ33" s="68"/>
      <c r="BR33" s="28"/>
      <c r="BS33" s="26"/>
      <c r="BT33" s="27"/>
      <c r="BU33" s="82"/>
      <c r="BV33" s="82">
        <f t="shared" si="32"/>
        <v>0</v>
      </c>
      <c r="BW33" s="21">
        <f t="shared" si="33"/>
        <v>0</v>
      </c>
      <c r="BX33" s="21" t="str">
        <f t="shared" si="34"/>
        <v>0.0</v>
      </c>
      <c r="BY33" s="13" t="str">
        <f t="shared" si="35"/>
        <v>F</v>
      </c>
      <c r="BZ33" s="18">
        <f t="shared" si="36"/>
        <v>0</v>
      </c>
      <c r="CA33" s="15" t="str">
        <f t="shared" si="37"/>
        <v>0.0</v>
      </c>
      <c r="CB33" s="19">
        <v>1.5</v>
      </c>
      <c r="CC33" s="68"/>
      <c r="CD33" s="21">
        <f t="shared" si="38"/>
        <v>0</v>
      </c>
      <c r="CE33" s="21" t="str">
        <f t="shared" si="39"/>
        <v>0.0</v>
      </c>
      <c r="CF33" s="13" t="str">
        <f t="shared" si="40"/>
        <v>F</v>
      </c>
      <c r="CG33" s="18">
        <f t="shared" si="41"/>
        <v>0</v>
      </c>
      <c r="CH33" s="15" t="str">
        <f t="shared" si="42"/>
        <v>0.0</v>
      </c>
      <c r="CI33" s="19">
        <v>3</v>
      </c>
      <c r="CJ33" s="68">
        <v>3</v>
      </c>
      <c r="CK33" s="28"/>
      <c r="CL33" s="26"/>
      <c r="CM33" s="27"/>
      <c r="CN33" s="82"/>
      <c r="CO33" s="27">
        <f t="shared" si="43"/>
        <v>0</v>
      </c>
      <c r="CP33" s="21">
        <f t="shared" si="44"/>
        <v>0</v>
      </c>
      <c r="CQ33" s="21" t="str">
        <f t="shared" si="45"/>
        <v>0.0</v>
      </c>
      <c r="CR33" s="13" t="str">
        <f t="shared" si="46"/>
        <v>F</v>
      </c>
      <c r="CS33" s="18">
        <f t="shared" si="47"/>
        <v>0</v>
      </c>
      <c r="CT33" s="15" t="str">
        <f t="shared" si="48"/>
        <v>0.0</v>
      </c>
      <c r="CU33" s="19">
        <v>3</v>
      </c>
      <c r="CV33" s="68"/>
      <c r="CW33" s="28"/>
      <c r="CX33" s="26"/>
      <c r="CY33" s="27"/>
      <c r="CZ33" s="82"/>
      <c r="DA33" s="82">
        <f t="shared" si="49"/>
        <v>0</v>
      </c>
      <c r="DB33" s="21">
        <f t="shared" si="50"/>
        <v>0</v>
      </c>
      <c r="DC33" s="21" t="str">
        <f t="shared" si="51"/>
        <v>0.0</v>
      </c>
      <c r="DD33" s="13" t="str">
        <f t="shared" si="52"/>
        <v>F</v>
      </c>
      <c r="DE33" s="18">
        <f t="shared" si="53"/>
        <v>0</v>
      </c>
      <c r="DF33" s="15" t="str">
        <f t="shared" si="54"/>
        <v>0.0</v>
      </c>
      <c r="DG33" s="19">
        <v>2</v>
      </c>
      <c r="DH33" s="68"/>
      <c r="DI33" s="69">
        <f t="shared" si="116"/>
        <v>13</v>
      </c>
      <c r="DJ33" s="22">
        <f t="shared" si="117"/>
        <v>0</v>
      </c>
      <c r="DK33" s="24" t="str">
        <f t="shared" si="55"/>
        <v>0.00</v>
      </c>
      <c r="DL33" s="22">
        <f t="shared" si="56"/>
        <v>0</v>
      </c>
      <c r="DM33" s="24" t="str">
        <f t="shared" si="57"/>
        <v>0.00</v>
      </c>
      <c r="DN33" s="77" t="str">
        <f t="shared" si="118"/>
        <v>Cảnh báo KQHT</v>
      </c>
      <c r="DO33" s="77">
        <f t="shared" si="119"/>
        <v>0</v>
      </c>
      <c r="DP33" s="22" t="e">
        <f t="shared" si="120"/>
        <v>#DIV/0!</v>
      </c>
      <c r="DQ33" s="77" t="e">
        <f t="shared" si="58"/>
        <v>#DIV/0!</v>
      </c>
      <c r="DR33" s="22" t="e">
        <f t="shared" si="121"/>
        <v>#DIV/0!</v>
      </c>
      <c r="DS33" s="77" t="e">
        <f t="shared" si="122"/>
        <v>#DIV/0!</v>
      </c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157"/>
      <c r="GP33" s="157"/>
      <c r="GQ33" s="157"/>
      <c r="GR33" s="165"/>
      <c r="GZ33" s="165"/>
      <c r="HA33" s="165"/>
      <c r="HB33" s="165"/>
      <c r="HC33" s="165"/>
      <c r="HD33" s="165"/>
    </row>
    <row r="34" spans="1:217" s="4" customFormat="1" ht="28.5">
      <c r="A34" s="2"/>
      <c r="B34" s="5"/>
      <c r="C34" s="6"/>
      <c r="D34" s="7"/>
      <c r="E34" s="8"/>
      <c r="F34" s="3"/>
      <c r="G34" s="10"/>
      <c r="H34" s="36"/>
      <c r="I34" s="36"/>
      <c r="J34" s="25"/>
      <c r="K34" s="21" t="str">
        <f t="shared" si="0"/>
        <v>0.0</v>
      </c>
      <c r="L34" s="13" t="str">
        <f t="shared" si="152"/>
        <v>F</v>
      </c>
      <c r="M34" s="14">
        <f t="shared" si="153"/>
        <v>0</v>
      </c>
      <c r="N34" s="15" t="str">
        <f t="shared" si="3"/>
        <v>0.0</v>
      </c>
      <c r="O34" s="19">
        <v>1</v>
      </c>
      <c r="P34" s="12"/>
      <c r="Q34" s="21" t="str">
        <f t="shared" si="4"/>
        <v>0.0</v>
      </c>
      <c r="R34" s="13" t="str">
        <f t="shared" si="154"/>
        <v>F</v>
      </c>
      <c r="S34" s="14">
        <f t="shared" si="155"/>
        <v>0</v>
      </c>
      <c r="T34" s="15" t="str">
        <f t="shared" si="7"/>
        <v>0.0</v>
      </c>
      <c r="U34" s="19">
        <v>1</v>
      </c>
      <c r="V34" s="28"/>
      <c r="W34" s="26"/>
      <c r="X34" s="27"/>
      <c r="Y34" s="82"/>
      <c r="Z34" s="82">
        <f t="shared" si="8"/>
        <v>0</v>
      </c>
      <c r="AA34" s="21">
        <f t="shared" si="9"/>
        <v>0</v>
      </c>
      <c r="AB34" s="21" t="str">
        <f t="shared" si="10"/>
        <v>0.0</v>
      </c>
      <c r="AC34" s="13" t="str">
        <f t="shared" si="11"/>
        <v>F</v>
      </c>
      <c r="AD34" s="18">
        <f t="shared" si="156"/>
        <v>0</v>
      </c>
      <c r="AE34" s="15" t="str">
        <f t="shared" si="13"/>
        <v>0.0</v>
      </c>
      <c r="AF34" s="19">
        <v>2</v>
      </c>
      <c r="AG34" s="68"/>
      <c r="AH34" s="28"/>
      <c r="AI34" s="26"/>
      <c r="AJ34" s="27"/>
      <c r="AK34" s="82"/>
      <c r="AL34" s="82">
        <f t="shared" si="14"/>
        <v>0</v>
      </c>
      <c r="AM34" s="21">
        <f t="shared" si="15"/>
        <v>0</v>
      </c>
      <c r="AN34" s="21" t="str">
        <f t="shared" si="16"/>
        <v>0.0</v>
      </c>
      <c r="AO34" s="13" t="str">
        <f t="shared" si="17"/>
        <v>F</v>
      </c>
      <c r="AP34" s="18">
        <f t="shared" si="18"/>
        <v>0</v>
      </c>
      <c r="AQ34" s="15" t="str">
        <f t="shared" si="19"/>
        <v>0.0</v>
      </c>
      <c r="AR34" s="19">
        <v>1</v>
      </c>
      <c r="AS34" s="68"/>
      <c r="AT34" s="28"/>
      <c r="AU34" s="26"/>
      <c r="AV34" s="27"/>
      <c r="AW34" s="82"/>
      <c r="AX34" s="82">
        <f t="shared" si="20"/>
        <v>0</v>
      </c>
      <c r="AY34" s="21">
        <f t="shared" si="21"/>
        <v>0</v>
      </c>
      <c r="AZ34" s="21" t="str">
        <f t="shared" si="22"/>
        <v>0.0</v>
      </c>
      <c r="BA34" s="13" t="str">
        <f t="shared" si="23"/>
        <v>F</v>
      </c>
      <c r="BB34" s="18">
        <f t="shared" si="24"/>
        <v>0</v>
      </c>
      <c r="BC34" s="15" t="str">
        <f t="shared" si="25"/>
        <v>0.0</v>
      </c>
      <c r="BD34" s="19">
        <v>2</v>
      </c>
      <c r="BE34" s="68"/>
      <c r="BF34" s="28"/>
      <c r="BG34" s="26"/>
      <c r="BH34" s="27"/>
      <c r="BI34" s="82"/>
      <c r="BJ34" s="82">
        <f t="shared" si="26"/>
        <v>0</v>
      </c>
      <c r="BK34" s="21">
        <f t="shared" si="27"/>
        <v>0</v>
      </c>
      <c r="BL34" s="21" t="str">
        <f t="shared" si="28"/>
        <v>0.0</v>
      </c>
      <c r="BM34" s="13" t="str">
        <f t="shared" si="29"/>
        <v>F</v>
      </c>
      <c r="BN34" s="18">
        <f t="shared" si="30"/>
        <v>0</v>
      </c>
      <c r="BO34" s="15" t="str">
        <f t="shared" si="31"/>
        <v>0.0</v>
      </c>
      <c r="BP34" s="19">
        <v>1.5</v>
      </c>
      <c r="BQ34" s="68"/>
      <c r="BR34" s="28"/>
      <c r="BS34" s="26"/>
      <c r="BT34" s="27"/>
      <c r="BU34" s="82"/>
      <c r="BV34" s="82">
        <f t="shared" si="32"/>
        <v>0</v>
      </c>
      <c r="BW34" s="21">
        <f t="shared" si="33"/>
        <v>0</v>
      </c>
      <c r="BX34" s="21" t="str">
        <f t="shared" si="34"/>
        <v>0.0</v>
      </c>
      <c r="BY34" s="13" t="str">
        <f t="shared" si="35"/>
        <v>F</v>
      </c>
      <c r="BZ34" s="18">
        <f t="shared" si="36"/>
        <v>0</v>
      </c>
      <c r="CA34" s="15" t="str">
        <f t="shared" si="37"/>
        <v>0.0</v>
      </c>
      <c r="CB34" s="19">
        <v>1.5</v>
      </c>
      <c r="CC34" s="68"/>
      <c r="CD34" s="21">
        <f t="shared" si="38"/>
        <v>0</v>
      </c>
      <c r="CE34" s="21" t="str">
        <f t="shared" si="39"/>
        <v>0.0</v>
      </c>
      <c r="CF34" s="13" t="str">
        <f t="shared" si="40"/>
        <v>F</v>
      </c>
      <c r="CG34" s="18">
        <f t="shared" si="41"/>
        <v>0</v>
      </c>
      <c r="CH34" s="15" t="str">
        <f t="shared" si="42"/>
        <v>0.0</v>
      </c>
      <c r="CI34" s="19">
        <v>3</v>
      </c>
      <c r="CJ34" s="68">
        <v>3</v>
      </c>
      <c r="CK34" s="28"/>
      <c r="CL34" s="26"/>
      <c r="CM34" s="27"/>
      <c r="CN34" s="82"/>
      <c r="CO34" s="27">
        <f t="shared" si="43"/>
        <v>0</v>
      </c>
      <c r="CP34" s="21">
        <f t="shared" si="44"/>
        <v>0</v>
      </c>
      <c r="CQ34" s="21" t="str">
        <f t="shared" si="45"/>
        <v>0.0</v>
      </c>
      <c r="CR34" s="13" t="str">
        <f t="shared" si="46"/>
        <v>F</v>
      </c>
      <c r="CS34" s="18">
        <f t="shared" si="47"/>
        <v>0</v>
      </c>
      <c r="CT34" s="15" t="str">
        <f t="shared" si="48"/>
        <v>0.0</v>
      </c>
      <c r="CU34" s="19">
        <v>3</v>
      </c>
      <c r="CV34" s="68"/>
      <c r="CW34" s="28"/>
      <c r="CX34" s="26"/>
      <c r="CY34" s="27"/>
      <c r="CZ34" s="82"/>
      <c r="DA34" s="82">
        <f t="shared" si="49"/>
        <v>0</v>
      </c>
      <c r="DB34" s="21">
        <f t="shared" si="50"/>
        <v>0</v>
      </c>
      <c r="DC34" s="21" t="str">
        <f t="shared" si="51"/>
        <v>0.0</v>
      </c>
      <c r="DD34" s="13" t="str">
        <f t="shared" si="52"/>
        <v>F</v>
      </c>
      <c r="DE34" s="18">
        <f t="shared" si="53"/>
        <v>0</v>
      </c>
      <c r="DF34" s="15" t="str">
        <f t="shared" si="54"/>
        <v>0.0</v>
      </c>
      <c r="DG34" s="19">
        <v>2</v>
      </c>
      <c r="DH34" s="68"/>
      <c r="DI34" s="69">
        <f t="shared" si="116"/>
        <v>13</v>
      </c>
      <c r="DJ34" s="22">
        <f t="shared" si="117"/>
        <v>0</v>
      </c>
      <c r="DK34" s="24" t="str">
        <f t="shared" si="55"/>
        <v>0.00</v>
      </c>
      <c r="DL34" s="22">
        <f t="shared" si="56"/>
        <v>0</v>
      </c>
      <c r="DM34" s="24" t="str">
        <f t="shared" si="57"/>
        <v>0.00</v>
      </c>
      <c r="DN34" s="77" t="str">
        <f t="shared" si="118"/>
        <v>Cảnh báo KQHT</v>
      </c>
      <c r="DO34" s="77">
        <f t="shared" si="119"/>
        <v>0</v>
      </c>
      <c r="DP34" s="22" t="e">
        <f t="shared" si="120"/>
        <v>#DIV/0!</v>
      </c>
      <c r="DQ34" s="77" t="e">
        <f t="shared" si="58"/>
        <v>#DIV/0!</v>
      </c>
      <c r="DR34" s="22" t="e">
        <f t="shared" si="121"/>
        <v>#DIV/0!</v>
      </c>
      <c r="DS34" s="77" t="e">
        <f t="shared" si="122"/>
        <v>#DIV/0!</v>
      </c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157"/>
      <c r="GP34" s="157"/>
      <c r="GQ34" s="157"/>
      <c r="GR34" s="165"/>
      <c r="GZ34" s="165"/>
      <c r="HA34" s="165"/>
      <c r="HB34" s="165"/>
      <c r="HC34" s="165"/>
      <c r="HD34" s="165"/>
    </row>
    <row r="35" spans="1:217" s="4" customFormat="1" ht="28.5">
      <c r="A35" s="2"/>
      <c r="B35" s="5"/>
      <c r="C35" s="6"/>
      <c r="D35" s="7"/>
      <c r="E35" s="8"/>
      <c r="F35" s="3"/>
      <c r="G35" s="10"/>
      <c r="H35" s="36"/>
      <c r="I35" s="36"/>
      <c r="J35" s="25"/>
      <c r="K35" s="21" t="str">
        <f t="shared" si="0"/>
        <v>0.0</v>
      </c>
      <c r="L35" s="13" t="str">
        <f t="shared" si="152"/>
        <v>F</v>
      </c>
      <c r="M35" s="14">
        <f t="shared" si="153"/>
        <v>0</v>
      </c>
      <c r="N35" s="15" t="str">
        <f t="shared" si="3"/>
        <v>0.0</v>
      </c>
      <c r="O35" s="19">
        <v>1</v>
      </c>
      <c r="P35" s="12"/>
      <c r="Q35" s="21" t="str">
        <f t="shared" si="4"/>
        <v>0.0</v>
      </c>
      <c r="R35" s="13" t="str">
        <f t="shared" si="154"/>
        <v>F</v>
      </c>
      <c r="S35" s="14">
        <f t="shared" si="155"/>
        <v>0</v>
      </c>
      <c r="T35" s="15" t="str">
        <f t="shared" si="7"/>
        <v>0.0</v>
      </c>
      <c r="U35" s="19">
        <v>1</v>
      </c>
      <c r="V35" s="28"/>
      <c r="W35" s="26"/>
      <c r="X35" s="27"/>
      <c r="Y35" s="82"/>
      <c r="Z35" s="82">
        <f t="shared" si="8"/>
        <v>0</v>
      </c>
      <c r="AA35" s="21">
        <f t="shared" si="9"/>
        <v>0</v>
      </c>
      <c r="AB35" s="21" t="str">
        <f t="shared" si="10"/>
        <v>0.0</v>
      </c>
      <c r="AC35" s="13" t="str">
        <f t="shared" si="11"/>
        <v>F</v>
      </c>
      <c r="AD35" s="18">
        <f t="shared" si="156"/>
        <v>0</v>
      </c>
      <c r="AE35" s="15" t="str">
        <f t="shared" si="13"/>
        <v>0.0</v>
      </c>
      <c r="AF35" s="19">
        <v>2</v>
      </c>
      <c r="AG35" s="68"/>
      <c r="AH35" s="28"/>
      <c r="AI35" s="26"/>
      <c r="AJ35" s="27"/>
      <c r="AK35" s="82"/>
      <c r="AL35" s="82">
        <f t="shared" si="14"/>
        <v>0</v>
      </c>
      <c r="AM35" s="21">
        <f t="shared" si="15"/>
        <v>0</v>
      </c>
      <c r="AN35" s="21" t="str">
        <f t="shared" si="16"/>
        <v>0.0</v>
      </c>
      <c r="AO35" s="13" t="str">
        <f t="shared" si="17"/>
        <v>F</v>
      </c>
      <c r="AP35" s="18">
        <f t="shared" si="18"/>
        <v>0</v>
      </c>
      <c r="AQ35" s="15" t="str">
        <f t="shared" si="19"/>
        <v>0.0</v>
      </c>
      <c r="AR35" s="19">
        <v>1</v>
      </c>
      <c r="AS35" s="68"/>
      <c r="AT35" s="28"/>
      <c r="AU35" s="26"/>
      <c r="AV35" s="27"/>
      <c r="AW35" s="82"/>
      <c r="AX35" s="82">
        <f t="shared" si="20"/>
        <v>0</v>
      </c>
      <c r="AY35" s="21">
        <f t="shared" si="21"/>
        <v>0</v>
      </c>
      <c r="AZ35" s="21" t="str">
        <f t="shared" si="22"/>
        <v>0.0</v>
      </c>
      <c r="BA35" s="13" t="str">
        <f t="shared" si="23"/>
        <v>F</v>
      </c>
      <c r="BB35" s="18">
        <f t="shared" si="24"/>
        <v>0</v>
      </c>
      <c r="BC35" s="15" t="str">
        <f t="shared" si="25"/>
        <v>0.0</v>
      </c>
      <c r="BD35" s="19">
        <v>2</v>
      </c>
      <c r="BE35" s="68"/>
      <c r="BF35" s="28"/>
      <c r="BG35" s="26"/>
      <c r="BH35" s="27"/>
      <c r="BI35" s="82"/>
      <c r="BJ35" s="82">
        <f t="shared" si="26"/>
        <v>0</v>
      </c>
      <c r="BK35" s="21">
        <f t="shared" si="27"/>
        <v>0</v>
      </c>
      <c r="BL35" s="21" t="str">
        <f t="shared" si="28"/>
        <v>0.0</v>
      </c>
      <c r="BM35" s="13" t="str">
        <f t="shared" si="29"/>
        <v>F</v>
      </c>
      <c r="BN35" s="18">
        <f t="shared" si="30"/>
        <v>0</v>
      </c>
      <c r="BO35" s="15" t="str">
        <f t="shared" si="31"/>
        <v>0.0</v>
      </c>
      <c r="BP35" s="19">
        <v>1.5</v>
      </c>
      <c r="BQ35" s="68"/>
      <c r="BR35" s="28"/>
      <c r="BS35" s="26"/>
      <c r="BT35" s="27"/>
      <c r="BU35" s="82"/>
      <c r="BV35" s="82">
        <f t="shared" si="32"/>
        <v>0</v>
      </c>
      <c r="BW35" s="21">
        <f t="shared" si="33"/>
        <v>0</v>
      </c>
      <c r="BX35" s="21" t="str">
        <f t="shared" si="34"/>
        <v>0.0</v>
      </c>
      <c r="BY35" s="13" t="str">
        <f t="shared" si="35"/>
        <v>F</v>
      </c>
      <c r="BZ35" s="18">
        <f t="shared" si="36"/>
        <v>0</v>
      </c>
      <c r="CA35" s="15" t="str">
        <f t="shared" si="37"/>
        <v>0.0</v>
      </c>
      <c r="CB35" s="19">
        <v>1.5</v>
      </c>
      <c r="CC35" s="68"/>
      <c r="CD35" s="21">
        <f t="shared" si="38"/>
        <v>0</v>
      </c>
      <c r="CE35" s="21" t="str">
        <f t="shared" si="39"/>
        <v>0.0</v>
      </c>
      <c r="CF35" s="13" t="str">
        <f t="shared" si="40"/>
        <v>F</v>
      </c>
      <c r="CG35" s="18">
        <f t="shared" si="41"/>
        <v>0</v>
      </c>
      <c r="CH35" s="15" t="str">
        <f t="shared" si="42"/>
        <v>0.0</v>
      </c>
      <c r="CI35" s="19">
        <v>3</v>
      </c>
      <c r="CJ35" s="68">
        <v>3</v>
      </c>
      <c r="CK35" s="28"/>
      <c r="CL35" s="26"/>
      <c r="CM35" s="27"/>
      <c r="CN35" s="82"/>
      <c r="CO35" s="27">
        <f t="shared" si="43"/>
        <v>0</v>
      </c>
      <c r="CP35" s="21">
        <f t="shared" si="44"/>
        <v>0</v>
      </c>
      <c r="CQ35" s="21" t="str">
        <f t="shared" si="45"/>
        <v>0.0</v>
      </c>
      <c r="CR35" s="13" t="str">
        <f t="shared" si="46"/>
        <v>F</v>
      </c>
      <c r="CS35" s="18">
        <f t="shared" si="47"/>
        <v>0</v>
      </c>
      <c r="CT35" s="15" t="str">
        <f t="shared" si="48"/>
        <v>0.0</v>
      </c>
      <c r="CU35" s="19">
        <v>3</v>
      </c>
      <c r="CV35" s="68"/>
      <c r="CW35" s="28"/>
      <c r="CX35" s="26"/>
      <c r="CY35" s="27"/>
      <c r="CZ35" s="82"/>
      <c r="DA35" s="82">
        <f t="shared" si="49"/>
        <v>0</v>
      </c>
      <c r="DB35" s="21">
        <f t="shared" si="50"/>
        <v>0</v>
      </c>
      <c r="DC35" s="21" t="str">
        <f t="shared" si="51"/>
        <v>0.0</v>
      </c>
      <c r="DD35" s="13" t="str">
        <f t="shared" si="52"/>
        <v>F</v>
      </c>
      <c r="DE35" s="18">
        <f t="shared" si="53"/>
        <v>0</v>
      </c>
      <c r="DF35" s="15" t="str">
        <f t="shared" si="54"/>
        <v>0.0</v>
      </c>
      <c r="DG35" s="19">
        <v>2</v>
      </c>
      <c r="DH35" s="68"/>
      <c r="DI35" s="69">
        <f t="shared" si="116"/>
        <v>13</v>
      </c>
      <c r="DJ35" s="22">
        <f t="shared" si="117"/>
        <v>0</v>
      </c>
      <c r="DK35" s="24" t="str">
        <f t="shared" si="55"/>
        <v>0.00</v>
      </c>
      <c r="DL35" s="22">
        <f t="shared" si="56"/>
        <v>0</v>
      </c>
      <c r="DM35" s="24" t="str">
        <f t="shared" si="57"/>
        <v>0.00</v>
      </c>
      <c r="DN35" s="77" t="str">
        <f t="shared" si="118"/>
        <v>Cảnh báo KQHT</v>
      </c>
      <c r="DO35" s="77">
        <f t="shared" si="119"/>
        <v>0</v>
      </c>
      <c r="DP35" s="22" t="e">
        <f t="shared" si="120"/>
        <v>#DIV/0!</v>
      </c>
      <c r="DQ35" s="77" t="e">
        <f t="shared" si="58"/>
        <v>#DIV/0!</v>
      </c>
      <c r="DR35" s="22" t="e">
        <f t="shared" si="121"/>
        <v>#DIV/0!</v>
      </c>
      <c r="DS35" s="77" t="e">
        <f t="shared" si="122"/>
        <v>#DIV/0!</v>
      </c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157"/>
      <c r="GP35" s="157"/>
      <c r="GQ35" s="157"/>
      <c r="GR35" s="165"/>
      <c r="GZ35" s="165"/>
      <c r="HA35" s="165"/>
      <c r="HB35" s="165"/>
      <c r="HC35" s="165"/>
      <c r="HD35" s="165"/>
    </row>
    <row r="36" spans="1:217" s="4" customFormat="1" ht="28.5">
      <c r="A36" s="2"/>
      <c r="B36" s="5"/>
      <c r="C36" s="6"/>
      <c r="D36" s="7"/>
      <c r="E36" s="8"/>
      <c r="F36" s="3"/>
      <c r="G36" s="10"/>
      <c r="H36" s="36"/>
      <c r="I36" s="36"/>
      <c r="J36" s="25"/>
      <c r="K36" s="21" t="str">
        <f t="shared" si="0"/>
        <v>0.0</v>
      </c>
      <c r="L36" s="13" t="str">
        <f t="shared" si="152"/>
        <v>F</v>
      </c>
      <c r="M36" s="14">
        <f t="shared" si="153"/>
        <v>0</v>
      </c>
      <c r="N36" s="15" t="str">
        <f t="shared" si="3"/>
        <v>0.0</v>
      </c>
      <c r="O36" s="19">
        <v>1</v>
      </c>
      <c r="P36" s="12"/>
      <c r="Q36" s="21" t="str">
        <f t="shared" si="4"/>
        <v>0.0</v>
      </c>
      <c r="R36" s="13" t="str">
        <f t="shared" si="154"/>
        <v>F</v>
      </c>
      <c r="S36" s="14">
        <f t="shared" si="155"/>
        <v>0</v>
      </c>
      <c r="T36" s="15" t="str">
        <f t="shared" si="7"/>
        <v>0.0</v>
      </c>
      <c r="U36" s="19">
        <v>1</v>
      </c>
      <c r="V36" s="28"/>
      <c r="W36" s="26"/>
      <c r="X36" s="27"/>
      <c r="Y36" s="82"/>
      <c r="Z36" s="82">
        <f t="shared" si="8"/>
        <v>0</v>
      </c>
      <c r="AA36" s="21">
        <f t="shared" si="9"/>
        <v>0</v>
      </c>
      <c r="AB36" s="21" t="str">
        <f t="shared" si="10"/>
        <v>0.0</v>
      </c>
      <c r="AC36" s="13" t="str">
        <f t="shared" si="11"/>
        <v>F</v>
      </c>
      <c r="AD36" s="18">
        <f t="shared" si="156"/>
        <v>0</v>
      </c>
      <c r="AE36" s="15" t="str">
        <f t="shared" si="13"/>
        <v>0.0</v>
      </c>
      <c r="AF36" s="19">
        <v>2</v>
      </c>
      <c r="AG36" s="68"/>
      <c r="AH36" s="28"/>
      <c r="AI36" s="26"/>
      <c r="AJ36" s="27"/>
      <c r="AK36" s="82"/>
      <c r="AL36" s="82">
        <f t="shared" si="14"/>
        <v>0</v>
      </c>
      <c r="AM36" s="21">
        <f t="shared" si="15"/>
        <v>0</v>
      </c>
      <c r="AN36" s="21" t="str">
        <f t="shared" si="16"/>
        <v>0.0</v>
      </c>
      <c r="AO36" s="13" t="str">
        <f t="shared" si="17"/>
        <v>F</v>
      </c>
      <c r="AP36" s="18">
        <f t="shared" si="18"/>
        <v>0</v>
      </c>
      <c r="AQ36" s="15" t="str">
        <f t="shared" si="19"/>
        <v>0.0</v>
      </c>
      <c r="AR36" s="19">
        <v>1</v>
      </c>
      <c r="AS36" s="68"/>
      <c r="AT36" s="28"/>
      <c r="AU36" s="26"/>
      <c r="AV36" s="27"/>
      <c r="AW36" s="82"/>
      <c r="AX36" s="82">
        <f t="shared" si="20"/>
        <v>0</v>
      </c>
      <c r="AY36" s="21">
        <f t="shared" si="21"/>
        <v>0</v>
      </c>
      <c r="AZ36" s="21" t="str">
        <f t="shared" si="22"/>
        <v>0.0</v>
      </c>
      <c r="BA36" s="13" t="str">
        <f t="shared" si="23"/>
        <v>F</v>
      </c>
      <c r="BB36" s="18">
        <f t="shared" si="24"/>
        <v>0</v>
      </c>
      <c r="BC36" s="15" t="str">
        <f t="shared" si="25"/>
        <v>0.0</v>
      </c>
      <c r="BD36" s="19">
        <v>2</v>
      </c>
      <c r="BE36" s="68"/>
      <c r="BF36" s="28"/>
      <c r="BG36" s="26"/>
      <c r="BH36" s="27"/>
      <c r="BI36" s="82"/>
      <c r="BJ36" s="82">
        <f t="shared" si="26"/>
        <v>0</v>
      </c>
      <c r="BK36" s="21">
        <f t="shared" si="27"/>
        <v>0</v>
      </c>
      <c r="BL36" s="21" t="str">
        <f t="shared" si="28"/>
        <v>0.0</v>
      </c>
      <c r="BM36" s="13" t="str">
        <f t="shared" si="29"/>
        <v>F</v>
      </c>
      <c r="BN36" s="18">
        <f t="shared" si="30"/>
        <v>0</v>
      </c>
      <c r="BO36" s="15" t="str">
        <f t="shared" si="31"/>
        <v>0.0</v>
      </c>
      <c r="BP36" s="19">
        <v>1.5</v>
      </c>
      <c r="BQ36" s="68"/>
      <c r="BR36" s="28"/>
      <c r="BS36" s="26"/>
      <c r="BT36" s="27"/>
      <c r="BU36" s="82"/>
      <c r="BV36" s="82">
        <f t="shared" si="32"/>
        <v>0</v>
      </c>
      <c r="BW36" s="21">
        <f t="shared" si="33"/>
        <v>0</v>
      </c>
      <c r="BX36" s="21" t="str">
        <f t="shared" si="34"/>
        <v>0.0</v>
      </c>
      <c r="BY36" s="13" t="str">
        <f t="shared" si="35"/>
        <v>F</v>
      </c>
      <c r="BZ36" s="18">
        <f t="shared" si="36"/>
        <v>0</v>
      </c>
      <c r="CA36" s="15" t="str">
        <f t="shared" si="37"/>
        <v>0.0</v>
      </c>
      <c r="CB36" s="19">
        <v>1.5</v>
      </c>
      <c r="CC36" s="68"/>
      <c r="CD36" s="21">
        <f t="shared" si="38"/>
        <v>0</v>
      </c>
      <c r="CE36" s="21" t="str">
        <f t="shared" si="39"/>
        <v>0.0</v>
      </c>
      <c r="CF36" s="13" t="str">
        <f t="shared" si="40"/>
        <v>F</v>
      </c>
      <c r="CG36" s="18">
        <f t="shared" si="41"/>
        <v>0</v>
      </c>
      <c r="CH36" s="15" t="str">
        <f t="shared" si="42"/>
        <v>0.0</v>
      </c>
      <c r="CI36" s="19">
        <v>3</v>
      </c>
      <c r="CJ36" s="68">
        <v>3</v>
      </c>
      <c r="CK36" s="28"/>
      <c r="CL36" s="26"/>
      <c r="CM36" s="27"/>
      <c r="CN36" s="82"/>
      <c r="CO36" s="27">
        <f t="shared" si="43"/>
        <v>0</v>
      </c>
      <c r="CP36" s="21">
        <f t="shared" si="44"/>
        <v>0</v>
      </c>
      <c r="CQ36" s="21" t="str">
        <f t="shared" si="45"/>
        <v>0.0</v>
      </c>
      <c r="CR36" s="13" t="str">
        <f t="shared" si="46"/>
        <v>F</v>
      </c>
      <c r="CS36" s="18">
        <f t="shared" si="47"/>
        <v>0</v>
      </c>
      <c r="CT36" s="15" t="str">
        <f t="shared" si="48"/>
        <v>0.0</v>
      </c>
      <c r="CU36" s="19">
        <v>3</v>
      </c>
      <c r="CV36" s="68"/>
      <c r="CW36" s="28"/>
      <c r="CX36" s="26"/>
      <c r="CY36" s="27"/>
      <c r="CZ36" s="82"/>
      <c r="DA36" s="82">
        <f t="shared" si="49"/>
        <v>0</v>
      </c>
      <c r="DB36" s="21">
        <f t="shared" si="50"/>
        <v>0</v>
      </c>
      <c r="DC36" s="21" t="str">
        <f t="shared" si="51"/>
        <v>0.0</v>
      </c>
      <c r="DD36" s="13" t="str">
        <f t="shared" si="52"/>
        <v>F</v>
      </c>
      <c r="DE36" s="18">
        <f t="shared" si="53"/>
        <v>0</v>
      </c>
      <c r="DF36" s="15" t="str">
        <f t="shared" si="54"/>
        <v>0.0</v>
      </c>
      <c r="DG36" s="19">
        <v>2</v>
      </c>
      <c r="DH36" s="68"/>
      <c r="DI36" s="69">
        <f t="shared" si="116"/>
        <v>13</v>
      </c>
      <c r="DJ36" s="22">
        <f t="shared" si="117"/>
        <v>0</v>
      </c>
      <c r="DK36" s="24" t="str">
        <f t="shared" si="55"/>
        <v>0.00</v>
      </c>
      <c r="DL36" s="22">
        <f t="shared" si="56"/>
        <v>0</v>
      </c>
      <c r="DM36" s="24" t="str">
        <f t="shared" si="57"/>
        <v>0.00</v>
      </c>
      <c r="DN36" s="77" t="str">
        <f t="shared" si="118"/>
        <v>Cảnh báo KQHT</v>
      </c>
      <c r="DO36" s="77">
        <f t="shared" si="119"/>
        <v>0</v>
      </c>
      <c r="DP36" s="22" t="e">
        <f t="shared" si="120"/>
        <v>#DIV/0!</v>
      </c>
      <c r="DQ36" s="77" t="e">
        <f t="shared" si="58"/>
        <v>#DIV/0!</v>
      </c>
      <c r="DR36" s="22" t="e">
        <f t="shared" si="121"/>
        <v>#DIV/0!</v>
      </c>
      <c r="DS36" s="77" t="e">
        <f t="shared" si="122"/>
        <v>#DIV/0!</v>
      </c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157"/>
      <c r="GP36" s="157"/>
      <c r="GQ36" s="157"/>
      <c r="GR36" s="165"/>
      <c r="GZ36" s="165"/>
      <c r="HA36" s="165"/>
      <c r="HB36" s="165"/>
      <c r="HC36" s="165"/>
      <c r="HD36" s="165"/>
    </row>
    <row r="37" spans="1:217" s="4" customFormat="1" ht="28.5">
      <c r="A37" s="2"/>
      <c r="B37" s="5"/>
      <c r="C37" s="6"/>
      <c r="D37" s="7"/>
      <c r="E37" s="8"/>
      <c r="F37" s="3"/>
      <c r="G37" s="10"/>
      <c r="H37" s="3"/>
      <c r="I37" s="11"/>
      <c r="J37" s="25"/>
      <c r="K37" s="21" t="str">
        <f t="shared" si="0"/>
        <v>0.0</v>
      </c>
      <c r="L37" s="13" t="str">
        <f t="shared" si="152"/>
        <v>F</v>
      </c>
      <c r="M37" s="14">
        <f t="shared" si="153"/>
        <v>0</v>
      </c>
      <c r="N37" s="15" t="str">
        <f t="shared" si="3"/>
        <v>0.0</v>
      </c>
      <c r="O37" s="19">
        <v>1</v>
      </c>
      <c r="P37" s="12"/>
      <c r="Q37" s="21" t="str">
        <f t="shared" si="4"/>
        <v>0.0</v>
      </c>
      <c r="R37" s="13" t="str">
        <f t="shared" si="154"/>
        <v>F</v>
      </c>
      <c r="S37" s="14">
        <f t="shared" si="155"/>
        <v>0</v>
      </c>
      <c r="T37" s="15" t="str">
        <f t="shared" si="7"/>
        <v>0.0</v>
      </c>
      <c r="U37" s="19">
        <v>1</v>
      </c>
      <c r="V37" s="28"/>
      <c r="W37" s="26"/>
      <c r="X37" s="27"/>
      <c r="Y37" s="82"/>
      <c r="Z37" s="82">
        <f t="shared" si="8"/>
        <v>0</v>
      </c>
      <c r="AA37" s="21">
        <f t="shared" si="9"/>
        <v>0</v>
      </c>
      <c r="AB37" s="21" t="str">
        <f t="shared" si="10"/>
        <v>0.0</v>
      </c>
      <c r="AC37" s="13" t="str">
        <f t="shared" si="11"/>
        <v>F</v>
      </c>
      <c r="AD37" s="18">
        <f t="shared" si="156"/>
        <v>0</v>
      </c>
      <c r="AE37" s="15" t="str">
        <f t="shared" si="13"/>
        <v>0.0</v>
      </c>
      <c r="AF37" s="19">
        <v>2</v>
      </c>
      <c r="AG37" s="68"/>
      <c r="AH37" s="28"/>
      <c r="AI37" s="26"/>
      <c r="AJ37" s="27"/>
      <c r="AK37" s="82"/>
      <c r="AL37" s="82">
        <f t="shared" si="14"/>
        <v>0</v>
      </c>
      <c r="AM37" s="21">
        <f t="shared" si="15"/>
        <v>0</v>
      </c>
      <c r="AN37" s="21" t="str">
        <f t="shared" si="16"/>
        <v>0.0</v>
      </c>
      <c r="AO37" s="13" t="str">
        <f t="shared" si="17"/>
        <v>F</v>
      </c>
      <c r="AP37" s="18">
        <f t="shared" si="18"/>
        <v>0</v>
      </c>
      <c r="AQ37" s="15" t="str">
        <f t="shared" si="19"/>
        <v>0.0</v>
      </c>
      <c r="AR37" s="19">
        <v>1</v>
      </c>
      <c r="AS37" s="68"/>
      <c r="AT37" s="28"/>
      <c r="AU37" s="26"/>
      <c r="AV37" s="27"/>
      <c r="AW37" s="82"/>
      <c r="AX37" s="82">
        <f t="shared" si="20"/>
        <v>0</v>
      </c>
      <c r="AY37" s="21">
        <f t="shared" si="21"/>
        <v>0</v>
      </c>
      <c r="AZ37" s="21" t="str">
        <f t="shared" si="22"/>
        <v>0.0</v>
      </c>
      <c r="BA37" s="13" t="str">
        <f t="shared" si="23"/>
        <v>F</v>
      </c>
      <c r="BB37" s="18">
        <f t="shared" si="24"/>
        <v>0</v>
      </c>
      <c r="BC37" s="15" t="str">
        <f t="shared" si="25"/>
        <v>0.0</v>
      </c>
      <c r="BD37" s="19">
        <v>2</v>
      </c>
      <c r="BE37" s="68"/>
      <c r="BF37" s="28"/>
      <c r="BG37" s="26"/>
      <c r="BH37" s="27"/>
      <c r="BI37" s="82"/>
      <c r="BJ37" s="82">
        <f t="shared" si="26"/>
        <v>0</v>
      </c>
      <c r="BK37" s="21">
        <f t="shared" si="27"/>
        <v>0</v>
      </c>
      <c r="BL37" s="21" t="str">
        <f t="shared" si="28"/>
        <v>0.0</v>
      </c>
      <c r="BM37" s="13" t="str">
        <f t="shared" si="29"/>
        <v>F</v>
      </c>
      <c r="BN37" s="18">
        <f t="shared" si="30"/>
        <v>0</v>
      </c>
      <c r="BO37" s="15" t="str">
        <f t="shared" si="31"/>
        <v>0.0</v>
      </c>
      <c r="BP37" s="19">
        <v>1.5</v>
      </c>
      <c r="BQ37" s="68"/>
      <c r="BR37" s="28"/>
      <c r="BS37" s="26"/>
      <c r="BT37" s="27"/>
      <c r="BU37" s="82"/>
      <c r="BV37" s="82">
        <f t="shared" si="32"/>
        <v>0</v>
      </c>
      <c r="BW37" s="21">
        <f t="shared" si="33"/>
        <v>0</v>
      </c>
      <c r="BX37" s="21" t="str">
        <f t="shared" si="34"/>
        <v>0.0</v>
      </c>
      <c r="BY37" s="13" t="str">
        <f t="shared" si="35"/>
        <v>F</v>
      </c>
      <c r="BZ37" s="18">
        <f t="shared" si="36"/>
        <v>0</v>
      </c>
      <c r="CA37" s="15" t="str">
        <f t="shared" si="37"/>
        <v>0.0</v>
      </c>
      <c r="CB37" s="19">
        <v>1.5</v>
      </c>
      <c r="CC37" s="68"/>
      <c r="CD37" s="21">
        <f t="shared" si="38"/>
        <v>0</v>
      </c>
      <c r="CE37" s="21" t="str">
        <f t="shared" si="39"/>
        <v>0.0</v>
      </c>
      <c r="CF37" s="13" t="str">
        <f t="shared" si="40"/>
        <v>F</v>
      </c>
      <c r="CG37" s="18">
        <f t="shared" si="41"/>
        <v>0</v>
      </c>
      <c r="CH37" s="15" t="str">
        <f t="shared" si="42"/>
        <v>0.0</v>
      </c>
      <c r="CI37" s="19">
        <v>3</v>
      </c>
      <c r="CJ37" s="68">
        <v>3</v>
      </c>
      <c r="CK37" s="28"/>
      <c r="CL37" s="26"/>
      <c r="CM37" s="27"/>
      <c r="CN37" s="82"/>
      <c r="CO37" s="27">
        <f t="shared" si="43"/>
        <v>0</v>
      </c>
      <c r="CP37" s="21">
        <f t="shared" si="44"/>
        <v>0</v>
      </c>
      <c r="CQ37" s="21" t="str">
        <f t="shared" si="45"/>
        <v>0.0</v>
      </c>
      <c r="CR37" s="13" t="str">
        <f t="shared" si="46"/>
        <v>F</v>
      </c>
      <c r="CS37" s="18">
        <f t="shared" si="47"/>
        <v>0</v>
      </c>
      <c r="CT37" s="15" t="str">
        <f t="shared" si="48"/>
        <v>0.0</v>
      </c>
      <c r="CU37" s="19">
        <v>3</v>
      </c>
      <c r="CV37" s="68"/>
      <c r="CW37" s="28"/>
      <c r="CX37" s="26"/>
      <c r="CY37" s="27"/>
      <c r="CZ37" s="82"/>
      <c r="DA37" s="82">
        <f t="shared" si="49"/>
        <v>0</v>
      </c>
      <c r="DB37" s="21">
        <f t="shared" si="50"/>
        <v>0</v>
      </c>
      <c r="DC37" s="21" t="str">
        <f t="shared" si="51"/>
        <v>0.0</v>
      </c>
      <c r="DD37" s="13" t="str">
        <f t="shared" si="52"/>
        <v>F</v>
      </c>
      <c r="DE37" s="18">
        <f t="shared" si="53"/>
        <v>0</v>
      </c>
      <c r="DF37" s="15" t="str">
        <f t="shared" si="54"/>
        <v>0.0</v>
      </c>
      <c r="DG37" s="19">
        <v>2</v>
      </c>
      <c r="DH37" s="68"/>
      <c r="DI37" s="69">
        <f t="shared" si="116"/>
        <v>13</v>
      </c>
      <c r="DJ37" s="22">
        <f t="shared" si="117"/>
        <v>0</v>
      </c>
      <c r="DK37" s="24" t="str">
        <f t="shared" si="55"/>
        <v>0.00</v>
      </c>
      <c r="DL37" s="22">
        <f t="shared" si="56"/>
        <v>0</v>
      </c>
      <c r="DM37" s="24" t="str">
        <f t="shared" si="57"/>
        <v>0.00</v>
      </c>
      <c r="DN37" s="77" t="str">
        <f t="shared" si="118"/>
        <v>Cảnh báo KQHT</v>
      </c>
      <c r="DO37" s="77">
        <f t="shared" si="119"/>
        <v>0</v>
      </c>
      <c r="DP37" s="22" t="e">
        <f t="shared" si="120"/>
        <v>#DIV/0!</v>
      </c>
      <c r="DQ37" s="77" t="e">
        <f t="shared" si="58"/>
        <v>#DIV/0!</v>
      </c>
      <c r="DR37" s="22" t="e">
        <f t="shared" si="121"/>
        <v>#DIV/0!</v>
      </c>
      <c r="DS37" s="77" t="e">
        <f t="shared" si="122"/>
        <v>#DIV/0!</v>
      </c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157"/>
      <c r="GP37" s="157"/>
      <c r="GQ37" s="157"/>
      <c r="GR37" s="165"/>
      <c r="GZ37" s="165"/>
      <c r="HA37" s="165"/>
      <c r="HB37" s="165"/>
      <c r="HC37" s="165"/>
      <c r="HD37" s="165"/>
    </row>
    <row r="38" spans="1:217" s="4" customFormat="1" ht="28.5">
      <c r="A38" s="2"/>
      <c r="B38" s="5"/>
      <c r="C38" s="6"/>
      <c r="D38" s="7"/>
      <c r="E38" s="8"/>
      <c r="F38" s="3"/>
      <c r="G38" s="3"/>
      <c r="H38" s="3"/>
      <c r="I38" s="11"/>
      <c r="J38" s="12"/>
      <c r="K38" s="21" t="str">
        <f>TEXT(J38,"0.0")</f>
        <v>0.0</v>
      </c>
      <c r="L38" s="13" t="str">
        <f>IF(J38&gt;=8.5,"A",IF(J38&gt;=8,"B+",IF(J38&gt;=7,"B",IF(J38&gt;=6.5,"C+",IF(J38&gt;=5.5,"C",IF(J38&gt;=5,"D+",IF(J38&gt;=4,"D","F")))))))</f>
        <v>F</v>
      </c>
      <c r="M38" s="14">
        <f>IF(L38="A",4,IF(L38="B+",3.5,IF(L38="B",3,IF(L38="C+",2.5,IF(L38="C",2,IF(L38="D+",1.5,IF(L38="D",1,0)))))))</f>
        <v>0</v>
      </c>
      <c r="N38" s="15" t="str">
        <f>TEXT(M38,"0.0")</f>
        <v>0.0</v>
      </c>
      <c r="O38" s="19">
        <v>1</v>
      </c>
      <c r="P38" s="12"/>
      <c r="Q38" s="21" t="str">
        <f>TEXT(P38,"0.0")</f>
        <v>0.0</v>
      </c>
      <c r="R38" s="13" t="str">
        <f>IF(P38&gt;=8.5,"A",IF(P38&gt;=8,"B+",IF(P38&gt;=7,"B",IF(P38&gt;=6.5,"C+",IF(P38&gt;=5.5,"C",IF(P38&gt;=5,"D+",IF(P38&gt;=4,"D","F")))))))</f>
        <v>F</v>
      </c>
      <c r="S38" s="14">
        <f>IF(R38="A",4,IF(R38="B+",3.5,IF(R38="B",3,IF(R38="C+",2.5,IF(R38="C",2,IF(R38="D+",1.5,IF(R38="D",1,0)))))))</f>
        <v>0</v>
      </c>
      <c r="T38" s="15" t="str">
        <f>TEXT(S38,"0.0")</f>
        <v>0.0</v>
      </c>
      <c r="U38" s="19">
        <v>1</v>
      </c>
      <c r="V38" s="28"/>
      <c r="W38" s="26"/>
      <c r="X38" s="27"/>
      <c r="Y38" s="82"/>
      <c r="Z38" s="82">
        <f t="shared" si="8"/>
        <v>0</v>
      </c>
      <c r="AA38" s="21">
        <f t="shared" si="9"/>
        <v>0</v>
      </c>
      <c r="AB38" s="21" t="str">
        <f>TEXT(AA38,"0.0")</f>
        <v>0.0</v>
      </c>
      <c r="AC38" s="13" t="str">
        <f>IF(AA38&gt;=8.5,"A",IF(AA38&gt;=8,"B+",IF(AA38&gt;=7,"B",IF(AA38&gt;=6.5,"C+",IF(AA38&gt;=5.5,"C",IF(AA38&gt;=5,"D+",IF(AA38&gt;=4,"D","F")))))))</f>
        <v>F</v>
      </c>
      <c r="AD38" s="18">
        <f>IF(AC38="A",4,IF(AC38="B+",3.5,IF(AC38="B",3,IF(AC38="C+",2.5,IF(AC38="C",2,IF(AC38="D+",1.5,IF(AC38="D",1,0)))))))</f>
        <v>0</v>
      </c>
      <c r="AE38" s="15" t="str">
        <f>TEXT(AD38,"0.0")</f>
        <v>0.0</v>
      </c>
      <c r="AF38" s="19">
        <v>2</v>
      </c>
      <c r="AG38" s="68"/>
      <c r="AH38" s="28"/>
      <c r="AI38" s="26"/>
      <c r="AJ38" s="27"/>
      <c r="AK38" s="82"/>
      <c r="AL38" s="82">
        <f t="shared" si="14"/>
        <v>0</v>
      </c>
      <c r="AM38" s="21">
        <f t="shared" si="15"/>
        <v>0</v>
      </c>
      <c r="AN38" s="21" t="str">
        <f t="shared" si="16"/>
        <v>0.0</v>
      </c>
      <c r="AO38" s="13" t="str">
        <f t="shared" si="17"/>
        <v>F</v>
      </c>
      <c r="AP38" s="18">
        <f t="shared" si="18"/>
        <v>0</v>
      </c>
      <c r="AQ38" s="15" t="str">
        <f t="shared" si="19"/>
        <v>0.0</v>
      </c>
      <c r="AR38" s="19">
        <v>1</v>
      </c>
      <c r="AS38" s="68"/>
      <c r="AT38" s="28"/>
      <c r="AU38" s="26"/>
      <c r="AV38" s="27"/>
      <c r="AW38" s="82"/>
      <c r="AX38" s="82">
        <f t="shared" si="20"/>
        <v>0</v>
      </c>
      <c r="AY38" s="21">
        <f t="shared" si="21"/>
        <v>0</v>
      </c>
      <c r="AZ38" s="21" t="str">
        <f t="shared" si="22"/>
        <v>0.0</v>
      </c>
      <c r="BA38" s="13" t="str">
        <f t="shared" si="23"/>
        <v>F</v>
      </c>
      <c r="BB38" s="18">
        <f t="shared" si="24"/>
        <v>0</v>
      </c>
      <c r="BC38" s="15" t="str">
        <f t="shared" si="25"/>
        <v>0.0</v>
      </c>
      <c r="BD38" s="19">
        <v>2</v>
      </c>
      <c r="BE38" s="68"/>
      <c r="BF38" s="28"/>
      <c r="BG38" s="26"/>
      <c r="BH38" s="27"/>
      <c r="BI38" s="82"/>
      <c r="BJ38" s="82">
        <f t="shared" si="26"/>
        <v>0</v>
      </c>
      <c r="BK38" s="21">
        <f t="shared" si="27"/>
        <v>0</v>
      </c>
      <c r="BL38" s="21" t="str">
        <f t="shared" si="28"/>
        <v>0.0</v>
      </c>
      <c r="BM38" s="13" t="str">
        <f t="shared" si="29"/>
        <v>F</v>
      </c>
      <c r="BN38" s="18">
        <f t="shared" si="30"/>
        <v>0</v>
      </c>
      <c r="BO38" s="15" t="str">
        <f t="shared" si="31"/>
        <v>0.0</v>
      </c>
      <c r="BP38" s="19">
        <v>1.5</v>
      </c>
      <c r="BQ38" s="68"/>
      <c r="BR38" s="28"/>
      <c r="BS38" s="26"/>
      <c r="BT38" s="27"/>
      <c r="BU38" s="82"/>
      <c r="BV38" s="82">
        <f t="shared" si="32"/>
        <v>0</v>
      </c>
      <c r="BW38" s="21">
        <f t="shared" si="33"/>
        <v>0</v>
      </c>
      <c r="BX38" s="21" t="str">
        <f t="shared" si="34"/>
        <v>0.0</v>
      </c>
      <c r="BY38" s="13" t="str">
        <f t="shared" si="35"/>
        <v>F</v>
      </c>
      <c r="BZ38" s="18">
        <f t="shared" si="36"/>
        <v>0</v>
      </c>
      <c r="CA38" s="15" t="str">
        <f t="shared" si="37"/>
        <v>0.0</v>
      </c>
      <c r="CB38" s="19">
        <v>1.5</v>
      </c>
      <c r="CC38" s="68"/>
      <c r="CD38" s="21">
        <f t="shared" si="38"/>
        <v>0</v>
      </c>
      <c r="CE38" s="21" t="str">
        <f t="shared" si="39"/>
        <v>0.0</v>
      </c>
      <c r="CF38" s="13" t="str">
        <f t="shared" si="40"/>
        <v>F</v>
      </c>
      <c r="CG38" s="18">
        <f t="shared" si="41"/>
        <v>0</v>
      </c>
      <c r="CH38" s="15" t="str">
        <f t="shared" si="42"/>
        <v>0.0</v>
      </c>
      <c r="CI38" s="19">
        <v>3</v>
      </c>
      <c r="CJ38" s="68">
        <v>3</v>
      </c>
      <c r="CK38" s="28"/>
      <c r="CL38" s="26"/>
      <c r="CM38" s="27"/>
      <c r="CN38" s="82"/>
      <c r="CO38" s="27">
        <f t="shared" si="43"/>
        <v>0</v>
      </c>
      <c r="CP38" s="21">
        <f t="shared" si="44"/>
        <v>0</v>
      </c>
      <c r="CQ38" s="21" t="str">
        <f t="shared" si="45"/>
        <v>0.0</v>
      </c>
      <c r="CR38" s="13" t="str">
        <f t="shared" si="46"/>
        <v>F</v>
      </c>
      <c r="CS38" s="18">
        <f t="shared" si="47"/>
        <v>0</v>
      </c>
      <c r="CT38" s="15" t="str">
        <f t="shared" si="48"/>
        <v>0.0</v>
      </c>
      <c r="CU38" s="19">
        <v>3</v>
      </c>
      <c r="CV38" s="68"/>
      <c r="CW38" s="28"/>
      <c r="CX38" s="26"/>
      <c r="CY38" s="27"/>
      <c r="CZ38" s="82"/>
      <c r="DA38" s="82">
        <f t="shared" si="49"/>
        <v>0</v>
      </c>
      <c r="DB38" s="21">
        <f t="shared" si="50"/>
        <v>0</v>
      </c>
      <c r="DC38" s="21" t="str">
        <f t="shared" si="51"/>
        <v>0.0</v>
      </c>
      <c r="DD38" s="13" t="str">
        <f t="shared" si="52"/>
        <v>F</v>
      </c>
      <c r="DE38" s="18">
        <f t="shared" si="53"/>
        <v>0</v>
      </c>
      <c r="DF38" s="15" t="str">
        <f t="shared" si="54"/>
        <v>0.0</v>
      </c>
      <c r="DG38" s="19">
        <v>2</v>
      </c>
      <c r="DH38" s="68"/>
      <c r="DI38" s="69">
        <f t="shared" si="116"/>
        <v>13</v>
      </c>
      <c r="DJ38" s="22">
        <f t="shared" si="117"/>
        <v>0</v>
      </c>
      <c r="DK38" s="24" t="str">
        <f t="shared" si="55"/>
        <v>0.00</v>
      </c>
      <c r="DL38" s="22">
        <f t="shared" si="56"/>
        <v>0</v>
      </c>
      <c r="DM38" s="24" t="str">
        <f t="shared" si="57"/>
        <v>0.00</v>
      </c>
      <c r="DN38" s="77" t="str">
        <f t="shared" si="118"/>
        <v>Cảnh báo KQHT</v>
      </c>
      <c r="DO38" s="77">
        <f t="shared" si="119"/>
        <v>0</v>
      </c>
      <c r="DP38" s="22" t="e">
        <f t="shared" si="120"/>
        <v>#DIV/0!</v>
      </c>
      <c r="DQ38" s="77" t="e">
        <f t="shared" si="58"/>
        <v>#DIV/0!</v>
      </c>
      <c r="DR38" s="22" t="e">
        <f t="shared" si="121"/>
        <v>#DIV/0!</v>
      </c>
      <c r="DS38" s="77" t="e">
        <f t="shared" si="122"/>
        <v>#DIV/0!</v>
      </c>
      <c r="DT38" s="28"/>
      <c r="DU38" s="29"/>
      <c r="DV38" s="29"/>
      <c r="DW38" s="31"/>
      <c r="DX38" s="29"/>
      <c r="DY38" s="35"/>
      <c r="DZ38" s="32"/>
      <c r="EA38" s="32"/>
      <c r="EB38" s="28"/>
      <c r="EC38" s="26"/>
      <c r="ED38" s="27"/>
      <c r="EE38" s="28"/>
      <c r="EF38" s="29"/>
      <c r="EG38" s="29"/>
      <c r="EH38" s="31"/>
      <c r="EI38" s="29"/>
      <c r="EJ38" s="35"/>
      <c r="EK38" s="32"/>
      <c r="EL38" s="32"/>
      <c r="EM38" s="28"/>
      <c r="EN38" s="26"/>
      <c r="EO38" s="27"/>
      <c r="EP38" s="28"/>
      <c r="EQ38" s="29"/>
      <c r="ER38" s="29"/>
      <c r="ES38" s="31"/>
      <c r="ET38" s="29"/>
      <c r="EU38" s="35"/>
      <c r="EV38" s="32"/>
      <c r="EW38" s="32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157"/>
      <c r="GP38" s="157"/>
      <c r="GQ38" s="157"/>
      <c r="GR38" s="165"/>
      <c r="GZ38" s="165"/>
      <c r="HA38" s="165"/>
      <c r="HB38" s="165"/>
      <c r="HC38" s="165"/>
      <c r="HD38" s="165"/>
    </row>
    <row r="39" spans="1:217" s="4" customFormat="1" ht="28.5">
      <c r="A39" s="2"/>
      <c r="B39" s="5"/>
      <c r="C39" s="6"/>
      <c r="D39" s="7"/>
      <c r="E39" s="8"/>
      <c r="F39" s="44"/>
      <c r="G39" s="3"/>
      <c r="H39" s="3"/>
      <c r="I39" s="11"/>
      <c r="J39" s="12"/>
      <c r="K39" s="21" t="str">
        <f>TEXT(J39,"0.0")</f>
        <v>0.0</v>
      </c>
      <c r="L39" s="13" t="str">
        <f>IF(J39&gt;=8.5,"A",IF(J39&gt;=8,"B+",IF(J39&gt;=7,"B",IF(J39&gt;=6.5,"C+",IF(J39&gt;=5.5,"C",IF(J39&gt;=5,"D+",IF(J39&gt;=4,"D","F")))))))</f>
        <v>F</v>
      </c>
      <c r="M39" s="14">
        <f>IF(L39="A",4,IF(L39="B+",3.5,IF(L39="B",3,IF(L39="C+",2.5,IF(L39="C",2,IF(L39="D+",1.5,IF(L39="D",1,0)))))))</f>
        <v>0</v>
      </c>
      <c r="N39" s="15" t="str">
        <f>TEXT(M39,"0.0")</f>
        <v>0.0</v>
      </c>
      <c r="O39" s="19">
        <v>1</v>
      </c>
      <c r="P39" s="12"/>
      <c r="Q39" s="21" t="str">
        <f>TEXT(P39,"0.0")</f>
        <v>0.0</v>
      </c>
      <c r="R39" s="13" t="str">
        <f>IF(P39&gt;=8.5,"A",IF(P39&gt;=8,"B+",IF(P39&gt;=7,"B",IF(P39&gt;=6.5,"C+",IF(P39&gt;=5.5,"C",IF(P39&gt;=5,"D+",IF(P39&gt;=4,"D","F")))))))</f>
        <v>F</v>
      </c>
      <c r="S39" s="14">
        <f>IF(R39="A",4,IF(R39="B+",3.5,IF(R39="B",3,IF(R39="C+",2.5,IF(R39="C",2,IF(R39="D+",1.5,IF(R39="D",1,0)))))))</f>
        <v>0</v>
      </c>
      <c r="T39" s="15" t="str">
        <f>TEXT(S39,"0.0")</f>
        <v>0.0</v>
      </c>
      <c r="U39" s="19">
        <v>1</v>
      </c>
      <c r="V39" s="28"/>
      <c r="W39" s="26"/>
      <c r="X39" s="27"/>
      <c r="Y39" s="82"/>
      <c r="Z39" s="82">
        <f t="shared" si="8"/>
        <v>0</v>
      </c>
      <c r="AA39" s="21">
        <f t="shared" si="9"/>
        <v>0</v>
      </c>
      <c r="AB39" s="21" t="str">
        <f>TEXT(AA39,"0.0")</f>
        <v>0.0</v>
      </c>
      <c r="AC39" s="13" t="str">
        <f>IF(AA39&gt;=8.5,"A",IF(AA39&gt;=8,"B+",IF(AA39&gt;=7,"B",IF(AA39&gt;=6.5,"C+",IF(AA39&gt;=5.5,"C",IF(AA39&gt;=5,"D+",IF(AA39&gt;=4,"D","F")))))))</f>
        <v>F</v>
      </c>
      <c r="AD39" s="18">
        <f>IF(AC39="A",4,IF(AC39="B+",3.5,IF(AC39="B",3,IF(AC39="C+",2.5,IF(AC39="C",2,IF(AC39="D+",1.5,IF(AC39="D",1,0)))))))</f>
        <v>0</v>
      </c>
      <c r="AE39" s="15" t="str">
        <f>TEXT(AD39,"0.0")</f>
        <v>0.0</v>
      </c>
      <c r="AF39" s="19">
        <v>2</v>
      </c>
      <c r="AG39" s="68"/>
      <c r="AH39" s="28"/>
      <c r="AI39" s="26"/>
      <c r="AJ39" s="27"/>
      <c r="AK39" s="82"/>
      <c r="AL39" s="82">
        <f t="shared" si="14"/>
        <v>0</v>
      </c>
      <c r="AM39" s="21">
        <f t="shared" si="15"/>
        <v>0</v>
      </c>
      <c r="AN39" s="21" t="str">
        <f t="shared" si="16"/>
        <v>0.0</v>
      </c>
      <c r="AO39" s="13" t="str">
        <f t="shared" si="17"/>
        <v>F</v>
      </c>
      <c r="AP39" s="18">
        <f t="shared" si="18"/>
        <v>0</v>
      </c>
      <c r="AQ39" s="15" t="str">
        <f t="shared" si="19"/>
        <v>0.0</v>
      </c>
      <c r="AR39" s="19">
        <v>1</v>
      </c>
      <c r="AS39" s="68"/>
      <c r="AT39" s="28"/>
      <c r="AU39" s="26"/>
      <c r="AV39" s="27"/>
      <c r="AW39" s="82"/>
      <c r="AX39" s="82">
        <f t="shared" si="20"/>
        <v>0</v>
      </c>
      <c r="AY39" s="21">
        <f t="shared" si="21"/>
        <v>0</v>
      </c>
      <c r="AZ39" s="21" t="str">
        <f t="shared" si="22"/>
        <v>0.0</v>
      </c>
      <c r="BA39" s="13" t="str">
        <f t="shared" si="23"/>
        <v>F</v>
      </c>
      <c r="BB39" s="18">
        <f t="shared" si="24"/>
        <v>0</v>
      </c>
      <c r="BC39" s="15" t="str">
        <f t="shared" si="25"/>
        <v>0.0</v>
      </c>
      <c r="BD39" s="19">
        <v>2</v>
      </c>
      <c r="BE39" s="68"/>
      <c r="BF39" s="28"/>
      <c r="BG39" s="26"/>
      <c r="BH39" s="27"/>
      <c r="BI39" s="82"/>
      <c r="BJ39" s="82">
        <f t="shared" si="26"/>
        <v>0</v>
      </c>
      <c r="BK39" s="21">
        <f t="shared" si="27"/>
        <v>0</v>
      </c>
      <c r="BL39" s="21" t="str">
        <f t="shared" si="28"/>
        <v>0.0</v>
      </c>
      <c r="BM39" s="13" t="str">
        <f t="shared" si="29"/>
        <v>F</v>
      </c>
      <c r="BN39" s="18">
        <f t="shared" si="30"/>
        <v>0</v>
      </c>
      <c r="BO39" s="15" t="str">
        <f t="shared" si="31"/>
        <v>0.0</v>
      </c>
      <c r="BP39" s="19">
        <v>1.5</v>
      </c>
      <c r="BQ39" s="68"/>
      <c r="BR39" s="28"/>
      <c r="BS39" s="26"/>
      <c r="BT39" s="27"/>
      <c r="BU39" s="82"/>
      <c r="BV39" s="82">
        <f t="shared" si="32"/>
        <v>0</v>
      </c>
      <c r="BW39" s="21">
        <f t="shared" si="33"/>
        <v>0</v>
      </c>
      <c r="BX39" s="21" t="str">
        <f t="shared" si="34"/>
        <v>0.0</v>
      </c>
      <c r="BY39" s="13" t="str">
        <f t="shared" si="35"/>
        <v>F</v>
      </c>
      <c r="BZ39" s="18">
        <f t="shared" si="36"/>
        <v>0</v>
      </c>
      <c r="CA39" s="15" t="str">
        <f t="shared" si="37"/>
        <v>0.0</v>
      </c>
      <c r="CB39" s="19">
        <v>1.5</v>
      </c>
      <c r="CC39" s="68"/>
      <c r="CD39" s="21">
        <f t="shared" si="38"/>
        <v>0</v>
      </c>
      <c r="CE39" s="21" t="str">
        <f t="shared" si="39"/>
        <v>0.0</v>
      </c>
      <c r="CF39" s="13" t="str">
        <f t="shared" si="40"/>
        <v>F</v>
      </c>
      <c r="CG39" s="18">
        <f t="shared" si="41"/>
        <v>0</v>
      </c>
      <c r="CH39" s="15" t="str">
        <f t="shared" si="42"/>
        <v>0.0</v>
      </c>
      <c r="CI39" s="19">
        <v>3</v>
      </c>
      <c r="CJ39" s="68">
        <v>3</v>
      </c>
      <c r="CK39" s="28"/>
      <c r="CL39" s="26"/>
      <c r="CM39" s="27"/>
      <c r="CN39" s="82"/>
      <c r="CO39" s="27">
        <f t="shared" si="43"/>
        <v>0</v>
      </c>
      <c r="CP39" s="21">
        <f t="shared" si="44"/>
        <v>0</v>
      </c>
      <c r="CQ39" s="21" t="str">
        <f t="shared" si="45"/>
        <v>0.0</v>
      </c>
      <c r="CR39" s="13" t="str">
        <f t="shared" si="46"/>
        <v>F</v>
      </c>
      <c r="CS39" s="18">
        <f t="shared" si="47"/>
        <v>0</v>
      </c>
      <c r="CT39" s="15" t="str">
        <f t="shared" si="48"/>
        <v>0.0</v>
      </c>
      <c r="CU39" s="19">
        <v>3</v>
      </c>
      <c r="CV39" s="68"/>
      <c r="CW39" s="28"/>
      <c r="CX39" s="26"/>
      <c r="CY39" s="27"/>
      <c r="CZ39" s="82"/>
      <c r="DA39" s="82">
        <f t="shared" si="49"/>
        <v>0</v>
      </c>
      <c r="DB39" s="21">
        <f t="shared" si="50"/>
        <v>0</v>
      </c>
      <c r="DC39" s="21" t="str">
        <f t="shared" si="51"/>
        <v>0.0</v>
      </c>
      <c r="DD39" s="13" t="str">
        <f t="shared" si="52"/>
        <v>F</v>
      </c>
      <c r="DE39" s="18">
        <f t="shared" si="53"/>
        <v>0</v>
      </c>
      <c r="DF39" s="15" t="str">
        <f t="shared" si="54"/>
        <v>0.0</v>
      </c>
      <c r="DG39" s="19">
        <v>2</v>
      </c>
      <c r="DH39" s="68"/>
      <c r="DI39" s="69">
        <f t="shared" si="116"/>
        <v>13</v>
      </c>
      <c r="DJ39" s="22">
        <f t="shared" si="117"/>
        <v>0</v>
      </c>
      <c r="DK39" s="24" t="str">
        <f t="shared" si="55"/>
        <v>0.00</v>
      </c>
      <c r="DL39" s="22">
        <f t="shared" si="56"/>
        <v>0</v>
      </c>
      <c r="DM39" s="24" t="str">
        <f t="shared" si="57"/>
        <v>0.00</v>
      </c>
      <c r="DN39" s="77" t="str">
        <f t="shared" si="118"/>
        <v>Cảnh báo KQHT</v>
      </c>
      <c r="DO39" s="77">
        <f t="shared" si="119"/>
        <v>0</v>
      </c>
      <c r="DP39" s="22" t="e">
        <f t="shared" si="120"/>
        <v>#DIV/0!</v>
      </c>
      <c r="DQ39" s="77" t="e">
        <f t="shared" si="58"/>
        <v>#DIV/0!</v>
      </c>
      <c r="DR39" s="22" t="e">
        <f t="shared" si="121"/>
        <v>#DIV/0!</v>
      </c>
      <c r="DS39" s="77" t="e">
        <f t="shared" si="122"/>
        <v>#DIV/0!</v>
      </c>
      <c r="DT39" s="31"/>
      <c r="DU39" s="29"/>
      <c r="DV39" s="35"/>
      <c r="DW39" s="32"/>
      <c r="DX39" s="32"/>
      <c r="DY39" s="28"/>
      <c r="DZ39" s="26"/>
      <c r="EA39" s="27"/>
      <c r="EB39" s="28"/>
      <c r="EC39" s="29"/>
      <c r="ED39" s="29"/>
      <c r="EE39" s="31"/>
      <c r="EF39" s="29"/>
      <c r="EG39" s="35"/>
      <c r="EH39" s="32"/>
      <c r="EI39" s="32"/>
      <c r="EJ39" s="28"/>
      <c r="EK39" s="26"/>
      <c r="EL39" s="27"/>
      <c r="EM39" s="28"/>
      <c r="EN39" s="29"/>
      <c r="EO39" s="29"/>
      <c r="EP39" s="31"/>
      <c r="EQ39" s="29"/>
      <c r="ER39" s="35"/>
      <c r="ES39" s="32"/>
      <c r="ET39" s="32"/>
      <c r="EU39" s="28"/>
      <c r="EV39" s="26"/>
      <c r="EW39" s="27"/>
      <c r="EX39" s="28"/>
      <c r="EY39" s="29"/>
      <c r="EZ39" s="29"/>
      <c r="FA39" s="31"/>
      <c r="FB39" s="29"/>
      <c r="FC39" s="35"/>
      <c r="FD39" s="32"/>
      <c r="FE39" s="32"/>
      <c r="FF39" s="71"/>
      <c r="FG39" s="33"/>
      <c r="FH39" s="72"/>
      <c r="FI39" s="33"/>
      <c r="FJ39" s="72"/>
      <c r="FK39" s="38"/>
      <c r="FL39" s="84"/>
      <c r="FM39" s="85"/>
      <c r="FN39" s="85"/>
      <c r="FO39" s="86"/>
      <c r="FP39" s="84"/>
      <c r="FQ39" s="87"/>
      <c r="FR39" s="88"/>
      <c r="FS39" s="87"/>
      <c r="FT39" s="38"/>
      <c r="FU39" s="89"/>
      <c r="FV39" s="90"/>
      <c r="FW39" s="91"/>
      <c r="FX39" s="28"/>
      <c r="FY39" s="92"/>
      <c r="FZ39" s="92"/>
      <c r="GA39" s="89"/>
      <c r="GB39" s="92"/>
      <c r="GC39" s="93"/>
      <c r="GD39" s="94"/>
      <c r="GE39" s="94"/>
      <c r="GF39" s="89"/>
      <c r="GG39" s="90"/>
      <c r="GH39" s="91"/>
      <c r="GI39" s="89"/>
      <c r="GJ39" s="92"/>
      <c r="GK39" s="92"/>
      <c r="GL39" s="89"/>
      <c r="GM39" s="92"/>
      <c r="GN39" s="93"/>
      <c r="GO39" s="166"/>
      <c r="GP39" s="167"/>
      <c r="GQ39" s="28"/>
      <c r="GR39" s="48"/>
      <c r="GS39" s="15"/>
      <c r="GT39" s="13"/>
      <c r="GU39" s="18"/>
      <c r="GV39" s="15"/>
      <c r="GW39" s="73"/>
      <c r="GX39" s="74"/>
      <c r="GY39" s="42"/>
      <c r="GZ39" s="37"/>
      <c r="HA39" s="42"/>
      <c r="HB39" s="20"/>
      <c r="HC39" s="21"/>
      <c r="HD39" s="21"/>
      <c r="HE39" s="13"/>
      <c r="HF39" s="18"/>
      <c r="HG39" s="15"/>
      <c r="HH39" s="19"/>
      <c r="HI39" s="68"/>
    </row>
    <row r="40" spans="1:217" s="4" customFormat="1" ht="28.5">
      <c r="A40" s="2"/>
      <c r="B40" s="5"/>
      <c r="C40" s="6"/>
      <c r="D40" s="7"/>
      <c r="E40" s="8"/>
      <c r="F40" s="44"/>
      <c r="G40" s="3"/>
      <c r="H40" s="3"/>
      <c r="I40" s="11"/>
      <c r="J40" s="67"/>
      <c r="K40" s="21" t="str">
        <f>TEXT(J40,"0.0")</f>
        <v>0.0</v>
      </c>
      <c r="L40" s="13" t="str">
        <f>IF(J40&gt;=8.5,"A",IF(J40&gt;=8,"B+",IF(J40&gt;=7,"B",IF(J40&gt;=6.5,"C+",IF(J40&gt;=5.5,"C",IF(J40&gt;=5,"D+",IF(J40&gt;=4,"D","F")))))))</f>
        <v>F</v>
      </c>
      <c r="M40" s="14">
        <f>IF(L40="A",4,IF(L40="B+",3.5,IF(L40="B",3,IF(L40="C+",2.5,IF(L40="C",2,IF(L40="D+",1.5,IF(L40="D",1,0)))))))</f>
        <v>0</v>
      </c>
      <c r="N40" s="15" t="str">
        <f>TEXT(M40,"0.0")</f>
        <v>0.0</v>
      </c>
      <c r="O40" s="19">
        <v>1</v>
      </c>
      <c r="P40" s="12"/>
      <c r="Q40" s="21" t="str">
        <f>TEXT(P40,"0.0")</f>
        <v>0.0</v>
      </c>
      <c r="R40" s="13" t="str">
        <f>IF(P40&gt;=8.5,"A",IF(P40&gt;=8,"B+",IF(P40&gt;=7,"B",IF(P40&gt;=6.5,"C+",IF(P40&gt;=5.5,"C",IF(P40&gt;=5,"D+",IF(P40&gt;=4,"D","F")))))))</f>
        <v>F</v>
      </c>
      <c r="S40" s="14">
        <f>IF(R40="A",4,IF(R40="B+",3.5,IF(R40="B",3,IF(R40="C+",2.5,IF(R40="C",2,IF(R40="D+",1.5,IF(R40="D",1,0)))))))</f>
        <v>0</v>
      </c>
      <c r="T40" s="15" t="str">
        <f>TEXT(S40,"0.0")</f>
        <v>0.0</v>
      </c>
      <c r="U40" s="19">
        <v>1</v>
      </c>
      <c r="V40" s="28"/>
      <c r="W40" s="26"/>
      <c r="X40" s="27"/>
      <c r="Y40" s="82"/>
      <c r="Z40" s="82">
        <f t="shared" si="8"/>
        <v>0</v>
      </c>
      <c r="AA40" s="21">
        <f t="shared" si="9"/>
        <v>0</v>
      </c>
      <c r="AB40" s="21" t="str">
        <f>TEXT(AA40,"0.0")</f>
        <v>0.0</v>
      </c>
      <c r="AC40" s="13" t="str">
        <f>IF(AA40&gt;=8.5,"A",IF(AA40&gt;=8,"B+",IF(AA40&gt;=7,"B",IF(AA40&gt;=6.5,"C+",IF(AA40&gt;=5.5,"C",IF(AA40&gt;=5,"D+",IF(AA40&gt;=4,"D","F")))))))</f>
        <v>F</v>
      </c>
      <c r="AD40" s="18">
        <f>IF(AC40="A",4,IF(AC40="B+",3.5,IF(AC40="B",3,IF(AC40="C+",2.5,IF(AC40="C",2,IF(AC40="D+",1.5,IF(AC40="D",1,0)))))))</f>
        <v>0</v>
      </c>
      <c r="AE40" s="15" t="str">
        <f>TEXT(AD40,"0.0")</f>
        <v>0.0</v>
      </c>
      <c r="AF40" s="19">
        <v>2</v>
      </c>
      <c r="AG40" s="68"/>
      <c r="AH40" s="28"/>
      <c r="AI40" s="26"/>
      <c r="AJ40" s="27"/>
      <c r="AK40" s="82"/>
      <c r="AL40" s="82">
        <f t="shared" si="14"/>
        <v>0</v>
      </c>
      <c r="AM40" s="21">
        <f t="shared" si="15"/>
        <v>0</v>
      </c>
      <c r="AN40" s="21" t="str">
        <f t="shared" si="16"/>
        <v>0.0</v>
      </c>
      <c r="AO40" s="13" t="str">
        <f t="shared" si="17"/>
        <v>F</v>
      </c>
      <c r="AP40" s="18">
        <f t="shared" si="18"/>
        <v>0</v>
      </c>
      <c r="AQ40" s="15" t="str">
        <f t="shared" si="19"/>
        <v>0.0</v>
      </c>
      <c r="AR40" s="19">
        <v>1</v>
      </c>
      <c r="AS40" s="68"/>
      <c r="AT40" s="28"/>
      <c r="AU40" s="26"/>
      <c r="AV40" s="27"/>
      <c r="AW40" s="82"/>
      <c r="AX40" s="82">
        <f t="shared" si="20"/>
        <v>0</v>
      </c>
      <c r="AY40" s="21">
        <f t="shared" si="21"/>
        <v>0</v>
      </c>
      <c r="AZ40" s="21" t="str">
        <f t="shared" si="22"/>
        <v>0.0</v>
      </c>
      <c r="BA40" s="13" t="str">
        <f t="shared" si="23"/>
        <v>F</v>
      </c>
      <c r="BB40" s="18">
        <f t="shared" si="24"/>
        <v>0</v>
      </c>
      <c r="BC40" s="15" t="str">
        <f t="shared" si="25"/>
        <v>0.0</v>
      </c>
      <c r="BD40" s="19">
        <v>2</v>
      </c>
      <c r="BE40" s="68"/>
      <c r="BF40" s="28"/>
      <c r="BG40" s="26"/>
      <c r="BH40" s="27"/>
      <c r="BI40" s="82"/>
      <c r="BJ40" s="82">
        <f t="shared" si="26"/>
        <v>0</v>
      </c>
      <c r="BK40" s="21">
        <f t="shared" si="27"/>
        <v>0</v>
      </c>
      <c r="BL40" s="21" t="str">
        <f t="shared" si="28"/>
        <v>0.0</v>
      </c>
      <c r="BM40" s="13" t="str">
        <f t="shared" si="29"/>
        <v>F</v>
      </c>
      <c r="BN40" s="18">
        <f t="shared" si="30"/>
        <v>0</v>
      </c>
      <c r="BO40" s="15" t="str">
        <f t="shared" si="31"/>
        <v>0.0</v>
      </c>
      <c r="BP40" s="19">
        <v>1.5</v>
      </c>
      <c r="BQ40" s="68"/>
      <c r="BR40" s="28"/>
      <c r="BS40" s="26"/>
      <c r="BT40" s="27"/>
      <c r="BU40" s="82"/>
      <c r="BV40" s="82">
        <f t="shared" si="32"/>
        <v>0</v>
      </c>
      <c r="BW40" s="21">
        <f t="shared" si="33"/>
        <v>0</v>
      </c>
      <c r="BX40" s="21" t="str">
        <f t="shared" si="34"/>
        <v>0.0</v>
      </c>
      <c r="BY40" s="13" t="str">
        <f t="shared" si="35"/>
        <v>F</v>
      </c>
      <c r="BZ40" s="18">
        <f t="shared" si="36"/>
        <v>0</v>
      </c>
      <c r="CA40" s="15" t="str">
        <f t="shared" si="37"/>
        <v>0.0</v>
      </c>
      <c r="CB40" s="19">
        <v>1.5</v>
      </c>
      <c r="CC40" s="68"/>
      <c r="CD40" s="21">
        <f t="shared" si="38"/>
        <v>0</v>
      </c>
      <c r="CE40" s="21" t="str">
        <f t="shared" si="39"/>
        <v>0.0</v>
      </c>
      <c r="CF40" s="13" t="str">
        <f t="shared" si="40"/>
        <v>F</v>
      </c>
      <c r="CG40" s="18">
        <f t="shared" si="41"/>
        <v>0</v>
      </c>
      <c r="CH40" s="15" t="str">
        <f t="shared" si="42"/>
        <v>0.0</v>
      </c>
      <c r="CI40" s="19">
        <v>3</v>
      </c>
      <c r="CJ40" s="68">
        <v>3</v>
      </c>
      <c r="CK40" s="28"/>
      <c r="CL40" s="26"/>
      <c r="CM40" s="27"/>
      <c r="CN40" s="82"/>
      <c r="CO40" s="27">
        <f t="shared" si="43"/>
        <v>0</v>
      </c>
      <c r="CP40" s="21">
        <f t="shared" si="44"/>
        <v>0</v>
      </c>
      <c r="CQ40" s="21" t="str">
        <f t="shared" si="45"/>
        <v>0.0</v>
      </c>
      <c r="CR40" s="13" t="str">
        <f t="shared" si="46"/>
        <v>F</v>
      </c>
      <c r="CS40" s="18">
        <f t="shared" si="47"/>
        <v>0</v>
      </c>
      <c r="CT40" s="15" t="str">
        <f t="shared" si="48"/>
        <v>0.0</v>
      </c>
      <c r="CU40" s="19">
        <v>3</v>
      </c>
      <c r="CV40" s="68"/>
      <c r="CW40" s="28"/>
      <c r="CX40" s="26"/>
      <c r="CY40" s="27"/>
      <c r="CZ40" s="82"/>
      <c r="DA40" s="82">
        <f t="shared" si="49"/>
        <v>0</v>
      </c>
      <c r="DB40" s="21">
        <f t="shared" si="50"/>
        <v>0</v>
      </c>
      <c r="DC40" s="21" t="str">
        <f t="shared" si="51"/>
        <v>0.0</v>
      </c>
      <c r="DD40" s="13" t="str">
        <f t="shared" si="52"/>
        <v>F</v>
      </c>
      <c r="DE40" s="18">
        <f t="shared" si="53"/>
        <v>0</v>
      </c>
      <c r="DF40" s="15" t="str">
        <f t="shared" si="54"/>
        <v>0.0</v>
      </c>
      <c r="DG40" s="19">
        <v>2</v>
      </c>
      <c r="DH40" s="68"/>
      <c r="DI40" s="69">
        <f t="shared" si="116"/>
        <v>13</v>
      </c>
      <c r="DJ40" s="22">
        <f t="shared" si="117"/>
        <v>0</v>
      </c>
      <c r="DK40" s="24" t="str">
        <f t="shared" si="55"/>
        <v>0.00</v>
      </c>
      <c r="DL40" s="22">
        <f t="shared" si="56"/>
        <v>0</v>
      </c>
      <c r="DM40" s="24" t="str">
        <f t="shared" si="57"/>
        <v>0.00</v>
      </c>
      <c r="DN40" s="77" t="str">
        <f t="shared" si="118"/>
        <v>Cảnh báo KQHT</v>
      </c>
      <c r="DO40" s="77">
        <f t="shared" si="119"/>
        <v>0</v>
      </c>
      <c r="DP40" s="22" t="e">
        <f t="shared" si="120"/>
        <v>#DIV/0!</v>
      </c>
      <c r="DQ40" s="77" t="e">
        <f t="shared" si="58"/>
        <v>#DIV/0!</v>
      </c>
      <c r="DR40" s="22" t="e">
        <f t="shared" si="121"/>
        <v>#DIV/0!</v>
      </c>
      <c r="DS40" s="77" t="e">
        <f t="shared" si="122"/>
        <v>#DIV/0!</v>
      </c>
      <c r="DT40" s="31"/>
      <c r="DU40" s="29"/>
      <c r="DV40" s="35"/>
      <c r="DW40" s="32"/>
      <c r="DX40" s="32"/>
      <c r="DY40" s="28"/>
      <c r="DZ40" s="26"/>
      <c r="EA40" s="27"/>
      <c r="EB40" s="28"/>
      <c r="EC40" s="29"/>
      <c r="ED40" s="29"/>
      <c r="EE40" s="31"/>
      <c r="EF40" s="29"/>
      <c r="EG40" s="35"/>
      <c r="EH40" s="32"/>
      <c r="EI40" s="32"/>
      <c r="EJ40" s="28"/>
      <c r="EK40" s="26"/>
      <c r="EL40" s="27"/>
      <c r="EM40" s="28"/>
      <c r="EN40" s="29"/>
      <c r="EO40" s="29"/>
      <c r="EP40" s="31"/>
      <c r="EQ40" s="29"/>
      <c r="ER40" s="35"/>
      <c r="ES40" s="32"/>
      <c r="ET40" s="32"/>
      <c r="EU40" s="28"/>
      <c r="EV40" s="26"/>
      <c r="EW40" s="27"/>
      <c r="EX40" s="28"/>
      <c r="EY40" s="29"/>
      <c r="EZ40" s="29"/>
      <c r="FA40" s="31"/>
      <c r="FB40" s="29"/>
      <c r="FC40" s="35"/>
      <c r="FD40" s="32"/>
      <c r="FE40" s="32"/>
      <c r="FF40" s="71"/>
      <c r="FG40" s="33"/>
      <c r="FH40" s="72"/>
      <c r="FI40" s="33"/>
      <c r="FJ40" s="72"/>
      <c r="FK40" s="38"/>
      <c r="FL40" s="84"/>
      <c r="FM40" s="85"/>
      <c r="FN40" s="85"/>
      <c r="FO40" s="86"/>
      <c r="FP40" s="84"/>
      <c r="FQ40" s="87"/>
      <c r="FR40" s="88"/>
      <c r="FS40" s="87"/>
      <c r="FT40" s="38"/>
      <c r="FU40" s="89"/>
      <c r="FV40" s="90"/>
      <c r="FW40" s="91"/>
      <c r="FX40" s="28"/>
      <c r="FY40" s="92"/>
      <c r="FZ40" s="92"/>
      <c r="GA40" s="89"/>
      <c r="GB40" s="92"/>
      <c r="GC40" s="93"/>
      <c r="GD40" s="94"/>
      <c r="GE40" s="94"/>
      <c r="GF40" s="89"/>
      <c r="GG40" s="90"/>
      <c r="GH40" s="91"/>
      <c r="GI40" s="89"/>
      <c r="GJ40" s="92"/>
      <c r="GK40" s="92"/>
      <c r="GL40" s="89"/>
      <c r="GM40" s="92"/>
      <c r="GN40" s="93"/>
      <c r="GO40" s="166"/>
      <c r="GP40" s="167"/>
      <c r="GQ40" s="28"/>
      <c r="GR40" s="48"/>
      <c r="GS40" s="15"/>
      <c r="GT40" s="13"/>
      <c r="GU40" s="18"/>
      <c r="GV40" s="15"/>
      <c r="GW40" s="73"/>
      <c r="GX40" s="74"/>
      <c r="GY40" s="42"/>
      <c r="GZ40" s="37"/>
      <c r="HA40" s="42"/>
      <c r="HB40" s="20"/>
      <c r="HC40" s="21"/>
      <c r="HD40" s="21"/>
      <c r="HE40" s="13"/>
      <c r="HF40" s="18"/>
      <c r="HG40" s="15"/>
      <c r="HH40" s="19"/>
      <c r="HI40" s="68"/>
    </row>
    <row r="41" spans="1:217" s="4" customFormat="1" ht="28.5">
      <c r="A41" s="2"/>
      <c r="B41" s="5"/>
      <c r="C41" s="6"/>
      <c r="D41" s="7"/>
      <c r="E41" s="8"/>
      <c r="F41" s="44"/>
      <c r="G41" s="3"/>
      <c r="H41" s="3"/>
      <c r="I41" s="11"/>
      <c r="J41" s="67"/>
      <c r="K41" s="21" t="str">
        <f t="shared" ref="K41:K50" si="175">TEXT(J41,"0.0")</f>
        <v>0.0</v>
      </c>
      <c r="L41" s="13" t="str">
        <f t="shared" ref="L41:L50" si="176">IF(J41&gt;=8.5,"A",IF(J41&gt;=8,"B+",IF(J41&gt;=7,"B",IF(J41&gt;=6.5,"C+",IF(J41&gt;=5.5,"C",IF(J41&gt;=5,"D+",IF(J41&gt;=4,"D","F")))))))</f>
        <v>F</v>
      </c>
      <c r="M41" s="14">
        <f t="shared" ref="M41:M50" si="177">IF(L41="A",4,IF(L41="B+",3.5,IF(L41="B",3,IF(L41="C+",2.5,IF(L41="C",2,IF(L41="D+",1.5,IF(L41="D",1,0)))))))</f>
        <v>0</v>
      </c>
      <c r="N41" s="15" t="str">
        <f t="shared" ref="N41:N50" si="178">TEXT(M41,"0.0")</f>
        <v>0.0</v>
      </c>
      <c r="O41" s="19">
        <v>1</v>
      </c>
      <c r="P41" s="12"/>
      <c r="Q41" s="21" t="str">
        <f t="shared" ref="Q41:Q50" si="179">TEXT(P41,"0.0")</f>
        <v>0.0</v>
      </c>
      <c r="R41" s="13" t="str">
        <f t="shared" ref="R41:R50" si="180">IF(P41&gt;=8.5,"A",IF(P41&gt;=8,"B+",IF(P41&gt;=7,"B",IF(P41&gt;=6.5,"C+",IF(P41&gt;=5.5,"C",IF(P41&gt;=5,"D+",IF(P41&gt;=4,"D","F")))))))</f>
        <v>F</v>
      </c>
      <c r="S41" s="14">
        <f t="shared" ref="S41:S50" si="181">IF(R41="A",4,IF(R41="B+",3.5,IF(R41="B",3,IF(R41="C+",2.5,IF(R41="C",2,IF(R41="D+",1.5,IF(R41="D",1,0)))))))</f>
        <v>0</v>
      </c>
      <c r="T41" s="15" t="str">
        <f t="shared" ref="T41:T50" si="182">TEXT(S41,"0.0")</f>
        <v>0.0</v>
      </c>
      <c r="U41" s="19">
        <v>1</v>
      </c>
      <c r="V41" s="28"/>
      <c r="W41" s="26"/>
      <c r="X41" s="27"/>
      <c r="Y41" s="82"/>
      <c r="Z41" s="82">
        <f t="shared" si="8"/>
        <v>0</v>
      </c>
      <c r="AA41" s="21">
        <f t="shared" si="9"/>
        <v>0</v>
      </c>
      <c r="AB41" s="21" t="str">
        <f t="shared" ref="AB41:AB50" si="183">TEXT(AA41,"0.0")</f>
        <v>0.0</v>
      </c>
      <c r="AC41" s="13" t="str">
        <f t="shared" ref="AC41:AC50" si="184">IF(AA41&gt;=8.5,"A",IF(AA41&gt;=8,"B+",IF(AA41&gt;=7,"B",IF(AA41&gt;=6.5,"C+",IF(AA41&gt;=5.5,"C",IF(AA41&gt;=5,"D+",IF(AA41&gt;=4,"D","F")))))))</f>
        <v>F</v>
      </c>
      <c r="AD41" s="18">
        <f t="shared" ref="AD41:AD50" si="185">IF(AC41="A",4,IF(AC41="B+",3.5,IF(AC41="B",3,IF(AC41="C+",2.5,IF(AC41="C",2,IF(AC41="D+",1.5,IF(AC41="D",1,0)))))))</f>
        <v>0</v>
      </c>
      <c r="AE41" s="15" t="str">
        <f t="shared" ref="AE41:AE50" si="186">TEXT(AD41,"0.0")</f>
        <v>0.0</v>
      </c>
      <c r="AF41" s="19">
        <v>2</v>
      </c>
      <c r="AG41" s="68"/>
      <c r="AH41" s="28"/>
      <c r="AI41" s="26"/>
      <c r="AJ41" s="27"/>
      <c r="AK41" s="82"/>
      <c r="AL41" s="82">
        <f t="shared" si="14"/>
        <v>0</v>
      </c>
      <c r="AM41" s="21">
        <f t="shared" si="15"/>
        <v>0</v>
      </c>
      <c r="AN41" s="21" t="str">
        <f t="shared" si="16"/>
        <v>0.0</v>
      </c>
      <c r="AO41" s="13" t="str">
        <f t="shared" si="17"/>
        <v>F</v>
      </c>
      <c r="AP41" s="18">
        <f t="shared" si="18"/>
        <v>0</v>
      </c>
      <c r="AQ41" s="15" t="str">
        <f t="shared" si="19"/>
        <v>0.0</v>
      </c>
      <c r="AR41" s="19">
        <v>1</v>
      </c>
      <c r="AS41" s="68"/>
      <c r="AT41" s="28"/>
      <c r="AU41" s="26"/>
      <c r="AV41" s="27"/>
      <c r="AW41" s="82"/>
      <c r="AX41" s="82">
        <f t="shared" si="20"/>
        <v>0</v>
      </c>
      <c r="AY41" s="21">
        <f t="shared" si="21"/>
        <v>0</v>
      </c>
      <c r="AZ41" s="21" t="str">
        <f t="shared" si="22"/>
        <v>0.0</v>
      </c>
      <c r="BA41" s="13" t="str">
        <f t="shared" si="23"/>
        <v>F</v>
      </c>
      <c r="BB41" s="18">
        <f t="shared" si="24"/>
        <v>0</v>
      </c>
      <c r="BC41" s="15" t="str">
        <f t="shared" si="25"/>
        <v>0.0</v>
      </c>
      <c r="BD41" s="19">
        <v>2</v>
      </c>
      <c r="BE41" s="68"/>
      <c r="BF41" s="28"/>
      <c r="BG41" s="26"/>
      <c r="BH41" s="27"/>
      <c r="BI41" s="82"/>
      <c r="BJ41" s="82">
        <f t="shared" si="26"/>
        <v>0</v>
      </c>
      <c r="BK41" s="21">
        <f t="shared" si="27"/>
        <v>0</v>
      </c>
      <c r="BL41" s="21" t="str">
        <f t="shared" si="28"/>
        <v>0.0</v>
      </c>
      <c r="BM41" s="13" t="str">
        <f t="shared" si="29"/>
        <v>F</v>
      </c>
      <c r="BN41" s="18">
        <f t="shared" si="30"/>
        <v>0</v>
      </c>
      <c r="BO41" s="15" t="str">
        <f t="shared" si="31"/>
        <v>0.0</v>
      </c>
      <c r="BP41" s="19">
        <v>1.5</v>
      </c>
      <c r="BQ41" s="68"/>
      <c r="BR41" s="28"/>
      <c r="BS41" s="26"/>
      <c r="BT41" s="27"/>
      <c r="BU41" s="82"/>
      <c r="BV41" s="82">
        <f t="shared" si="32"/>
        <v>0</v>
      </c>
      <c r="BW41" s="21">
        <f t="shared" si="33"/>
        <v>0</v>
      </c>
      <c r="BX41" s="21" t="str">
        <f t="shared" si="34"/>
        <v>0.0</v>
      </c>
      <c r="BY41" s="13" t="str">
        <f t="shared" si="35"/>
        <v>F</v>
      </c>
      <c r="BZ41" s="18">
        <f t="shared" si="36"/>
        <v>0</v>
      </c>
      <c r="CA41" s="15" t="str">
        <f t="shared" si="37"/>
        <v>0.0</v>
      </c>
      <c r="CB41" s="19">
        <v>1.5</v>
      </c>
      <c r="CC41" s="68"/>
      <c r="CD41" s="21">
        <f t="shared" si="38"/>
        <v>0</v>
      </c>
      <c r="CE41" s="21" t="str">
        <f t="shared" si="39"/>
        <v>0.0</v>
      </c>
      <c r="CF41" s="13" t="str">
        <f t="shared" si="40"/>
        <v>F</v>
      </c>
      <c r="CG41" s="18">
        <f t="shared" si="41"/>
        <v>0</v>
      </c>
      <c r="CH41" s="15" t="str">
        <f t="shared" si="42"/>
        <v>0.0</v>
      </c>
      <c r="CI41" s="19">
        <v>3</v>
      </c>
      <c r="CJ41" s="68">
        <v>3</v>
      </c>
      <c r="CK41" s="28"/>
      <c r="CL41" s="26"/>
      <c r="CM41" s="27"/>
      <c r="CN41" s="82"/>
      <c r="CO41" s="27">
        <f t="shared" si="43"/>
        <v>0</v>
      </c>
      <c r="CP41" s="21">
        <f t="shared" si="44"/>
        <v>0</v>
      </c>
      <c r="CQ41" s="21" t="str">
        <f t="shared" si="45"/>
        <v>0.0</v>
      </c>
      <c r="CR41" s="13" t="str">
        <f t="shared" si="46"/>
        <v>F</v>
      </c>
      <c r="CS41" s="18">
        <f t="shared" si="47"/>
        <v>0</v>
      </c>
      <c r="CT41" s="15" t="str">
        <f t="shared" si="48"/>
        <v>0.0</v>
      </c>
      <c r="CU41" s="19">
        <v>3</v>
      </c>
      <c r="CV41" s="68"/>
      <c r="CW41" s="28"/>
      <c r="CX41" s="26"/>
      <c r="CY41" s="27"/>
      <c r="CZ41" s="82"/>
      <c r="DA41" s="82">
        <f t="shared" si="49"/>
        <v>0</v>
      </c>
      <c r="DB41" s="21">
        <f t="shared" si="50"/>
        <v>0</v>
      </c>
      <c r="DC41" s="21" t="str">
        <f t="shared" si="51"/>
        <v>0.0</v>
      </c>
      <c r="DD41" s="13" t="str">
        <f t="shared" si="52"/>
        <v>F</v>
      </c>
      <c r="DE41" s="18">
        <f t="shared" si="53"/>
        <v>0</v>
      </c>
      <c r="DF41" s="15" t="str">
        <f t="shared" si="54"/>
        <v>0.0</v>
      </c>
      <c r="DG41" s="19">
        <v>2</v>
      </c>
      <c r="DH41" s="68"/>
      <c r="DI41" s="69">
        <f t="shared" si="116"/>
        <v>13</v>
      </c>
      <c r="DJ41" s="22">
        <f t="shared" si="117"/>
        <v>0</v>
      </c>
      <c r="DK41" s="24" t="str">
        <f t="shared" si="55"/>
        <v>0.00</v>
      </c>
      <c r="DL41" s="22">
        <f t="shared" si="56"/>
        <v>0</v>
      </c>
      <c r="DM41" s="24" t="str">
        <f t="shared" si="57"/>
        <v>0.00</v>
      </c>
      <c r="DN41" s="77" t="str">
        <f t="shared" si="118"/>
        <v>Cảnh báo KQHT</v>
      </c>
      <c r="DO41" s="77">
        <f t="shared" si="119"/>
        <v>0</v>
      </c>
      <c r="DP41" s="22" t="e">
        <f t="shared" si="120"/>
        <v>#DIV/0!</v>
      </c>
      <c r="DQ41" s="77" t="e">
        <f t="shared" si="58"/>
        <v>#DIV/0!</v>
      </c>
      <c r="DR41" s="22" t="e">
        <f t="shared" si="121"/>
        <v>#DIV/0!</v>
      </c>
      <c r="DS41" s="77" t="e">
        <f t="shared" si="122"/>
        <v>#DIV/0!</v>
      </c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157"/>
      <c r="GP41" s="157"/>
      <c r="GQ41" s="157"/>
      <c r="GR41" s="165"/>
      <c r="GZ41" s="165"/>
      <c r="HA41" s="165"/>
      <c r="HB41" s="165"/>
      <c r="HC41" s="165"/>
      <c r="HD41" s="165"/>
    </row>
    <row r="42" spans="1:217" s="4" customFormat="1" ht="28.5">
      <c r="A42" s="2"/>
      <c r="B42" s="5"/>
      <c r="C42" s="6"/>
      <c r="D42" s="7"/>
      <c r="E42" s="8"/>
      <c r="F42" s="44"/>
      <c r="G42" s="3"/>
      <c r="H42" s="3"/>
      <c r="I42" s="11"/>
      <c r="J42" s="67"/>
      <c r="K42" s="21" t="str">
        <f t="shared" si="175"/>
        <v>0.0</v>
      </c>
      <c r="L42" s="13" t="str">
        <f t="shared" si="176"/>
        <v>F</v>
      </c>
      <c r="M42" s="14">
        <f t="shared" si="177"/>
        <v>0</v>
      </c>
      <c r="N42" s="15" t="str">
        <f t="shared" si="178"/>
        <v>0.0</v>
      </c>
      <c r="O42" s="19">
        <v>1</v>
      </c>
      <c r="P42" s="12"/>
      <c r="Q42" s="21" t="str">
        <f t="shared" si="179"/>
        <v>0.0</v>
      </c>
      <c r="R42" s="13" t="str">
        <f t="shared" si="180"/>
        <v>F</v>
      </c>
      <c r="S42" s="14">
        <f t="shared" si="181"/>
        <v>0</v>
      </c>
      <c r="T42" s="15" t="str">
        <f t="shared" si="182"/>
        <v>0.0</v>
      </c>
      <c r="U42" s="19">
        <v>1</v>
      </c>
      <c r="V42" s="28"/>
      <c r="W42" s="26"/>
      <c r="X42" s="27"/>
      <c r="Y42" s="82"/>
      <c r="Z42" s="82">
        <f t="shared" si="8"/>
        <v>0</v>
      </c>
      <c r="AA42" s="21">
        <f t="shared" si="9"/>
        <v>0</v>
      </c>
      <c r="AB42" s="21" t="str">
        <f t="shared" si="183"/>
        <v>0.0</v>
      </c>
      <c r="AC42" s="13" t="str">
        <f t="shared" si="184"/>
        <v>F</v>
      </c>
      <c r="AD42" s="18">
        <f t="shared" si="185"/>
        <v>0</v>
      </c>
      <c r="AE42" s="15" t="str">
        <f t="shared" si="186"/>
        <v>0.0</v>
      </c>
      <c r="AF42" s="19">
        <v>2</v>
      </c>
      <c r="AG42" s="68"/>
      <c r="AH42" s="28"/>
      <c r="AI42" s="26"/>
      <c r="AJ42" s="27"/>
      <c r="AK42" s="82"/>
      <c r="AL42" s="82">
        <f t="shared" si="14"/>
        <v>0</v>
      </c>
      <c r="AM42" s="21">
        <f t="shared" si="15"/>
        <v>0</v>
      </c>
      <c r="AN42" s="21" t="str">
        <f t="shared" si="16"/>
        <v>0.0</v>
      </c>
      <c r="AO42" s="13" t="str">
        <f t="shared" si="17"/>
        <v>F</v>
      </c>
      <c r="AP42" s="18">
        <f t="shared" si="18"/>
        <v>0</v>
      </c>
      <c r="AQ42" s="15" t="str">
        <f t="shared" si="19"/>
        <v>0.0</v>
      </c>
      <c r="AR42" s="19">
        <v>1</v>
      </c>
      <c r="AS42" s="68"/>
      <c r="AT42" s="28"/>
      <c r="AU42" s="26"/>
      <c r="AV42" s="27"/>
      <c r="AW42" s="82"/>
      <c r="AX42" s="82">
        <f t="shared" si="20"/>
        <v>0</v>
      </c>
      <c r="AY42" s="21">
        <f t="shared" si="21"/>
        <v>0</v>
      </c>
      <c r="AZ42" s="21" t="str">
        <f t="shared" si="22"/>
        <v>0.0</v>
      </c>
      <c r="BA42" s="13" t="str">
        <f t="shared" si="23"/>
        <v>F</v>
      </c>
      <c r="BB42" s="18">
        <f t="shared" si="24"/>
        <v>0</v>
      </c>
      <c r="BC42" s="15" t="str">
        <f t="shared" si="25"/>
        <v>0.0</v>
      </c>
      <c r="BD42" s="19">
        <v>2</v>
      </c>
      <c r="BE42" s="68"/>
      <c r="BF42" s="28"/>
      <c r="BG42" s="26"/>
      <c r="BH42" s="27"/>
      <c r="BI42" s="82"/>
      <c r="BJ42" s="82">
        <f t="shared" si="26"/>
        <v>0</v>
      </c>
      <c r="BK42" s="21">
        <f t="shared" si="27"/>
        <v>0</v>
      </c>
      <c r="BL42" s="21" t="str">
        <f t="shared" si="28"/>
        <v>0.0</v>
      </c>
      <c r="BM42" s="13" t="str">
        <f t="shared" si="29"/>
        <v>F</v>
      </c>
      <c r="BN42" s="18">
        <f t="shared" si="30"/>
        <v>0</v>
      </c>
      <c r="BO42" s="15" t="str">
        <f t="shared" si="31"/>
        <v>0.0</v>
      </c>
      <c r="BP42" s="19">
        <v>1.5</v>
      </c>
      <c r="BQ42" s="68"/>
      <c r="BR42" s="28"/>
      <c r="BS42" s="26"/>
      <c r="BT42" s="27"/>
      <c r="BU42" s="82"/>
      <c r="BV42" s="82">
        <f t="shared" si="32"/>
        <v>0</v>
      </c>
      <c r="BW42" s="21">
        <f t="shared" si="33"/>
        <v>0</v>
      </c>
      <c r="BX42" s="21" t="str">
        <f t="shared" si="34"/>
        <v>0.0</v>
      </c>
      <c r="BY42" s="13" t="str">
        <f t="shared" si="35"/>
        <v>F</v>
      </c>
      <c r="BZ42" s="18">
        <f t="shared" si="36"/>
        <v>0</v>
      </c>
      <c r="CA42" s="15" t="str">
        <f t="shared" si="37"/>
        <v>0.0</v>
      </c>
      <c r="CB42" s="19">
        <v>1.5</v>
      </c>
      <c r="CC42" s="68"/>
      <c r="CD42" s="21">
        <f t="shared" si="38"/>
        <v>0</v>
      </c>
      <c r="CE42" s="21" t="str">
        <f t="shared" si="39"/>
        <v>0.0</v>
      </c>
      <c r="CF42" s="13" t="str">
        <f t="shared" si="40"/>
        <v>F</v>
      </c>
      <c r="CG42" s="18">
        <f t="shared" si="41"/>
        <v>0</v>
      </c>
      <c r="CH42" s="15" t="str">
        <f t="shared" si="42"/>
        <v>0.0</v>
      </c>
      <c r="CI42" s="19">
        <v>3</v>
      </c>
      <c r="CJ42" s="68">
        <v>3</v>
      </c>
      <c r="CK42" s="28"/>
      <c r="CL42" s="26"/>
      <c r="CM42" s="27"/>
      <c r="CN42" s="82"/>
      <c r="CO42" s="27">
        <f t="shared" si="43"/>
        <v>0</v>
      </c>
      <c r="CP42" s="21">
        <f t="shared" si="44"/>
        <v>0</v>
      </c>
      <c r="CQ42" s="21" t="str">
        <f t="shared" si="45"/>
        <v>0.0</v>
      </c>
      <c r="CR42" s="13" t="str">
        <f t="shared" si="46"/>
        <v>F</v>
      </c>
      <c r="CS42" s="18">
        <f t="shared" si="47"/>
        <v>0</v>
      </c>
      <c r="CT42" s="15" t="str">
        <f t="shared" si="48"/>
        <v>0.0</v>
      </c>
      <c r="CU42" s="19">
        <v>3</v>
      </c>
      <c r="CV42" s="68"/>
      <c r="CW42" s="28"/>
      <c r="CX42" s="26"/>
      <c r="CY42" s="27"/>
      <c r="CZ42" s="82"/>
      <c r="DA42" s="82">
        <f t="shared" si="49"/>
        <v>0</v>
      </c>
      <c r="DB42" s="21">
        <f t="shared" si="50"/>
        <v>0</v>
      </c>
      <c r="DC42" s="21" t="str">
        <f t="shared" si="51"/>
        <v>0.0</v>
      </c>
      <c r="DD42" s="13" t="str">
        <f t="shared" si="52"/>
        <v>F</v>
      </c>
      <c r="DE42" s="18">
        <f t="shared" si="53"/>
        <v>0</v>
      </c>
      <c r="DF42" s="15" t="str">
        <f t="shared" si="54"/>
        <v>0.0</v>
      </c>
      <c r="DG42" s="19">
        <v>2</v>
      </c>
      <c r="DH42" s="68"/>
      <c r="DI42" s="69">
        <f t="shared" si="116"/>
        <v>13</v>
      </c>
      <c r="DJ42" s="22">
        <f t="shared" si="117"/>
        <v>0</v>
      </c>
      <c r="DK42" s="24" t="str">
        <f t="shared" si="55"/>
        <v>0.00</v>
      </c>
      <c r="DL42" s="22">
        <f t="shared" si="56"/>
        <v>0</v>
      </c>
      <c r="DM42" s="24" t="str">
        <f t="shared" si="57"/>
        <v>0.00</v>
      </c>
      <c r="DN42" s="77" t="str">
        <f t="shared" si="118"/>
        <v>Cảnh báo KQHT</v>
      </c>
      <c r="DO42" s="77">
        <f t="shared" si="119"/>
        <v>0</v>
      </c>
      <c r="DP42" s="22" t="e">
        <f t="shared" si="120"/>
        <v>#DIV/0!</v>
      </c>
      <c r="DQ42" s="77" t="e">
        <f t="shared" si="58"/>
        <v>#DIV/0!</v>
      </c>
      <c r="DR42" s="22" t="e">
        <f t="shared" si="121"/>
        <v>#DIV/0!</v>
      </c>
      <c r="DS42" s="77" t="e">
        <f t="shared" si="122"/>
        <v>#DIV/0!</v>
      </c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157"/>
      <c r="GP42" s="157"/>
      <c r="GQ42" s="157"/>
      <c r="GR42" s="165"/>
      <c r="GZ42" s="165"/>
      <c r="HA42" s="165"/>
      <c r="HB42" s="165"/>
      <c r="HC42" s="165"/>
      <c r="HD42" s="165"/>
    </row>
    <row r="43" spans="1:217" s="4" customFormat="1" ht="28.5">
      <c r="A43" s="2"/>
      <c r="B43" s="5"/>
      <c r="C43" s="6"/>
      <c r="D43" s="7"/>
      <c r="E43" s="8"/>
      <c r="F43" s="44"/>
      <c r="G43" s="3"/>
      <c r="H43" s="3"/>
      <c r="I43" s="11"/>
      <c r="J43" s="67"/>
      <c r="K43" s="21" t="str">
        <f t="shared" si="175"/>
        <v>0.0</v>
      </c>
      <c r="L43" s="13" t="str">
        <f t="shared" si="176"/>
        <v>F</v>
      </c>
      <c r="M43" s="14">
        <f t="shared" si="177"/>
        <v>0</v>
      </c>
      <c r="N43" s="15" t="str">
        <f t="shared" si="178"/>
        <v>0.0</v>
      </c>
      <c r="O43" s="19">
        <v>1</v>
      </c>
      <c r="P43" s="12"/>
      <c r="Q43" s="21" t="str">
        <f t="shared" si="179"/>
        <v>0.0</v>
      </c>
      <c r="R43" s="13" t="str">
        <f t="shared" si="180"/>
        <v>F</v>
      </c>
      <c r="S43" s="14">
        <f t="shared" si="181"/>
        <v>0</v>
      </c>
      <c r="T43" s="15" t="str">
        <f t="shared" si="182"/>
        <v>0.0</v>
      </c>
      <c r="U43" s="19">
        <v>1</v>
      </c>
      <c r="V43" s="28"/>
      <c r="W43" s="26"/>
      <c r="X43" s="27"/>
      <c r="Y43" s="82"/>
      <c r="Z43" s="82">
        <f t="shared" si="8"/>
        <v>0</v>
      </c>
      <c r="AA43" s="21">
        <f t="shared" si="9"/>
        <v>0</v>
      </c>
      <c r="AB43" s="21" t="str">
        <f t="shared" si="183"/>
        <v>0.0</v>
      </c>
      <c r="AC43" s="13" t="str">
        <f t="shared" si="184"/>
        <v>F</v>
      </c>
      <c r="AD43" s="18">
        <f t="shared" si="185"/>
        <v>0</v>
      </c>
      <c r="AE43" s="15" t="str">
        <f t="shared" si="186"/>
        <v>0.0</v>
      </c>
      <c r="AF43" s="19">
        <v>2</v>
      </c>
      <c r="AG43" s="68"/>
      <c r="AH43" s="28"/>
      <c r="AI43" s="26"/>
      <c r="AJ43" s="27"/>
      <c r="AK43" s="82"/>
      <c r="AL43" s="82">
        <f t="shared" si="14"/>
        <v>0</v>
      </c>
      <c r="AM43" s="21">
        <f t="shared" si="15"/>
        <v>0</v>
      </c>
      <c r="AN43" s="21" t="str">
        <f t="shared" si="16"/>
        <v>0.0</v>
      </c>
      <c r="AO43" s="13" t="str">
        <f t="shared" si="17"/>
        <v>F</v>
      </c>
      <c r="AP43" s="18">
        <f t="shared" si="18"/>
        <v>0</v>
      </c>
      <c r="AQ43" s="15" t="str">
        <f t="shared" si="19"/>
        <v>0.0</v>
      </c>
      <c r="AR43" s="19">
        <v>1</v>
      </c>
      <c r="AS43" s="68"/>
      <c r="AT43" s="28"/>
      <c r="AU43" s="26"/>
      <c r="AV43" s="27"/>
      <c r="AW43" s="82"/>
      <c r="AX43" s="82">
        <f t="shared" si="20"/>
        <v>0</v>
      </c>
      <c r="AY43" s="21">
        <f t="shared" si="21"/>
        <v>0</v>
      </c>
      <c r="AZ43" s="21" t="str">
        <f t="shared" si="22"/>
        <v>0.0</v>
      </c>
      <c r="BA43" s="13" t="str">
        <f t="shared" si="23"/>
        <v>F</v>
      </c>
      <c r="BB43" s="18">
        <f t="shared" si="24"/>
        <v>0</v>
      </c>
      <c r="BC43" s="15" t="str">
        <f t="shared" si="25"/>
        <v>0.0</v>
      </c>
      <c r="BD43" s="19">
        <v>2</v>
      </c>
      <c r="BE43" s="68"/>
      <c r="BF43" s="28"/>
      <c r="BG43" s="26"/>
      <c r="BH43" s="27"/>
      <c r="BI43" s="82"/>
      <c r="BJ43" s="82">
        <f t="shared" si="26"/>
        <v>0</v>
      </c>
      <c r="BK43" s="21">
        <f t="shared" si="27"/>
        <v>0</v>
      </c>
      <c r="BL43" s="21" t="str">
        <f t="shared" si="28"/>
        <v>0.0</v>
      </c>
      <c r="BM43" s="13" t="str">
        <f t="shared" si="29"/>
        <v>F</v>
      </c>
      <c r="BN43" s="18">
        <f t="shared" si="30"/>
        <v>0</v>
      </c>
      <c r="BO43" s="15" t="str">
        <f t="shared" si="31"/>
        <v>0.0</v>
      </c>
      <c r="BP43" s="19">
        <v>1.5</v>
      </c>
      <c r="BQ43" s="68"/>
      <c r="BR43" s="28"/>
      <c r="BS43" s="26"/>
      <c r="BT43" s="27"/>
      <c r="BU43" s="82"/>
      <c r="BV43" s="82">
        <f t="shared" si="32"/>
        <v>0</v>
      </c>
      <c r="BW43" s="21">
        <f t="shared" si="33"/>
        <v>0</v>
      </c>
      <c r="BX43" s="21" t="str">
        <f t="shared" si="34"/>
        <v>0.0</v>
      </c>
      <c r="BY43" s="13" t="str">
        <f t="shared" si="35"/>
        <v>F</v>
      </c>
      <c r="BZ43" s="18">
        <f t="shared" si="36"/>
        <v>0</v>
      </c>
      <c r="CA43" s="15" t="str">
        <f t="shared" si="37"/>
        <v>0.0</v>
      </c>
      <c r="CB43" s="19">
        <v>1.5</v>
      </c>
      <c r="CC43" s="68"/>
      <c r="CD43" s="21">
        <f t="shared" si="38"/>
        <v>0</v>
      </c>
      <c r="CE43" s="21" t="str">
        <f t="shared" si="39"/>
        <v>0.0</v>
      </c>
      <c r="CF43" s="13" t="str">
        <f t="shared" si="40"/>
        <v>F</v>
      </c>
      <c r="CG43" s="18">
        <f t="shared" si="41"/>
        <v>0</v>
      </c>
      <c r="CH43" s="15" t="str">
        <f t="shared" si="42"/>
        <v>0.0</v>
      </c>
      <c r="CI43" s="19">
        <v>3</v>
      </c>
      <c r="CJ43" s="68">
        <v>3</v>
      </c>
      <c r="CK43" s="28"/>
      <c r="CL43" s="26"/>
      <c r="CM43" s="27"/>
      <c r="CN43" s="82"/>
      <c r="CO43" s="27">
        <f t="shared" si="43"/>
        <v>0</v>
      </c>
      <c r="CP43" s="21">
        <f t="shared" si="44"/>
        <v>0</v>
      </c>
      <c r="CQ43" s="21" t="str">
        <f t="shared" si="45"/>
        <v>0.0</v>
      </c>
      <c r="CR43" s="13" t="str">
        <f t="shared" si="46"/>
        <v>F</v>
      </c>
      <c r="CS43" s="18">
        <f t="shared" si="47"/>
        <v>0</v>
      </c>
      <c r="CT43" s="15" t="str">
        <f t="shared" si="48"/>
        <v>0.0</v>
      </c>
      <c r="CU43" s="19">
        <v>3</v>
      </c>
      <c r="CV43" s="68"/>
      <c r="CW43" s="28"/>
      <c r="CX43" s="26"/>
      <c r="CY43" s="27"/>
      <c r="CZ43" s="82"/>
      <c r="DA43" s="82">
        <f t="shared" si="49"/>
        <v>0</v>
      </c>
      <c r="DB43" s="21">
        <f t="shared" si="50"/>
        <v>0</v>
      </c>
      <c r="DC43" s="21" t="str">
        <f t="shared" si="51"/>
        <v>0.0</v>
      </c>
      <c r="DD43" s="13" t="str">
        <f t="shared" si="52"/>
        <v>F</v>
      </c>
      <c r="DE43" s="18">
        <f t="shared" si="53"/>
        <v>0</v>
      </c>
      <c r="DF43" s="15" t="str">
        <f t="shared" si="54"/>
        <v>0.0</v>
      </c>
      <c r="DG43" s="19">
        <v>2</v>
      </c>
      <c r="DH43" s="68"/>
      <c r="DI43" s="69">
        <f t="shared" si="116"/>
        <v>13</v>
      </c>
      <c r="DJ43" s="22">
        <f t="shared" si="117"/>
        <v>0</v>
      </c>
      <c r="DK43" s="24" t="str">
        <f t="shared" si="55"/>
        <v>0.00</v>
      </c>
      <c r="DL43" s="22">
        <f t="shared" si="56"/>
        <v>0</v>
      </c>
      <c r="DM43" s="24" t="str">
        <f t="shared" si="57"/>
        <v>0.00</v>
      </c>
      <c r="DN43" s="77" t="str">
        <f t="shared" si="118"/>
        <v>Cảnh báo KQHT</v>
      </c>
      <c r="DO43" s="77">
        <f t="shared" si="119"/>
        <v>0</v>
      </c>
      <c r="DP43" s="22" t="e">
        <f t="shared" si="120"/>
        <v>#DIV/0!</v>
      </c>
      <c r="DQ43" s="77" t="e">
        <f t="shared" si="58"/>
        <v>#DIV/0!</v>
      </c>
      <c r="DR43" s="22" t="e">
        <f t="shared" si="121"/>
        <v>#DIV/0!</v>
      </c>
      <c r="DS43" s="77" t="e">
        <f t="shared" si="122"/>
        <v>#DIV/0!</v>
      </c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157"/>
      <c r="GP43" s="157"/>
      <c r="GQ43" s="157"/>
      <c r="GR43" s="165"/>
      <c r="GZ43" s="165"/>
      <c r="HA43" s="165"/>
      <c r="HB43" s="165"/>
      <c r="HC43" s="165"/>
      <c r="HD43" s="165"/>
    </row>
    <row r="44" spans="1:217" s="4" customFormat="1" ht="28.5">
      <c r="A44" s="2"/>
      <c r="B44" s="5"/>
      <c r="C44" s="6"/>
      <c r="D44" s="7"/>
      <c r="E44" s="8"/>
      <c r="F44" s="44"/>
      <c r="G44" s="3"/>
      <c r="H44" s="3"/>
      <c r="I44" s="11"/>
      <c r="J44" s="67"/>
      <c r="K44" s="21" t="str">
        <f t="shared" si="175"/>
        <v>0.0</v>
      </c>
      <c r="L44" s="13" t="str">
        <f t="shared" si="176"/>
        <v>F</v>
      </c>
      <c r="M44" s="14">
        <f t="shared" si="177"/>
        <v>0</v>
      </c>
      <c r="N44" s="15" t="str">
        <f t="shared" si="178"/>
        <v>0.0</v>
      </c>
      <c r="O44" s="19">
        <v>1</v>
      </c>
      <c r="P44" s="12"/>
      <c r="Q44" s="21" t="str">
        <f t="shared" si="179"/>
        <v>0.0</v>
      </c>
      <c r="R44" s="13" t="str">
        <f t="shared" si="180"/>
        <v>F</v>
      </c>
      <c r="S44" s="14">
        <f t="shared" si="181"/>
        <v>0</v>
      </c>
      <c r="T44" s="15" t="str">
        <f t="shared" si="182"/>
        <v>0.0</v>
      </c>
      <c r="U44" s="19">
        <v>1</v>
      </c>
      <c r="V44" s="28"/>
      <c r="W44" s="26"/>
      <c r="X44" s="27"/>
      <c r="Y44" s="82"/>
      <c r="Z44" s="82">
        <f t="shared" si="8"/>
        <v>0</v>
      </c>
      <c r="AA44" s="21">
        <f t="shared" si="9"/>
        <v>0</v>
      </c>
      <c r="AB44" s="21" t="str">
        <f t="shared" si="183"/>
        <v>0.0</v>
      </c>
      <c r="AC44" s="13" t="str">
        <f t="shared" si="184"/>
        <v>F</v>
      </c>
      <c r="AD44" s="18">
        <f t="shared" si="185"/>
        <v>0</v>
      </c>
      <c r="AE44" s="15" t="str">
        <f t="shared" si="186"/>
        <v>0.0</v>
      </c>
      <c r="AF44" s="19">
        <v>2</v>
      </c>
      <c r="AG44" s="68"/>
      <c r="AH44" s="28"/>
      <c r="AI44" s="26"/>
      <c r="AJ44" s="27"/>
      <c r="AK44" s="82"/>
      <c r="AL44" s="82">
        <f t="shared" si="14"/>
        <v>0</v>
      </c>
      <c r="AM44" s="21">
        <f t="shared" si="15"/>
        <v>0</v>
      </c>
      <c r="AN44" s="21" t="str">
        <f t="shared" si="16"/>
        <v>0.0</v>
      </c>
      <c r="AO44" s="13" t="str">
        <f t="shared" si="17"/>
        <v>F</v>
      </c>
      <c r="AP44" s="18">
        <f t="shared" si="18"/>
        <v>0</v>
      </c>
      <c r="AQ44" s="15" t="str">
        <f t="shared" si="19"/>
        <v>0.0</v>
      </c>
      <c r="AR44" s="19">
        <v>1</v>
      </c>
      <c r="AS44" s="68"/>
      <c r="AT44" s="28"/>
      <c r="AU44" s="26"/>
      <c r="AV44" s="27"/>
      <c r="AW44" s="82"/>
      <c r="AX44" s="82">
        <f t="shared" si="20"/>
        <v>0</v>
      </c>
      <c r="AY44" s="21">
        <f t="shared" si="21"/>
        <v>0</v>
      </c>
      <c r="AZ44" s="21" t="str">
        <f t="shared" si="22"/>
        <v>0.0</v>
      </c>
      <c r="BA44" s="13" t="str">
        <f t="shared" si="23"/>
        <v>F</v>
      </c>
      <c r="BB44" s="18">
        <f t="shared" si="24"/>
        <v>0</v>
      </c>
      <c r="BC44" s="15" t="str">
        <f t="shared" si="25"/>
        <v>0.0</v>
      </c>
      <c r="BD44" s="19">
        <v>2</v>
      </c>
      <c r="BE44" s="68"/>
      <c r="BF44" s="28"/>
      <c r="BG44" s="26"/>
      <c r="BH44" s="27"/>
      <c r="BI44" s="82"/>
      <c r="BJ44" s="82">
        <f t="shared" si="26"/>
        <v>0</v>
      </c>
      <c r="BK44" s="21">
        <f t="shared" si="27"/>
        <v>0</v>
      </c>
      <c r="BL44" s="21" t="str">
        <f t="shared" si="28"/>
        <v>0.0</v>
      </c>
      <c r="BM44" s="13" t="str">
        <f t="shared" si="29"/>
        <v>F</v>
      </c>
      <c r="BN44" s="18">
        <f t="shared" si="30"/>
        <v>0</v>
      </c>
      <c r="BO44" s="15" t="str">
        <f t="shared" si="31"/>
        <v>0.0</v>
      </c>
      <c r="BP44" s="19">
        <v>1.5</v>
      </c>
      <c r="BQ44" s="68"/>
      <c r="BR44" s="28"/>
      <c r="BS44" s="26"/>
      <c r="BT44" s="27"/>
      <c r="BU44" s="82"/>
      <c r="BV44" s="82">
        <f t="shared" si="32"/>
        <v>0</v>
      </c>
      <c r="BW44" s="21">
        <f t="shared" si="33"/>
        <v>0</v>
      </c>
      <c r="BX44" s="21" t="str">
        <f t="shared" si="34"/>
        <v>0.0</v>
      </c>
      <c r="BY44" s="13" t="str">
        <f t="shared" si="35"/>
        <v>F</v>
      </c>
      <c r="BZ44" s="18">
        <f t="shared" si="36"/>
        <v>0</v>
      </c>
      <c r="CA44" s="15" t="str">
        <f t="shared" si="37"/>
        <v>0.0</v>
      </c>
      <c r="CB44" s="19">
        <v>1.5</v>
      </c>
      <c r="CC44" s="68"/>
      <c r="CD44" s="21">
        <f t="shared" si="38"/>
        <v>0</v>
      </c>
      <c r="CE44" s="21" t="str">
        <f t="shared" si="39"/>
        <v>0.0</v>
      </c>
      <c r="CF44" s="13" t="str">
        <f t="shared" si="40"/>
        <v>F</v>
      </c>
      <c r="CG44" s="18">
        <f t="shared" si="41"/>
        <v>0</v>
      </c>
      <c r="CH44" s="15" t="str">
        <f t="shared" si="42"/>
        <v>0.0</v>
      </c>
      <c r="CI44" s="19">
        <v>3</v>
      </c>
      <c r="CJ44" s="68">
        <v>3</v>
      </c>
      <c r="CK44" s="28"/>
      <c r="CL44" s="26"/>
      <c r="CM44" s="27"/>
      <c r="CN44" s="82"/>
      <c r="CO44" s="27">
        <f t="shared" si="43"/>
        <v>0</v>
      </c>
      <c r="CP44" s="21">
        <f t="shared" si="44"/>
        <v>0</v>
      </c>
      <c r="CQ44" s="21" t="str">
        <f t="shared" si="45"/>
        <v>0.0</v>
      </c>
      <c r="CR44" s="13" t="str">
        <f t="shared" si="46"/>
        <v>F</v>
      </c>
      <c r="CS44" s="18">
        <f t="shared" si="47"/>
        <v>0</v>
      </c>
      <c r="CT44" s="15" t="str">
        <f t="shared" si="48"/>
        <v>0.0</v>
      </c>
      <c r="CU44" s="19">
        <v>3</v>
      </c>
      <c r="CV44" s="68"/>
      <c r="CW44" s="28"/>
      <c r="CX44" s="26"/>
      <c r="CY44" s="27"/>
      <c r="CZ44" s="82"/>
      <c r="DA44" s="82">
        <f t="shared" si="49"/>
        <v>0</v>
      </c>
      <c r="DB44" s="21">
        <f t="shared" si="50"/>
        <v>0</v>
      </c>
      <c r="DC44" s="21" t="str">
        <f t="shared" si="51"/>
        <v>0.0</v>
      </c>
      <c r="DD44" s="13" t="str">
        <f t="shared" si="52"/>
        <v>F</v>
      </c>
      <c r="DE44" s="18">
        <f t="shared" si="53"/>
        <v>0</v>
      </c>
      <c r="DF44" s="15" t="str">
        <f t="shared" si="54"/>
        <v>0.0</v>
      </c>
      <c r="DG44" s="19">
        <v>2</v>
      </c>
      <c r="DH44" s="68"/>
      <c r="DI44" s="69">
        <f t="shared" si="116"/>
        <v>13</v>
      </c>
      <c r="DJ44" s="22">
        <f t="shared" si="117"/>
        <v>0</v>
      </c>
      <c r="DK44" s="24" t="str">
        <f t="shared" si="55"/>
        <v>0.00</v>
      </c>
      <c r="DL44" s="22">
        <f t="shared" si="56"/>
        <v>0</v>
      </c>
      <c r="DM44" s="24" t="str">
        <f t="shared" si="57"/>
        <v>0.00</v>
      </c>
      <c r="DN44" s="77" t="str">
        <f t="shared" si="118"/>
        <v>Cảnh báo KQHT</v>
      </c>
      <c r="DO44" s="77">
        <f t="shared" si="119"/>
        <v>0</v>
      </c>
      <c r="DP44" s="22" t="e">
        <f t="shared" si="120"/>
        <v>#DIV/0!</v>
      </c>
      <c r="DQ44" s="77" t="e">
        <f t="shared" si="58"/>
        <v>#DIV/0!</v>
      </c>
      <c r="DR44" s="22" t="e">
        <f t="shared" si="121"/>
        <v>#DIV/0!</v>
      </c>
      <c r="DS44" s="77" t="e">
        <f t="shared" si="122"/>
        <v>#DIV/0!</v>
      </c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157"/>
      <c r="GP44" s="157"/>
      <c r="GQ44" s="157"/>
      <c r="GR44" s="165"/>
      <c r="GZ44" s="165"/>
      <c r="HA44" s="165"/>
      <c r="HB44" s="165"/>
      <c r="HC44" s="165"/>
      <c r="HD44" s="165"/>
    </row>
    <row r="45" spans="1:217" s="4" customFormat="1" ht="28.5">
      <c r="A45" s="2"/>
      <c r="B45" s="5"/>
      <c r="C45" s="6"/>
      <c r="D45" s="7"/>
      <c r="E45" s="8"/>
      <c r="F45" s="44"/>
      <c r="G45" s="3"/>
      <c r="H45" s="3"/>
      <c r="I45" s="11"/>
      <c r="J45" s="67"/>
      <c r="K45" s="21" t="str">
        <f t="shared" si="175"/>
        <v>0.0</v>
      </c>
      <c r="L45" s="13" t="str">
        <f t="shared" si="176"/>
        <v>F</v>
      </c>
      <c r="M45" s="14">
        <f t="shared" si="177"/>
        <v>0</v>
      </c>
      <c r="N45" s="15" t="str">
        <f t="shared" si="178"/>
        <v>0.0</v>
      </c>
      <c r="O45" s="19">
        <v>1</v>
      </c>
      <c r="P45" s="12"/>
      <c r="Q45" s="21" t="str">
        <f t="shared" si="179"/>
        <v>0.0</v>
      </c>
      <c r="R45" s="13" t="str">
        <f t="shared" si="180"/>
        <v>F</v>
      </c>
      <c r="S45" s="14">
        <f t="shared" si="181"/>
        <v>0</v>
      </c>
      <c r="T45" s="15" t="str">
        <f t="shared" si="182"/>
        <v>0.0</v>
      </c>
      <c r="U45" s="19">
        <v>1</v>
      </c>
      <c r="V45" s="28"/>
      <c r="W45" s="26"/>
      <c r="X45" s="27"/>
      <c r="Y45" s="82"/>
      <c r="Z45" s="82">
        <f t="shared" si="8"/>
        <v>0</v>
      </c>
      <c r="AA45" s="21">
        <f t="shared" si="9"/>
        <v>0</v>
      </c>
      <c r="AB45" s="21" t="str">
        <f t="shared" si="183"/>
        <v>0.0</v>
      </c>
      <c r="AC45" s="13" t="str">
        <f t="shared" si="184"/>
        <v>F</v>
      </c>
      <c r="AD45" s="18">
        <f t="shared" si="185"/>
        <v>0</v>
      </c>
      <c r="AE45" s="15" t="str">
        <f t="shared" si="186"/>
        <v>0.0</v>
      </c>
      <c r="AF45" s="19">
        <v>2</v>
      </c>
      <c r="AG45" s="68"/>
      <c r="AH45" s="28"/>
      <c r="AI45" s="26"/>
      <c r="AJ45" s="27"/>
      <c r="AK45" s="82"/>
      <c r="AL45" s="82">
        <f t="shared" si="14"/>
        <v>0</v>
      </c>
      <c r="AM45" s="21">
        <f t="shared" si="15"/>
        <v>0</v>
      </c>
      <c r="AN45" s="21" t="str">
        <f t="shared" si="16"/>
        <v>0.0</v>
      </c>
      <c r="AO45" s="13" t="str">
        <f t="shared" si="17"/>
        <v>F</v>
      </c>
      <c r="AP45" s="18">
        <f t="shared" si="18"/>
        <v>0</v>
      </c>
      <c r="AQ45" s="15" t="str">
        <f t="shared" si="19"/>
        <v>0.0</v>
      </c>
      <c r="AR45" s="19">
        <v>1</v>
      </c>
      <c r="AS45" s="68"/>
      <c r="AT45" s="28"/>
      <c r="AU45" s="26"/>
      <c r="AV45" s="27"/>
      <c r="AW45" s="82"/>
      <c r="AX45" s="82">
        <f t="shared" si="20"/>
        <v>0</v>
      </c>
      <c r="AY45" s="21">
        <f t="shared" si="21"/>
        <v>0</v>
      </c>
      <c r="AZ45" s="21" t="str">
        <f t="shared" si="22"/>
        <v>0.0</v>
      </c>
      <c r="BA45" s="13" t="str">
        <f t="shared" si="23"/>
        <v>F</v>
      </c>
      <c r="BB45" s="18">
        <f t="shared" si="24"/>
        <v>0</v>
      </c>
      <c r="BC45" s="15" t="str">
        <f t="shared" si="25"/>
        <v>0.0</v>
      </c>
      <c r="BD45" s="19">
        <v>2</v>
      </c>
      <c r="BE45" s="68"/>
      <c r="BF45" s="28"/>
      <c r="BG45" s="26"/>
      <c r="BH45" s="27"/>
      <c r="BI45" s="82"/>
      <c r="BJ45" s="82">
        <f t="shared" si="26"/>
        <v>0</v>
      </c>
      <c r="BK45" s="21">
        <f t="shared" si="27"/>
        <v>0</v>
      </c>
      <c r="BL45" s="21" t="str">
        <f t="shared" si="28"/>
        <v>0.0</v>
      </c>
      <c r="BM45" s="13" t="str">
        <f t="shared" si="29"/>
        <v>F</v>
      </c>
      <c r="BN45" s="18">
        <f t="shared" si="30"/>
        <v>0</v>
      </c>
      <c r="BO45" s="15" t="str">
        <f t="shared" si="31"/>
        <v>0.0</v>
      </c>
      <c r="BP45" s="19">
        <v>1.5</v>
      </c>
      <c r="BQ45" s="68"/>
      <c r="BR45" s="28"/>
      <c r="BS45" s="26"/>
      <c r="BT45" s="27"/>
      <c r="BU45" s="82"/>
      <c r="BV45" s="82">
        <f t="shared" si="32"/>
        <v>0</v>
      </c>
      <c r="BW45" s="21">
        <f t="shared" si="33"/>
        <v>0</v>
      </c>
      <c r="BX45" s="21" t="str">
        <f t="shared" si="34"/>
        <v>0.0</v>
      </c>
      <c r="BY45" s="13" t="str">
        <f t="shared" si="35"/>
        <v>F</v>
      </c>
      <c r="BZ45" s="18">
        <f t="shared" si="36"/>
        <v>0</v>
      </c>
      <c r="CA45" s="15" t="str">
        <f t="shared" si="37"/>
        <v>0.0</v>
      </c>
      <c r="CB45" s="19">
        <v>1.5</v>
      </c>
      <c r="CC45" s="68"/>
      <c r="CD45" s="21">
        <f t="shared" si="38"/>
        <v>0</v>
      </c>
      <c r="CE45" s="21" t="str">
        <f t="shared" si="39"/>
        <v>0.0</v>
      </c>
      <c r="CF45" s="13" t="str">
        <f t="shared" si="40"/>
        <v>F</v>
      </c>
      <c r="CG45" s="18">
        <f t="shared" si="41"/>
        <v>0</v>
      </c>
      <c r="CH45" s="15" t="str">
        <f t="shared" si="42"/>
        <v>0.0</v>
      </c>
      <c r="CI45" s="19">
        <v>3</v>
      </c>
      <c r="CJ45" s="68">
        <v>3</v>
      </c>
      <c r="CK45" s="28"/>
      <c r="CL45" s="26"/>
      <c r="CM45" s="27"/>
      <c r="CN45" s="82"/>
      <c r="CO45" s="27">
        <f t="shared" si="43"/>
        <v>0</v>
      </c>
      <c r="CP45" s="21">
        <f t="shared" si="44"/>
        <v>0</v>
      </c>
      <c r="CQ45" s="21" t="str">
        <f t="shared" si="45"/>
        <v>0.0</v>
      </c>
      <c r="CR45" s="13" t="str">
        <f t="shared" si="46"/>
        <v>F</v>
      </c>
      <c r="CS45" s="18">
        <f t="shared" si="47"/>
        <v>0</v>
      </c>
      <c r="CT45" s="15" t="str">
        <f t="shared" si="48"/>
        <v>0.0</v>
      </c>
      <c r="CU45" s="19">
        <v>3</v>
      </c>
      <c r="CV45" s="68"/>
      <c r="CW45" s="28"/>
      <c r="CX45" s="26"/>
      <c r="CY45" s="27"/>
      <c r="CZ45" s="82"/>
      <c r="DA45" s="82">
        <f t="shared" si="49"/>
        <v>0</v>
      </c>
      <c r="DB45" s="21">
        <f t="shared" si="50"/>
        <v>0</v>
      </c>
      <c r="DC45" s="21" t="str">
        <f t="shared" si="51"/>
        <v>0.0</v>
      </c>
      <c r="DD45" s="13" t="str">
        <f t="shared" si="52"/>
        <v>F</v>
      </c>
      <c r="DE45" s="18">
        <f t="shared" si="53"/>
        <v>0</v>
      </c>
      <c r="DF45" s="15" t="str">
        <f t="shared" si="54"/>
        <v>0.0</v>
      </c>
      <c r="DG45" s="19">
        <v>2</v>
      </c>
      <c r="DH45" s="68"/>
      <c r="DI45" s="69">
        <f t="shared" si="116"/>
        <v>13</v>
      </c>
      <c r="DJ45" s="22">
        <f t="shared" si="117"/>
        <v>0</v>
      </c>
      <c r="DK45" s="24" t="str">
        <f t="shared" si="55"/>
        <v>0.00</v>
      </c>
      <c r="DL45" s="22">
        <f t="shared" si="56"/>
        <v>0</v>
      </c>
      <c r="DM45" s="24" t="str">
        <f t="shared" si="57"/>
        <v>0.00</v>
      </c>
      <c r="DN45" s="77" t="str">
        <f t="shared" si="118"/>
        <v>Cảnh báo KQHT</v>
      </c>
      <c r="DO45" s="77">
        <f t="shared" si="119"/>
        <v>0</v>
      </c>
      <c r="DP45" s="22" t="e">
        <f t="shared" si="120"/>
        <v>#DIV/0!</v>
      </c>
      <c r="DQ45" s="77" t="e">
        <f t="shared" si="58"/>
        <v>#DIV/0!</v>
      </c>
      <c r="DR45" s="22" t="e">
        <f t="shared" si="121"/>
        <v>#DIV/0!</v>
      </c>
      <c r="DS45" s="77" t="e">
        <f t="shared" si="122"/>
        <v>#DIV/0!</v>
      </c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157"/>
      <c r="GP45" s="157"/>
      <c r="GQ45" s="157"/>
      <c r="GR45" s="165"/>
      <c r="GZ45" s="165"/>
      <c r="HA45" s="165"/>
      <c r="HB45" s="165"/>
      <c r="HC45" s="165"/>
      <c r="HD45" s="165"/>
    </row>
    <row r="46" spans="1:217" s="4" customFormat="1" ht="28.5">
      <c r="A46" s="2"/>
      <c r="B46" s="5"/>
      <c r="C46" s="6"/>
      <c r="D46" s="7"/>
      <c r="E46" s="8"/>
      <c r="F46" s="44"/>
      <c r="G46" s="3"/>
      <c r="H46" s="3"/>
      <c r="I46" s="11"/>
      <c r="J46" s="67"/>
      <c r="K46" s="21" t="str">
        <f t="shared" si="175"/>
        <v>0.0</v>
      </c>
      <c r="L46" s="13" t="str">
        <f t="shared" si="176"/>
        <v>F</v>
      </c>
      <c r="M46" s="14">
        <f t="shared" si="177"/>
        <v>0</v>
      </c>
      <c r="N46" s="15" t="str">
        <f t="shared" si="178"/>
        <v>0.0</v>
      </c>
      <c r="O46" s="19">
        <v>1</v>
      </c>
      <c r="P46" s="12"/>
      <c r="Q46" s="21" t="str">
        <f t="shared" si="179"/>
        <v>0.0</v>
      </c>
      <c r="R46" s="13" t="str">
        <f t="shared" si="180"/>
        <v>F</v>
      </c>
      <c r="S46" s="14">
        <f t="shared" si="181"/>
        <v>0</v>
      </c>
      <c r="T46" s="15" t="str">
        <f t="shared" si="182"/>
        <v>0.0</v>
      </c>
      <c r="U46" s="19">
        <v>1</v>
      </c>
      <c r="V46" s="28"/>
      <c r="W46" s="26"/>
      <c r="X46" s="27"/>
      <c r="Y46" s="82"/>
      <c r="Z46" s="82">
        <f t="shared" si="8"/>
        <v>0</v>
      </c>
      <c r="AA46" s="21">
        <f t="shared" si="9"/>
        <v>0</v>
      </c>
      <c r="AB46" s="21" t="str">
        <f t="shared" si="183"/>
        <v>0.0</v>
      </c>
      <c r="AC46" s="13" t="str">
        <f t="shared" si="184"/>
        <v>F</v>
      </c>
      <c r="AD46" s="18">
        <f t="shared" si="185"/>
        <v>0</v>
      </c>
      <c r="AE46" s="15" t="str">
        <f t="shared" si="186"/>
        <v>0.0</v>
      </c>
      <c r="AF46" s="19">
        <v>2</v>
      </c>
      <c r="AG46" s="68"/>
      <c r="AH46" s="28"/>
      <c r="AI46" s="26"/>
      <c r="AJ46" s="27"/>
      <c r="AK46" s="82"/>
      <c r="AL46" s="82">
        <f t="shared" si="14"/>
        <v>0</v>
      </c>
      <c r="AM46" s="21">
        <f t="shared" si="15"/>
        <v>0</v>
      </c>
      <c r="AN46" s="21" t="str">
        <f t="shared" si="16"/>
        <v>0.0</v>
      </c>
      <c r="AO46" s="13" t="str">
        <f t="shared" si="17"/>
        <v>F</v>
      </c>
      <c r="AP46" s="18">
        <f t="shared" si="18"/>
        <v>0</v>
      </c>
      <c r="AQ46" s="15" t="str">
        <f t="shared" si="19"/>
        <v>0.0</v>
      </c>
      <c r="AR46" s="19">
        <v>1</v>
      </c>
      <c r="AS46" s="68"/>
      <c r="AT46" s="28"/>
      <c r="AU46" s="26"/>
      <c r="AV46" s="27"/>
      <c r="AW46" s="82"/>
      <c r="AX46" s="82">
        <f t="shared" si="20"/>
        <v>0</v>
      </c>
      <c r="AY46" s="21">
        <f t="shared" si="21"/>
        <v>0</v>
      </c>
      <c r="AZ46" s="21" t="str">
        <f t="shared" si="22"/>
        <v>0.0</v>
      </c>
      <c r="BA46" s="13" t="str">
        <f t="shared" si="23"/>
        <v>F</v>
      </c>
      <c r="BB46" s="18">
        <f t="shared" si="24"/>
        <v>0</v>
      </c>
      <c r="BC46" s="15" t="str">
        <f t="shared" si="25"/>
        <v>0.0</v>
      </c>
      <c r="BD46" s="19">
        <v>2</v>
      </c>
      <c r="BE46" s="68"/>
      <c r="BF46" s="28"/>
      <c r="BG46" s="26"/>
      <c r="BH46" s="27"/>
      <c r="BI46" s="82"/>
      <c r="BJ46" s="82">
        <f t="shared" si="26"/>
        <v>0</v>
      </c>
      <c r="BK46" s="21">
        <f t="shared" si="27"/>
        <v>0</v>
      </c>
      <c r="BL46" s="21" t="str">
        <f t="shared" si="28"/>
        <v>0.0</v>
      </c>
      <c r="BM46" s="13" t="str">
        <f t="shared" si="29"/>
        <v>F</v>
      </c>
      <c r="BN46" s="18">
        <f t="shared" si="30"/>
        <v>0</v>
      </c>
      <c r="BO46" s="15" t="str">
        <f t="shared" si="31"/>
        <v>0.0</v>
      </c>
      <c r="BP46" s="19">
        <v>1.5</v>
      </c>
      <c r="BQ46" s="68"/>
      <c r="BR46" s="28"/>
      <c r="BS46" s="26"/>
      <c r="BT46" s="27"/>
      <c r="BU46" s="82"/>
      <c r="BV46" s="82">
        <f t="shared" si="32"/>
        <v>0</v>
      </c>
      <c r="BW46" s="21">
        <f t="shared" si="33"/>
        <v>0</v>
      </c>
      <c r="BX46" s="21" t="str">
        <f t="shared" si="34"/>
        <v>0.0</v>
      </c>
      <c r="BY46" s="13" t="str">
        <f t="shared" si="35"/>
        <v>F</v>
      </c>
      <c r="BZ46" s="18">
        <f t="shared" si="36"/>
        <v>0</v>
      </c>
      <c r="CA46" s="15" t="str">
        <f t="shared" si="37"/>
        <v>0.0</v>
      </c>
      <c r="CB46" s="19">
        <v>1.5</v>
      </c>
      <c r="CC46" s="68"/>
      <c r="CD46" s="21">
        <f t="shared" si="38"/>
        <v>0</v>
      </c>
      <c r="CE46" s="21" t="str">
        <f t="shared" si="39"/>
        <v>0.0</v>
      </c>
      <c r="CF46" s="13" t="str">
        <f t="shared" si="40"/>
        <v>F</v>
      </c>
      <c r="CG46" s="18">
        <f t="shared" si="41"/>
        <v>0</v>
      </c>
      <c r="CH46" s="15" t="str">
        <f t="shared" si="42"/>
        <v>0.0</v>
      </c>
      <c r="CI46" s="19">
        <v>3</v>
      </c>
      <c r="CJ46" s="68">
        <v>3</v>
      </c>
      <c r="CK46" s="28"/>
      <c r="CL46" s="26"/>
      <c r="CM46" s="27"/>
      <c r="CN46" s="82"/>
      <c r="CO46" s="27">
        <f t="shared" si="43"/>
        <v>0</v>
      </c>
      <c r="CP46" s="21">
        <f t="shared" si="44"/>
        <v>0</v>
      </c>
      <c r="CQ46" s="21" t="str">
        <f t="shared" si="45"/>
        <v>0.0</v>
      </c>
      <c r="CR46" s="13" t="str">
        <f t="shared" si="46"/>
        <v>F</v>
      </c>
      <c r="CS46" s="18">
        <f t="shared" si="47"/>
        <v>0</v>
      </c>
      <c r="CT46" s="15" t="str">
        <f t="shared" si="48"/>
        <v>0.0</v>
      </c>
      <c r="CU46" s="19">
        <v>3</v>
      </c>
      <c r="CV46" s="68"/>
      <c r="CW46" s="28"/>
      <c r="CX46" s="26"/>
      <c r="CY46" s="27"/>
      <c r="CZ46" s="82"/>
      <c r="DA46" s="82">
        <f t="shared" si="49"/>
        <v>0</v>
      </c>
      <c r="DB46" s="21">
        <f t="shared" si="50"/>
        <v>0</v>
      </c>
      <c r="DC46" s="21" t="str">
        <f t="shared" si="51"/>
        <v>0.0</v>
      </c>
      <c r="DD46" s="13" t="str">
        <f t="shared" si="52"/>
        <v>F</v>
      </c>
      <c r="DE46" s="18">
        <f t="shared" si="53"/>
        <v>0</v>
      </c>
      <c r="DF46" s="15" t="str">
        <f t="shared" si="54"/>
        <v>0.0</v>
      </c>
      <c r="DG46" s="19">
        <v>2</v>
      </c>
      <c r="DH46" s="68"/>
      <c r="DI46" s="69">
        <f t="shared" si="116"/>
        <v>13</v>
      </c>
      <c r="DJ46" s="22">
        <f t="shared" si="117"/>
        <v>0</v>
      </c>
      <c r="DK46" s="24" t="str">
        <f t="shared" si="55"/>
        <v>0.00</v>
      </c>
      <c r="DL46" s="22">
        <f t="shared" si="56"/>
        <v>0</v>
      </c>
      <c r="DM46" s="24" t="str">
        <f t="shared" si="57"/>
        <v>0.00</v>
      </c>
      <c r="DN46" s="77" t="str">
        <f t="shared" si="118"/>
        <v>Cảnh báo KQHT</v>
      </c>
      <c r="DO46" s="77">
        <f t="shared" si="119"/>
        <v>0</v>
      </c>
      <c r="DP46" s="22" t="e">
        <f t="shared" si="120"/>
        <v>#DIV/0!</v>
      </c>
      <c r="DQ46" s="77" t="e">
        <f t="shared" si="58"/>
        <v>#DIV/0!</v>
      </c>
      <c r="DR46" s="22" t="e">
        <f t="shared" si="121"/>
        <v>#DIV/0!</v>
      </c>
      <c r="DS46" s="77" t="e">
        <f t="shared" si="122"/>
        <v>#DIV/0!</v>
      </c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157"/>
      <c r="GP46" s="157"/>
      <c r="GQ46" s="157"/>
      <c r="GR46" s="165"/>
      <c r="GZ46" s="165"/>
      <c r="HA46" s="165"/>
      <c r="HB46" s="165"/>
      <c r="HC46" s="165"/>
      <c r="HD46" s="165"/>
    </row>
    <row r="47" spans="1:217" s="4" customFormat="1" ht="28.5">
      <c r="A47" s="2"/>
      <c r="B47" s="5"/>
      <c r="C47" s="6"/>
      <c r="D47" s="7"/>
      <c r="E47" s="8"/>
      <c r="F47" s="44"/>
      <c r="G47" s="3"/>
      <c r="H47" s="3"/>
      <c r="I47" s="11"/>
      <c r="J47" s="67"/>
      <c r="K47" s="21" t="str">
        <f t="shared" si="175"/>
        <v>0.0</v>
      </c>
      <c r="L47" s="13" t="str">
        <f t="shared" si="176"/>
        <v>F</v>
      </c>
      <c r="M47" s="14">
        <f t="shared" si="177"/>
        <v>0</v>
      </c>
      <c r="N47" s="15" t="str">
        <f t="shared" si="178"/>
        <v>0.0</v>
      </c>
      <c r="O47" s="19">
        <v>1</v>
      </c>
      <c r="P47" s="12"/>
      <c r="Q47" s="21" t="str">
        <f t="shared" si="179"/>
        <v>0.0</v>
      </c>
      <c r="R47" s="13" t="str">
        <f t="shared" si="180"/>
        <v>F</v>
      </c>
      <c r="S47" s="14">
        <f t="shared" si="181"/>
        <v>0</v>
      </c>
      <c r="T47" s="15" t="str">
        <f t="shared" si="182"/>
        <v>0.0</v>
      </c>
      <c r="U47" s="19">
        <v>1</v>
      </c>
      <c r="V47" s="28"/>
      <c r="W47" s="26"/>
      <c r="X47" s="27"/>
      <c r="Y47" s="82"/>
      <c r="Z47" s="82">
        <f t="shared" si="8"/>
        <v>0</v>
      </c>
      <c r="AA47" s="21">
        <f t="shared" si="9"/>
        <v>0</v>
      </c>
      <c r="AB47" s="21" t="str">
        <f t="shared" si="183"/>
        <v>0.0</v>
      </c>
      <c r="AC47" s="13" t="str">
        <f t="shared" si="184"/>
        <v>F</v>
      </c>
      <c r="AD47" s="18">
        <f t="shared" si="185"/>
        <v>0</v>
      </c>
      <c r="AE47" s="15" t="str">
        <f t="shared" si="186"/>
        <v>0.0</v>
      </c>
      <c r="AF47" s="19">
        <v>2</v>
      </c>
      <c r="AG47" s="68"/>
      <c r="AH47" s="28"/>
      <c r="AI47" s="26"/>
      <c r="AJ47" s="27"/>
      <c r="AK47" s="82"/>
      <c r="AL47" s="82">
        <f t="shared" si="14"/>
        <v>0</v>
      </c>
      <c r="AM47" s="21">
        <f t="shared" si="15"/>
        <v>0</v>
      </c>
      <c r="AN47" s="21" t="str">
        <f t="shared" si="16"/>
        <v>0.0</v>
      </c>
      <c r="AO47" s="13" t="str">
        <f t="shared" si="17"/>
        <v>F</v>
      </c>
      <c r="AP47" s="18">
        <f t="shared" si="18"/>
        <v>0</v>
      </c>
      <c r="AQ47" s="15" t="str">
        <f t="shared" si="19"/>
        <v>0.0</v>
      </c>
      <c r="AR47" s="19">
        <v>1</v>
      </c>
      <c r="AS47" s="68"/>
      <c r="AT47" s="28"/>
      <c r="AU47" s="26"/>
      <c r="AV47" s="27"/>
      <c r="AW47" s="82"/>
      <c r="AX47" s="82">
        <f t="shared" si="20"/>
        <v>0</v>
      </c>
      <c r="AY47" s="21">
        <f t="shared" si="21"/>
        <v>0</v>
      </c>
      <c r="AZ47" s="21" t="str">
        <f t="shared" si="22"/>
        <v>0.0</v>
      </c>
      <c r="BA47" s="13" t="str">
        <f t="shared" si="23"/>
        <v>F</v>
      </c>
      <c r="BB47" s="18">
        <f t="shared" si="24"/>
        <v>0</v>
      </c>
      <c r="BC47" s="15" t="str">
        <f t="shared" si="25"/>
        <v>0.0</v>
      </c>
      <c r="BD47" s="19">
        <v>2</v>
      </c>
      <c r="BE47" s="68"/>
      <c r="BF47" s="28"/>
      <c r="BG47" s="26"/>
      <c r="BH47" s="27"/>
      <c r="BI47" s="82"/>
      <c r="BJ47" s="82">
        <f t="shared" si="26"/>
        <v>0</v>
      </c>
      <c r="BK47" s="21">
        <f t="shared" si="27"/>
        <v>0</v>
      </c>
      <c r="BL47" s="21" t="str">
        <f t="shared" si="28"/>
        <v>0.0</v>
      </c>
      <c r="BM47" s="13" t="str">
        <f t="shared" si="29"/>
        <v>F</v>
      </c>
      <c r="BN47" s="18">
        <f t="shared" si="30"/>
        <v>0</v>
      </c>
      <c r="BO47" s="15" t="str">
        <f t="shared" si="31"/>
        <v>0.0</v>
      </c>
      <c r="BP47" s="19">
        <v>1.5</v>
      </c>
      <c r="BQ47" s="68"/>
      <c r="BR47" s="28"/>
      <c r="BS47" s="26"/>
      <c r="BT47" s="27"/>
      <c r="BU47" s="82"/>
      <c r="BV47" s="82">
        <f t="shared" si="32"/>
        <v>0</v>
      </c>
      <c r="BW47" s="21">
        <f t="shared" si="33"/>
        <v>0</v>
      </c>
      <c r="BX47" s="21" t="str">
        <f t="shared" si="34"/>
        <v>0.0</v>
      </c>
      <c r="BY47" s="13" t="str">
        <f t="shared" si="35"/>
        <v>F</v>
      </c>
      <c r="BZ47" s="18">
        <f t="shared" si="36"/>
        <v>0</v>
      </c>
      <c r="CA47" s="15" t="str">
        <f t="shared" si="37"/>
        <v>0.0</v>
      </c>
      <c r="CB47" s="19">
        <v>1.5</v>
      </c>
      <c r="CC47" s="68"/>
      <c r="CD47" s="21">
        <f t="shared" si="38"/>
        <v>0</v>
      </c>
      <c r="CE47" s="21" t="str">
        <f t="shared" si="39"/>
        <v>0.0</v>
      </c>
      <c r="CF47" s="13" t="str">
        <f t="shared" si="40"/>
        <v>F</v>
      </c>
      <c r="CG47" s="18">
        <f t="shared" si="41"/>
        <v>0</v>
      </c>
      <c r="CH47" s="15" t="str">
        <f t="shared" si="42"/>
        <v>0.0</v>
      </c>
      <c r="CI47" s="19">
        <v>3</v>
      </c>
      <c r="CJ47" s="68">
        <v>3</v>
      </c>
      <c r="CK47" s="28"/>
      <c r="CL47" s="26"/>
      <c r="CM47" s="27"/>
      <c r="CN47" s="82"/>
      <c r="CO47" s="27">
        <f t="shared" si="43"/>
        <v>0</v>
      </c>
      <c r="CP47" s="21">
        <f t="shared" si="44"/>
        <v>0</v>
      </c>
      <c r="CQ47" s="21" t="str">
        <f t="shared" si="45"/>
        <v>0.0</v>
      </c>
      <c r="CR47" s="13" t="str">
        <f t="shared" si="46"/>
        <v>F</v>
      </c>
      <c r="CS47" s="18">
        <f t="shared" si="47"/>
        <v>0</v>
      </c>
      <c r="CT47" s="15" t="str">
        <f t="shared" si="48"/>
        <v>0.0</v>
      </c>
      <c r="CU47" s="19">
        <v>3</v>
      </c>
      <c r="CV47" s="68"/>
      <c r="CW47" s="28"/>
      <c r="CX47" s="26"/>
      <c r="CY47" s="27"/>
      <c r="CZ47" s="82"/>
      <c r="DA47" s="82">
        <f t="shared" si="49"/>
        <v>0</v>
      </c>
      <c r="DB47" s="21">
        <f t="shared" si="50"/>
        <v>0</v>
      </c>
      <c r="DC47" s="21" t="str">
        <f t="shared" si="51"/>
        <v>0.0</v>
      </c>
      <c r="DD47" s="13" t="str">
        <f t="shared" si="52"/>
        <v>F</v>
      </c>
      <c r="DE47" s="18">
        <f t="shared" si="53"/>
        <v>0</v>
      </c>
      <c r="DF47" s="15" t="str">
        <f t="shared" si="54"/>
        <v>0.0</v>
      </c>
      <c r="DG47" s="19">
        <v>2</v>
      </c>
      <c r="DH47" s="68"/>
      <c r="DI47" s="69">
        <f t="shared" si="116"/>
        <v>13</v>
      </c>
      <c r="DJ47" s="22">
        <f t="shared" si="117"/>
        <v>0</v>
      </c>
      <c r="DK47" s="24" t="str">
        <f t="shared" si="55"/>
        <v>0.00</v>
      </c>
      <c r="DL47" s="22">
        <f t="shared" si="56"/>
        <v>0</v>
      </c>
      <c r="DM47" s="24" t="str">
        <f t="shared" si="57"/>
        <v>0.00</v>
      </c>
      <c r="DN47" s="77" t="str">
        <f t="shared" si="118"/>
        <v>Cảnh báo KQHT</v>
      </c>
      <c r="DO47" s="77">
        <f t="shared" si="119"/>
        <v>0</v>
      </c>
      <c r="DP47" s="22" t="e">
        <f t="shared" si="120"/>
        <v>#DIV/0!</v>
      </c>
      <c r="DQ47" s="77" t="e">
        <f t="shared" si="58"/>
        <v>#DIV/0!</v>
      </c>
      <c r="DR47" s="22" t="e">
        <f t="shared" si="121"/>
        <v>#DIV/0!</v>
      </c>
      <c r="DS47" s="77" t="e">
        <f t="shared" si="122"/>
        <v>#DIV/0!</v>
      </c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157"/>
      <c r="GP47" s="157"/>
      <c r="GQ47" s="157"/>
      <c r="GR47" s="165"/>
      <c r="GZ47" s="165"/>
      <c r="HA47" s="165"/>
      <c r="HB47" s="165"/>
      <c r="HC47" s="165"/>
      <c r="HD47" s="165"/>
    </row>
    <row r="48" spans="1:217" s="4" customFormat="1" ht="28.5">
      <c r="A48" s="2"/>
      <c r="B48" s="5"/>
      <c r="C48" s="6"/>
      <c r="D48" s="7"/>
      <c r="E48" s="8"/>
      <c r="F48" s="44"/>
      <c r="G48" s="3"/>
      <c r="H48" s="3"/>
      <c r="I48" s="11"/>
      <c r="J48" s="67"/>
      <c r="K48" s="21" t="str">
        <f t="shared" si="175"/>
        <v>0.0</v>
      </c>
      <c r="L48" s="13" t="str">
        <f t="shared" si="176"/>
        <v>F</v>
      </c>
      <c r="M48" s="14">
        <f t="shared" si="177"/>
        <v>0</v>
      </c>
      <c r="N48" s="15" t="str">
        <f t="shared" si="178"/>
        <v>0.0</v>
      </c>
      <c r="O48" s="19">
        <v>1</v>
      </c>
      <c r="P48" s="12"/>
      <c r="Q48" s="21" t="str">
        <f t="shared" si="179"/>
        <v>0.0</v>
      </c>
      <c r="R48" s="13" t="str">
        <f t="shared" si="180"/>
        <v>F</v>
      </c>
      <c r="S48" s="14">
        <f t="shared" si="181"/>
        <v>0</v>
      </c>
      <c r="T48" s="15" t="str">
        <f t="shared" si="182"/>
        <v>0.0</v>
      </c>
      <c r="U48" s="19">
        <v>1</v>
      </c>
      <c r="V48" s="28"/>
      <c r="W48" s="26"/>
      <c r="X48" s="27"/>
      <c r="Y48" s="82"/>
      <c r="Z48" s="82">
        <f t="shared" si="8"/>
        <v>0</v>
      </c>
      <c r="AA48" s="21">
        <f t="shared" si="9"/>
        <v>0</v>
      </c>
      <c r="AB48" s="21" t="str">
        <f t="shared" si="183"/>
        <v>0.0</v>
      </c>
      <c r="AC48" s="13" t="str">
        <f t="shared" si="184"/>
        <v>F</v>
      </c>
      <c r="AD48" s="18">
        <f t="shared" si="185"/>
        <v>0</v>
      </c>
      <c r="AE48" s="15" t="str">
        <f t="shared" si="186"/>
        <v>0.0</v>
      </c>
      <c r="AF48" s="19">
        <v>2</v>
      </c>
      <c r="AG48" s="68"/>
      <c r="AH48" s="28"/>
      <c r="AI48" s="26"/>
      <c r="AJ48" s="27"/>
      <c r="AK48" s="82"/>
      <c r="AL48" s="82">
        <f t="shared" si="14"/>
        <v>0</v>
      </c>
      <c r="AM48" s="21">
        <f t="shared" si="15"/>
        <v>0</v>
      </c>
      <c r="AN48" s="21" t="str">
        <f t="shared" si="16"/>
        <v>0.0</v>
      </c>
      <c r="AO48" s="13" t="str">
        <f t="shared" si="17"/>
        <v>F</v>
      </c>
      <c r="AP48" s="18">
        <f t="shared" si="18"/>
        <v>0</v>
      </c>
      <c r="AQ48" s="15" t="str">
        <f t="shared" si="19"/>
        <v>0.0</v>
      </c>
      <c r="AR48" s="19">
        <v>1</v>
      </c>
      <c r="AS48" s="68"/>
      <c r="AT48" s="28"/>
      <c r="AU48" s="26"/>
      <c r="AV48" s="27"/>
      <c r="AW48" s="82"/>
      <c r="AX48" s="82">
        <f t="shared" si="20"/>
        <v>0</v>
      </c>
      <c r="AY48" s="21">
        <f t="shared" si="21"/>
        <v>0</v>
      </c>
      <c r="AZ48" s="21" t="str">
        <f t="shared" si="22"/>
        <v>0.0</v>
      </c>
      <c r="BA48" s="13" t="str">
        <f t="shared" si="23"/>
        <v>F</v>
      </c>
      <c r="BB48" s="18">
        <f t="shared" si="24"/>
        <v>0</v>
      </c>
      <c r="BC48" s="15" t="str">
        <f t="shared" si="25"/>
        <v>0.0</v>
      </c>
      <c r="BD48" s="19">
        <v>2</v>
      </c>
      <c r="BE48" s="68"/>
      <c r="BF48" s="28"/>
      <c r="BG48" s="26"/>
      <c r="BH48" s="27"/>
      <c r="BI48" s="82"/>
      <c r="BJ48" s="82">
        <f t="shared" si="26"/>
        <v>0</v>
      </c>
      <c r="BK48" s="21">
        <f t="shared" si="27"/>
        <v>0</v>
      </c>
      <c r="BL48" s="21" t="str">
        <f t="shared" si="28"/>
        <v>0.0</v>
      </c>
      <c r="BM48" s="13" t="str">
        <f t="shared" si="29"/>
        <v>F</v>
      </c>
      <c r="BN48" s="18">
        <f t="shared" si="30"/>
        <v>0</v>
      </c>
      <c r="BO48" s="15" t="str">
        <f t="shared" si="31"/>
        <v>0.0</v>
      </c>
      <c r="BP48" s="19">
        <v>1.5</v>
      </c>
      <c r="BQ48" s="68"/>
      <c r="BR48" s="28"/>
      <c r="BS48" s="26"/>
      <c r="BT48" s="27"/>
      <c r="BU48" s="82"/>
      <c r="BV48" s="82">
        <f t="shared" si="32"/>
        <v>0</v>
      </c>
      <c r="BW48" s="21">
        <f t="shared" si="33"/>
        <v>0</v>
      </c>
      <c r="BX48" s="21" t="str">
        <f t="shared" si="34"/>
        <v>0.0</v>
      </c>
      <c r="BY48" s="13" t="str">
        <f t="shared" si="35"/>
        <v>F</v>
      </c>
      <c r="BZ48" s="18">
        <f t="shared" si="36"/>
        <v>0</v>
      </c>
      <c r="CA48" s="15" t="str">
        <f t="shared" si="37"/>
        <v>0.0</v>
      </c>
      <c r="CB48" s="19">
        <v>1.5</v>
      </c>
      <c r="CC48" s="68"/>
      <c r="CD48" s="21">
        <f t="shared" si="38"/>
        <v>0</v>
      </c>
      <c r="CE48" s="21" t="str">
        <f t="shared" si="39"/>
        <v>0.0</v>
      </c>
      <c r="CF48" s="13" t="str">
        <f t="shared" si="40"/>
        <v>F</v>
      </c>
      <c r="CG48" s="18">
        <f t="shared" si="41"/>
        <v>0</v>
      </c>
      <c r="CH48" s="15" t="str">
        <f t="shared" si="42"/>
        <v>0.0</v>
      </c>
      <c r="CI48" s="19">
        <v>3</v>
      </c>
      <c r="CJ48" s="68">
        <v>3</v>
      </c>
      <c r="CK48" s="28"/>
      <c r="CL48" s="26"/>
      <c r="CM48" s="27"/>
      <c r="CN48" s="82"/>
      <c r="CO48" s="27">
        <f t="shared" si="43"/>
        <v>0</v>
      </c>
      <c r="CP48" s="21">
        <f t="shared" si="44"/>
        <v>0</v>
      </c>
      <c r="CQ48" s="21" t="str">
        <f t="shared" si="45"/>
        <v>0.0</v>
      </c>
      <c r="CR48" s="13" t="str">
        <f t="shared" si="46"/>
        <v>F</v>
      </c>
      <c r="CS48" s="18">
        <f t="shared" si="47"/>
        <v>0</v>
      </c>
      <c r="CT48" s="15" t="str">
        <f t="shared" si="48"/>
        <v>0.0</v>
      </c>
      <c r="CU48" s="19">
        <v>3</v>
      </c>
      <c r="CV48" s="68"/>
      <c r="CW48" s="28"/>
      <c r="CX48" s="26"/>
      <c r="CY48" s="27"/>
      <c r="CZ48" s="82"/>
      <c r="DA48" s="82">
        <f t="shared" si="49"/>
        <v>0</v>
      </c>
      <c r="DB48" s="21">
        <f t="shared" si="50"/>
        <v>0</v>
      </c>
      <c r="DC48" s="21" t="str">
        <f t="shared" si="51"/>
        <v>0.0</v>
      </c>
      <c r="DD48" s="13" t="str">
        <f t="shared" si="52"/>
        <v>F</v>
      </c>
      <c r="DE48" s="18">
        <f t="shared" si="53"/>
        <v>0</v>
      </c>
      <c r="DF48" s="15" t="str">
        <f t="shared" si="54"/>
        <v>0.0</v>
      </c>
      <c r="DG48" s="19">
        <v>2</v>
      </c>
      <c r="DH48" s="68"/>
      <c r="DI48" s="69">
        <f t="shared" si="116"/>
        <v>13</v>
      </c>
      <c r="DJ48" s="22">
        <f t="shared" si="117"/>
        <v>0</v>
      </c>
      <c r="DK48" s="24" t="str">
        <f t="shared" si="55"/>
        <v>0.00</v>
      </c>
      <c r="DL48" s="22">
        <f t="shared" si="56"/>
        <v>0</v>
      </c>
      <c r="DM48" s="24" t="str">
        <f t="shared" si="57"/>
        <v>0.00</v>
      </c>
      <c r="DN48" s="77" t="str">
        <f t="shared" si="118"/>
        <v>Cảnh báo KQHT</v>
      </c>
      <c r="DO48" s="77">
        <f t="shared" si="119"/>
        <v>0</v>
      </c>
      <c r="DP48" s="22" t="e">
        <f t="shared" si="120"/>
        <v>#DIV/0!</v>
      </c>
      <c r="DQ48" s="77" t="e">
        <f t="shared" si="58"/>
        <v>#DIV/0!</v>
      </c>
      <c r="DR48" s="22" t="e">
        <f t="shared" si="121"/>
        <v>#DIV/0!</v>
      </c>
      <c r="DS48" s="77" t="e">
        <f t="shared" si="122"/>
        <v>#DIV/0!</v>
      </c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157"/>
      <c r="GP48" s="157"/>
      <c r="GQ48" s="157"/>
      <c r="GR48" s="165"/>
      <c r="GZ48" s="165"/>
      <c r="HA48" s="165"/>
      <c r="HB48" s="165"/>
      <c r="HC48" s="165"/>
      <c r="HD48" s="165"/>
    </row>
    <row r="49" spans="1:212" s="4" customFormat="1" ht="28.5">
      <c r="A49" s="2"/>
      <c r="B49" s="5"/>
      <c r="C49" s="6"/>
      <c r="D49" s="7"/>
      <c r="E49" s="8"/>
      <c r="F49" s="44"/>
      <c r="G49" s="3"/>
      <c r="H49" s="3"/>
      <c r="I49" s="11"/>
      <c r="J49" s="67"/>
      <c r="K49" s="21" t="str">
        <f t="shared" si="175"/>
        <v>0.0</v>
      </c>
      <c r="L49" s="13" t="str">
        <f t="shared" si="176"/>
        <v>F</v>
      </c>
      <c r="M49" s="14">
        <f t="shared" si="177"/>
        <v>0</v>
      </c>
      <c r="N49" s="15" t="str">
        <f t="shared" si="178"/>
        <v>0.0</v>
      </c>
      <c r="O49" s="19">
        <v>1</v>
      </c>
      <c r="P49" s="12"/>
      <c r="Q49" s="21" t="str">
        <f t="shared" si="179"/>
        <v>0.0</v>
      </c>
      <c r="R49" s="13" t="str">
        <f t="shared" si="180"/>
        <v>F</v>
      </c>
      <c r="S49" s="14">
        <f t="shared" si="181"/>
        <v>0</v>
      </c>
      <c r="T49" s="15" t="str">
        <f t="shared" si="182"/>
        <v>0.0</v>
      </c>
      <c r="U49" s="19">
        <v>1</v>
      </c>
      <c r="V49" s="28"/>
      <c r="W49" s="26"/>
      <c r="X49" s="27"/>
      <c r="Y49" s="82"/>
      <c r="Z49" s="82">
        <f t="shared" si="8"/>
        <v>0</v>
      </c>
      <c r="AA49" s="21">
        <f t="shared" si="9"/>
        <v>0</v>
      </c>
      <c r="AB49" s="21" t="str">
        <f t="shared" si="183"/>
        <v>0.0</v>
      </c>
      <c r="AC49" s="13" t="str">
        <f t="shared" si="184"/>
        <v>F</v>
      </c>
      <c r="AD49" s="18">
        <f t="shared" si="185"/>
        <v>0</v>
      </c>
      <c r="AE49" s="15" t="str">
        <f t="shared" si="186"/>
        <v>0.0</v>
      </c>
      <c r="AF49" s="19">
        <v>2</v>
      </c>
      <c r="AG49" s="68"/>
      <c r="AH49" s="28"/>
      <c r="AI49" s="26"/>
      <c r="AJ49" s="27"/>
      <c r="AK49" s="82"/>
      <c r="AL49" s="82">
        <f t="shared" si="14"/>
        <v>0</v>
      </c>
      <c r="AM49" s="21">
        <f t="shared" si="15"/>
        <v>0</v>
      </c>
      <c r="AN49" s="21" t="str">
        <f t="shared" si="16"/>
        <v>0.0</v>
      </c>
      <c r="AO49" s="13" t="str">
        <f t="shared" si="17"/>
        <v>F</v>
      </c>
      <c r="AP49" s="18">
        <f t="shared" si="18"/>
        <v>0</v>
      </c>
      <c r="AQ49" s="15" t="str">
        <f t="shared" si="19"/>
        <v>0.0</v>
      </c>
      <c r="AR49" s="19">
        <v>1</v>
      </c>
      <c r="AS49" s="68"/>
      <c r="AT49" s="28"/>
      <c r="AU49" s="26"/>
      <c r="AV49" s="27"/>
      <c r="AW49" s="82"/>
      <c r="AX49" s="82">
        <f t="shared" si="20"/>
        <v>0</v>
      </c>
      <c r="AY49" s="21">
        <f t="shared" si="21"/>
        <v>0</v>
      </c>
      <c r="AZ49" s="21" t="str">
        <f t="shared" si="22"/>
        <v>0.0</v>
      </c>
      <c r="BA49" s="13" t="str">
        <f t="shared" si="23"/>
        <v>F</v>
      </c>
      <c r="BB49" s="18">
        <f t="shared" si="24"/>
        <v>0</v>
      </c>
      <c r="BC49" s="15" t="str">
        <f t="shared" si="25"/>
        <v>0.0</v>
      </c>
      <c r="BD49" s="19">
        <v>2</v>
      </c>
      <c r="BE49" s="68"/>
      <c r="BF49" s="28"/>
      <c r="BG49" s="26"/>
      <c r="BH49" s="27"/>
      <c r="BI49" s="82"/>
      <c r="BJ49" s="82">
        <f t="shared" si="26"/>
        <v>0</v>
      </c>
      <c r="BK49" s="21">
        <f t="shared" si="27"/>
        <v>0</v>
      </c>
      <c r="BL49" s="21" t="str">
        <f t="shared" si="28"/>
        <v>0.0</v>
      </c>
      <c r="BM49" s="13" t="str">
        <f t="shared" si="29"/>
        <v>F</v>
      </c>
      <c r="BN49" s="18">
        <f t="shared" si="30"/>
        <v>0</v>
      </c>
      <c r="BO49" s="15" t="str">
        <f t="shared" si="31"/>
        <v>0.0</v>
      </c>
      <c r="BP49" s="19">
        <v>1.5</v>
      </c>
      <c r="BQ49" s="68"/>
      <c r="BR49" s="28"/>
      <c r="BS49" s="26"/>
      <c r="BT49" s="27"/>
      <c r="BU49" s="82"/>
      <c r="BV49" s="82">
        <f t="shared" si="32"/>
        <v>0</v>
      </c>
      <c r="BW49" s="21">
        <f t="shared" si="33"/>
        <v>0</v>
      </c>
      <c r="BX49" s="21" t="str">
        <f t="shared" si="34"/>
        <v>0.0</v>
      </c>
      <c r="BY49" s="13" t="str">
        <f t="shared" si="35"/>
        <v>F</v>
      </c>
      <c r="BZ49" s="18">
        <f t="shared" si="36"/>
        <v>0</v>
      </c>
      <c r="CA49" s="15" t="str">
        <f t="shared" si="37"/>
        <v>0.0</v>
      </c>
      <c r="CB49" s="19">
        <v>1.5</v>
      </c>
      <c r="CC49" s="68"/>
      <c r="CD49" s="21">
        <f t="shared" si="38"/>
        <v>0</v>
      </c>
      <c r="CE49" s="21" t="str">
        <f t="shared" si="39"/>
        <v>0.0</v>
      </c>
      <c r="CF49" s="13" t="str">
        <f t="shared" si="40"/>
        <v>F</v>
      </c>
      <c r="CG49" s="18">
        <f t="shared" si="41"/>
        <v>0</v>
      </c>
      <c r="CH49" s="15" t="str">
        <f t="shared" si="42"/>
        <v>0.0</v>
      </c>
      <c r="CI49" s="19">
        <v>3</v>
      </c>
      <c r="CJ49" s="68">
        <v>3</v>
      </c>
      <c r="CK49" s="28"/>
      <c r="CL49" s="26"/>
      <c r="CM49" s="27"/>
      <c r="CN49" s="82"/>
      <c r="CO49" s="27">
        <f t="shared" si="43"/>
        <v>0</v>
      </c>
      <c r="CP49" s="21">
        <f t="shared" si="44"/>
        <v>0</v>
      </c>
      <c r="CQ49" s="21" t="str">
        <f t="shared" si="45"/>
        <v>0.0</v>
      </c>
      <c r="CR49" s="13" t="str">
        <f t="shared" si="46"/>
        <v>F</v>
      </c>
      <c r="CS49" s="18">
        <f t="shared" si="47"/>
        <v>0</v>
      </c>
      <c r="CT49" s="15" t="str">
        <f t="shared" si="48"/>
        <v>0.0</v>
      </c>
      <c r="CU49" s="19">
        <v>3</v>
      </c>
      <c r="CV49" s="68"/>
      <c r="CW49" s="28"/>
      <c r="CX49" s="26"/>
      <c r="CY49" s="27"/>
      <c r="CZ49" s="82"/>
      <c r="DA49" s="82">
        <f t="shared" si="49"/>
        <v>0</v>
      </c>
      <c r="DB49" s="21">
        <f t="shared" si="50"/>
        <v>0</v>
      </c>
      <c r="DC49" s="21" t="str">
        <f t="shared" si="51"/>
        <v>0.0</v>
      </c>
      <c r="DD49" s="13" t="str">
        <f t="shared" si="52"/>
        <v>F</v>
      </c>
      <c r="DE49" s="18">
        <f t="shared" si="53"/>
        <v>0</v>
      </c>
      <c r="DF49" s="15" t="str">
        <f t="shared" si="54"/>
        <v>0.0</v>
      </c>
      <c r="DG49" s="19">
        <v>2</v>
      </c>
      <c r="DH49" s="68"/>
      <c r="DI49" s="69">
        <f t="shared" si="116"/>
        <v>13</v>
      </c>
      <c r="DJ49" s="22">
        <f t="shared" si="117"/>
        <v>0</v>
      </c>
      <c r="DK49" s="24" t="str">
        <f t="shared" si="55"/>
        <v>0.00</v>
      </c>
      <c r="DL49" s="22">
        <f t="shared" si="56"/>
        <v>0</v>
      </c>
      <c r="DM49" s="24" t="str">
        <f t="shared" si="57"/>
        <v>0.00</v>
      </c>
      <c r="DN49" s="77" t="str">
        <f t="shared" si="118"/>
        <v>Cảnh báo KQHT</v>
      </c>
      <c r="DO49" s="77">
        <f t="shared" si="119"/>
        <v>0</v>
      </c>
      <c r="DP49" s="22" t="e">
        <f t="shared" si="120"/>
        <v>#DIV/0!</v>
      </c>
      <c r="DQ49" s="77" t="e">
        <f t="shared" si="58"/>
        <v>#DIV/0!</v>
      </c>
      <c r="DR49" s="22" t="e">
        <f t="shared" si="121"/>
        <v>#DIV/0!</v>
      </c>
      <c r="DS49" s="77" t="e">
        <f t="shared" si="122"/>
        <v>#DIV/0!</v>
      </c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157"/>
      <c r="GP49" s="157"/>
      <c r="GQ49" s="157"/>
      <c r="GR49" s="165"/>
      <c r="GZ49" s="165"/>
      <c r="HA49" s="165"/>
      <c r="HB49" s="165"/>
      <c r="HC49" s="165"/>
      <c r="HD49" s="165"/>
    </row>
    <row r="50" spans="1:212" s="4" customFormat="1" ht="28.5">
      <c r="A50" s="2"/>
      <c r="B50" s="5"/>
      <c r="C50" s="6"/>
      <c r="D50" s="7"/>
      <c r="E50" s="8"/>
      <c r="F50" s="44"/>
      <c r="G50" s="3"/>
      <c r="H50" s="3"/>
      <c r="I50" s="11"/>
      <c r="J50" s="67"/>
      <c r="K50" s="21" t="str">
        <f t="shared" si="175"/>
        <v>0.0</v>
      </c>
      <c r="L50" s="13" t="str">
        <f t="shared" si="176"/>
        <v>F</v>
      </c>
      <c r="M50" s="14">
        <f t="shared" si="177"/>
        <v>0</v>
      </c>
      <c r="N50" s="15" t="str">
        <f t="shared" si="178"/>
        <v>0.0</v>
      </c>
      <c r="O50" s="19">
        <v>1</v>
      </c>
      <c r="P50" s="12"/>
      <c r="Q50" s="21" t="str">
        <f t="shared" si="179"/>
        <v>0.0</v>
      </c>
      <c r="R50" s="13" t="str">
        <f t="shared" si="180"/>
        <v>F</v>
      </c>
      <c r="S50" s="14">
        <f t="shared" si="181"/>
        <v>0</v>
      </c>
      <c r="T50" s="15" t="str">
        <f t="shared" si="182"/>
        <v>0.0</v>
      </c>
      <c r="U50" s="19">
        <v>1</v>
      </c>
      <c r="V50" s="28"/>
      <c r="W50" s="26"/>
      <c r="X50" s="27"/>
      <c r="Y50" s="82"/>
      <c r="Z50" s="82">
        <f t="shared" si="8"/>
        <v>0</v>
      </c>
      <c r="AA50" s="21">
        <f t="shared" si="9"/>
        <v>0</v>
      </c>
      <c r="AB50" s="21" t="str">
        <f t="shared" si="183"/>
        <v>0.0</v>
      </c>
      <c r="AC50" s="13" t="str">
        <f t="shared" si="184"/>
        <v>F</v>
      </c>
      <c r="AD50" s="18">
        <f t="shared" si="185"/>
        <v>0</v>
      </c>
      <c r="AE50" s="15" t="str">
        <f t="shared" si="186"/>
        <v>0.0</v>
      </c>
      <c r="AF50" s="19">
        <v>2</v>
      </c>
      <c r="AG50" s="68">
        <v>4</v>
      </c>
      <c r="AH50" s="28"/>
      <c r="AI50" s="26"/>
      <c r="AJ50" s="27"/>
      <c r="AK50" s="82"/>
      <c r="AL50" s="82">
        <f t="shared" si="14"/>
        <v>0</v>
      </c>
      <c r="AM50" s="21">
        <f t="shared" si="15"/>
        <v>0</v>
      </c>
      <c r="AN50" s="21" t="str">
        <f t="shared" si="16"/>
        <v>0.0</v>
      </c>
      <c r="AO50" s="13" t="str">
        <f t="shared" si="17"/>
        <v>F</v>
      </c>
      <c r="AP50" s="18">
        <f t="shared" si="18"/>
        <v>0</v>
      </c>
      <c r="AQ50" s="15" t="str">
        <f t="shared" si="19"/>
        <v>0.0</v>
      </c>
      <c r="AR50" s="19">
        <v>1</v>
      </c>
      <c r="AS50" s="68"/>
      <c r="AT50" s="28"/>
      <c r="AU50" s="26"/>
      <c r="AV50" s="27"/>
      <c r="AW50" s="82"/>
      <c r="AX50" s="82">
        <f t="shared" si="20"/>
        <v>0</v>
      </c>
      <c r="AY50" s="21">
        <f t="shared" si="21"/>
        <v>0</v>
      </c>
      <c r="AZ50" s="21" t="str">
        <f t="shared" si="22"/>
        <v>0.0</v>
      </c>
      <c r="BA50" s="13" t="str">
        <f t="shared" si="23"/>
        <v>F</v>
      </c>
      <c r="BB50" s="18">
        <f t="shared" si="24"/>
        <v>0</v>
      </c>
      <c r="BC50" s="15" t="str">
        <f t="shared" si="25"/>
        <v>0.0</v>
      </c>
      <c r="BD50" s="19">
        <v>2</v>
      </c>
      <c r="BE50" s="68">
        <v>3</v>
      </c>
      <c r="BF50" s="28"/>
      <c r="BG50" s="26"/>
      <c r="BH50" s="27"/>
      <c r="BI50" s="82"/>
      <c r="BJ50" s="82">
        <f t="shared" si="26"/>
        <v>0</v>
      </c>
      <c r="BK50" s="21">
        <f t="shared" si="27"/>
        <v>0</v>
      </c>
      <c r="BL50" s="21" t="str">
        <f t="shared" si="28"/>
        <v>0.0</v>
      </c>
      <c r="BM50" s="13" t="str">
        <f t="shared" si="29"/>
        <v>F</v>
      </c>
      <c r="BN50" s="18">
        <f t="shared" si="30"/>
        <v>0</v>
      </c>
      <c r="BO50" s="15" t="str">
        <f t="shared" si="31"/>
        <v>0.0</v>
      </c>
      <c r="BP50" s="19">
        <v>1.5</v>
      </c>
      <c r="BQ50" s="68"/>
      <c r="BR50" s="28"/>
      <c r="BS50" s="26"/>
      <c r="BT50" s="27"/>
      <c r="BU50" s="82"/>
      <c r="BV50" s="82">
        <f t="shared" si="32"/>
        <v>0</v>
      </c>
      <c r="BW50" s="21">
        <f t="shared" si="33"/>
        <v>0</v>
      </c>
      <c r="BX50" s="21" t="str">
        <f t="shared" si="34"/>
        <v>0.0</v>
      </c>
      <c r="BY50" s="13" t="str">
        <f t="shared" si="35"/>
        <v>F</v>
      </c>
      <c r="BZ50" s="18">
        <f t="shared" si="36"/>
        <v>0</v>
      </c>
      <c r="CA50" s="15" t="str">
        <f t="shared" si="37"/>
        <v>0.0</v>
      </c>
      <c r="CB50" s="19">
        <v>1.5</v>
      </c>
      <c r="CC50" s="68"/>
      <c r="CD50" s="21">
        <f t="shared" si="38"/>
        <v>0</v>
      </c>
      <c r="CE50" s="21" t="str">
        <f t="shared" si="39"/>
        <v>0.0</v>
      </c>
      <c r="CF50" s="13" t="str">
        <f t="shared" si="40"/>
        <v>F</v>
      </c>
      <c r="CG50" s="18">
        <f t="shared" si="41"/>
        <v>0</v>
      </c>
      <c r="CH50" s="15" t="str">
        <f t="shared" si="42"/>
        <v>0.0</v>
      </c>
      <c r="CI50" s="19">
        <v>3</v>
      </c>
      <c r="CJ50" s="68">
        <v>3</v>
      </c>
      <c r="CK50" s="28"/>
      <c r="CL50" s="26"/>
      <c r="CM50" s="27"/>
      <c r="CN50" s="82"/>
      <c r="CO50" s="27">
        <f t="shared" si="43"/>
        <v>0</v>
      </c>
      <c r="CP50" s="21">
        <f t="shared" si="44"/>
        <v>0</v>
      </c>
      <c r="CQ50" s="21" t="str">
        <f t="shared" si="45"/>
        <v>0.0</v>
      </c>
      <c r="CR50" s="13" t="str">
        <f t="shared" si="46"/>
        <v>F</v>
      </c>
      <c r="CS50" s="18">
        <f t="shared" si="47"/>
        <v>0</v>
      </c>
      <c r="CT50" s="15" t="str">
        <f t="shared" si="48"/>
        <v>0.0</v>
      </c>
      <c r="CU50" s="19">
        <v>3</v>
      </c>
      <c r="CV50" s="68"/>
      <c r="CW50" s="28"/>
      <c r="CX50" s="26"/>
      <c r="CY50" s="27"/>
      <c r="CZ50" s="82"/>
      <c r="DA50" s="82">
        <f t="shared" si="49"/>
        <v>0</v>
      </c>
      <c r="DB50" s="21">
        <f t="shared" si="50"/>
        <v>0</v>
      </c>
      <c r="DC50" s="21" t="str">
        <f t="shared" si="51"/>
        <v>0.0</v>
      </c>
      <c r="DD50" s="13" t="str">
        <f t="shared" si="52"/>
        <v>F</v>
      </c>
      <c r="DE50" s="18">
        <f t="shared" si="53"/>
        <v>0</v>
      </c>
      <c r="DF50" s="15" t="str">
        <f t="shared" si="54"/>
        <v>0.0</v>
      </c>
      <c r="DG50" s="19">
        <v>2</v>
      </c>
      <c r="DH50" s="68"/>
      <c r="DI50" s="69">
        <f t="shared" si="116"/>
        <v>13</v>
      </c>
      <c r="DJ50" s="22">
        <f t="shared" si="117"/>
        <v>0</v>
      </c>
      <c r="DK50" s="24" t="str">
        <f t="shared" si="55"/>
        <v>0.00</v>
      </c>
      <c r="DL50" s="22">
        <f t="shared" si="56"/>
        <v>0</v>
      </c>
      <c r="DM50" s="24" t="str">
        <f t="shared" si="57"/>
        <v>0.00</v>
      </c>
      <c r="DN50" s="77" t="str">
        <f t="shared" si="118"/>
        <v>Cảnh báo KQHT</v>
      </c>
      <c r="DO50" s="77">
        <f t="shared" si="119"/>
        <v>7</v>
      </c>
      <c r="DP50" s="22">
        <f t="shared" si="120"/>
        <v>0</v>
      </c>
      <c r="DQ50" s="77" t="str">
        <f t="shared" si="58"/>
        <v>0.00</v>
      </c>
      <c r="DR50" s="22">
        <f t="shared" si="121"/>
        <v>0</v>
      </c>
      <c r="DS50" s="77" t="str">
        <f t="shared" si="122"/>
        <v>0.00</v>
      </c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157"/>
      <c r="GP50" s="157"/>
      <c r="GQ50" s="157"/>
      <c r="GR50" s="165"/>
      <c r="GZ50" s="165"/>
      <c r="HA50" s="165"/>
      <c r="HB50" s="165"/>
      <c r="HC50" s="165"/>
      <c r="HD50" s="165"/>
    </row>
    <row r="51" spans="1:212"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</row>
    <row r="52" spans="1:212"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</row>
    <row r="53" spans="1:212"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</row>
    <row r="54" spans="1:212"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</row>
    <row r="55" spans="1:212"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</row>
    <row r="56" spans="1:212"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</row>
    <row r="57" spans="1:212"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212"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</row>
    <row r="59" spans="1:212"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212"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212"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212"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212"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</row>
    <row r="64" spans="1:212"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34:55"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</row>
    <row r="66" spans="34:55"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</row>
    <row r="67" spans="34:55"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</row>
    <row r="68" spans="34:55"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</row>
    <row r="69" spans="34:55"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</row>
    <row r="70" spans="34:55"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1" spans="34:55"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34:55"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34:55"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</row>
    <row r="74" spans="34:55"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</row>
    <row r="75" spans="34:55"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34:55"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</row>
    <row r="77" spans="34:55"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</row>
    <row r="78" spans="34:55"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</row>
    <row r="79" spans="34:55"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</row>
    <row r="80" spans="34:55"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</row>
    <row r="81" spans="34:55"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</row>
    <row r="82" spans="34:55"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</row>
    <row r="83" spans="34:55"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</row>
    <row r="84" spans="34:55"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</row>
    <row r="85" spans="34:55"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</row>
    <row r="86" spans="34:55"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</row>
    <row r="87" spans="34:55"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</row>
    <row r="88" spans="34:55"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</row>
    <row r="89" spans="34:55"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</row>
    <row r="90" spans="34:55"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</row>
  </sheetData>
  <autoFilter ref="A1:IJ50"/>
  <mergeCells count="1">
    <mergeCell ref="A19:D19"/>
  </mergeCells>
  <conditionalFormatting sqref="R1:T1 L1:N1 R2:S50 L2:M50">
    <cfRule type="cellIs" dxfId="22" priority="96" stopIfTrue="1" operator="lessThan">
      <formula>4.95</formula>
    </cfRule>
    <cfRule type="cellIs" dxfId="21" priority="97" stopIfTrue="1" operator="lessThan">
      <formula>4.95</formula>
    </cfRule>
    <cfRule type="cellIs" dxfId="20" priority="98" stopIfTrue="1" operator="lessThan">
      <formula>4.95</formula>
    </cfRule>
  </conditionalFormatting>
  <conditionalFormatting sqref="J1:K50 P1:T50">
    <cfRule type="cellIs" dxfId="19" priority="95" stopIfTrue="1" operator="lessThan">
      <formula>4.95</formula>
    </cfRule>
  </conditionalFormatting>
  <conditionalFormatting sqref="CL38:CM40 CX38:CY40 DU38:DV40 EF38:EG40 EQ38:ER40 CI39:CJ40 CU39:CV40 BW2:BX50 EC39:ED40 EN39:EO40 EY39:EZ40 GJ39:GK40 FY39:FZ40 HC39:HD40 AI38:AJ40 AU38:AV40 DY20:DZ21 EK20:EL21 EW20:EX21 FI20:FJ21 FU20:FV21 GG20:GH21 DY2:DZ10 EK2:EL10 EW2:EX10 FI2:FJ10 FU2:FV10 GG2:GH10 GG1:GJ1 R1:T1 AA1:AD1 L1:N1 AM1:AP1 AY1:BB1 BK1:BN1 BW1:BZ1 CD1:CG1 CP1:CS1 DB1:DE1 DY1:EB1 EK1:EN1 EW1:EZ1 FI1:FL1 FU1:FX1 DB2:DC50 CP2:CQ50 CD2:CE50 Q2:Q50 AA2:AB50 K2:K50 AM2:AN50 AY2:AZ50 BK2:BL50 DH39:DH40 GS1:GV1 GS2:GT10 HE1:HH1 HE2:HF10 HQ1:HT1 HQ2:HR10 IA2:IA10">
    <cfRule type="cellIs" dxfId="18" priority="94" operator="lessThan">
      <formula>3.95</formula>
    </cfRule>
  </conditionalFormatting>
  <conditionalFormatting sqref="GJ20:GJ21 EN20:EN21 EZ20:EZ21 FL20:FL21 FX20:FX21 EB20:EB21 GJ1:GJ10 EB1:EB10 EN1:EN10 EZ1:EZ10 FL1:FL10 FX1:FX10 DE1:DE50 CS1:CS50 CG1:CG50 AD1:AD1048576 AP1:AP50 BB1:BB50 BN1:BN50 BZ1:BZ50 GV1:GV10 HH1:HH10 HT1:HT10">
    <cfRule type="cellIs" dxfId="17" priority="93" operator="lessThan">
      <formula>1</formula>
    </cfRule>
  </conditionalFormatting>
  <conditionalFormatting sqref="GG20:GH21 DY20:DZ21 EK20:EL21 EW20:EX21 FI20:FJ21 FU20:FV21 GG1:GH10 DY1:DZ10 EK1:EL10 EW1:EX10 FI1:FJ10 FU1:FV10 DB1:DC50 CP1:CQ50 CD1:CE50 AA1:AB1048576 AM1:AN50 AY1:AZ50 BK1:BL50 BW1:BX50 K2:K50 Q2:Q50 GS1:GT10 HE1:HF10 HQ1:HR10">
    <cfRule type="cellIs" dxfId="16" priority="92" operator="lessThan">
      <formula>4</formula>
    </cfRule>
  </conditionalFormatting>
  <conditionalFormatting sqref="CL38:CM40 CX38:CY40 DU38:DV40 EF38:EG40 ER38:ER40 HC39:HD40 FY39:FZ40 CI39:CJ40 CU39:CV40 BX2:BX50 EC39:ED40 EN39:EO40 EZ39:EZ40 GJ39:GK40 AU38:AV40 AI38:AJ40 DZ20:DZ21 EL20:EL21 EX20:EX21 FJ20:FJ21 FV20:FV21 GH20:GH21 DZ2:DZ10 EL2:EL10 EX2:EX10 FJ2:FJ10 FV2:FV10 GH2:GH10 DC2:DC50 CQ2:CQ50 CE2:CE50 K2:K50 Q2:Q50 AB2:AB50 AN2:AN50 AZ2:AZ50 BL2:BL50 DH39:DH40 GT2:GT10 HF2:HF10 HR2:HR10 IA2:IA10">
    <cfRule type="cellIs" dxfId="15" priority="91" operator="lessThan">
      <formula>4</formula>
    </cfRule>
  </conditionalFormatting>
  <conditionalFormatting sqref="CD38:CD40 CP38:CP40 DB38:DB40 GU39:GU40 DX38:DX40 EI38:EI40 ET38:ET40 GM39:GM40 CL39:CL40 CX39:CX40 GB39:GB40 DU39:DU40 EF39:EF40 EQ39:EQ40 FB39:FB40 HF39:HF40 AY38:AY40 AM38:AM40 IC2:IC10">
    <cfRule type="cellIs" dxfId="14" priority="86" operator="lessThan">
      <formula>0</formula>
    </cfRule>
    <cfRule type="cellIs" dxfId="13" priority="87" operator="lessThan">
      <formula>0</formula>
    </cfRule>
    <cfRule type="cellIs" dxfId="12" priority="88" operator="greaterThan">
      <formula>0</formula>
    </cfRule>
    <cfRule type="cellIs" dxfId="11" priority="89" operator="lessThan">
      <formula>0</formula>
    </cfRule>
    <cfRule type="cellIs" dxfId="10" priority="90" operator="greaterThan">
      <formula>0</formula>
    </cfRule>
  </conditionalFormatting>
  <conditionalFormatting sqref="CD38:CD40 CP38:CP40 DB38:DB40 GU39:GU40 DX38:DX40 EI38:EI40 ET38:ET40 GB39:GB40 CL39:CL40 CX39:CX40 GM39:GM40 DU39:DU40 EF39:EF40 EQ39:EQ40 FB39:FB40 HF39:HF40 AY38:AY40 AM38:AM40 IC2:IC10">
    <cfRule type="cellIs" dxfId="9" priority="83" operator="equal">
      <formula>0</formula>
    </cfRule>
    <cfRule type="cellIs" dxfId="8" priority="84" operator="equal">
      <formula>0</formula>
    </cfRule>
    <cfRule type="cellIs" dxfId="7" priority="85" operator="lessThan">
      <formula>0</formula>
    </cfRule>
  </conditionalFormatting>
  <conditionalFormatting sqref="ET38:ET40 FB39:FB40">
    <cfRule type="cellIs" dxfId="6" priority="78" operator="lessThan">
      <formula>1</formula>
    </cfRule>
    <cfRule type="cellIs" dxfId="5" priority="79" operator="greaterThan">
      <formula>0</formula>
    </cfRule>
    <cfRule type="cellIs" dxfId="4" priority="80" operator="equal">
      <formula>0</formula>
    </cfRule>
    <cfRule type="cellIs" dxfId="3" priority="81" operator="equal">
      <formula>0</formula>
    </cfRule>
    <cfRule type="cellIs" dxfId="2" priority="82" operator="lessThan">
      <formula>0</formula>
    </cfRule>
  </conditionalFormatting>
  <conditionalFormatting sqref="ET38:ET40 FB39:FB40">
    <cfRule type="cellIs" dxfId="1" priority="77" operator="greaterThan">
      <formula>1</formula>
    </cfRule>
  </conditionalFormatting>
  <conditionalFormatting sqref="GU39:GU40 IC2:IC10">
    <cfRule type="cellIs" dxfId="0" priority="76" stopIfTrue="1" operator="lessThan">
      <formula>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CX23.1</vt:lpstr>
      <vt:lpstr>CX23.2</vt:lpstr>
      <vt:lpstr>CX23.3</vt:lpstr>
      <vt:lpstr>CK11.2 (kỲ 2)</vt:lpstr>
      <vt:lpstr>CKT20</vt:lpstr>
      <vt:lpstr>CX19LT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2022-11-03T08:30:53Z</cp:lastPrinted>
  <dcterms:created xsi:type="dcterms:W3CDTF">1996-10-14T23:33:28Z</dcterms:created>
  <dcterms:modified xsi:type="dcterms:W3CDTF">2023-08-09T08:24:07Z</dcterms:modified>
</cp:coreProperties>
</file>